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32"/>
  <workbookPr updateLinks="never" codeName="ThisWorkbook"/>
  <mc:AlternateContent xmlns:mc="http://schemas.openxmlformats.org/markup-compatibility/2006">
    <mc:Choice Requires="x15">
      <x15ac:absPath xmlns:x15ac="http://schemas.microsoft.com/office/spreadsheetml/2010/11/ac" url="C:\Users\tmustill\Desktop\Aidan_PDYi\"/>
    </mc:Choice>
  </mc:AlternateContent>
  <xr:revisionPtr revIDLastSave="0" documentId="13_ncr:1_{4C4AA0CF-5CF6-443C-BC88-4B59F79CD3FF}" xr6:coauthVersionLast="47" xr6:coauthVersionMax="47" xr10:uidLastSave="{00000000-0000-0000-0000-000000000000}"/>
  <bookViews>
    <workbookView xWindow="19090" yWindow="-50" windowWidth="19420" windowHeight="10300" tabRatio="787" firstSheet="1" activeTab="10" xr2:uid="{00000000-000D-0000-FFFF-FFFF00000000}"/>
  </bookViews>
  <sheets>
    <sheet name="Notes" sheetId="21" r:id="rId1"/>
    <sheet name="info_parties" sheetId="2" r:id="rId2"/>
    <sheet name="cabinetpos" sheetId="3" r:id="rId3"/>
    <sheet name="ministers" sheetId="24" r:id="rId4"/>
    <sheet name="parlvotes_lh" sheetId="5" r:id="rId5"/>
    <sheet name="parlseats_lh" sheetId="6" r:id="rId6"/>
    <sheet name="parlvotes_uh" sheetId="7" r:id="rId7"/>
    <sheet name="parlseats_uh" sheetId="8" r:id="rId8"/>
    <sheet name="parlvotes_eu" sheetId="9" r:id="rId9"/>
    <sheet name="presvotes" sheetId="10" r:id="rId10"/>
    <sheet name="refvotes" sheetId="11" r:id="rId11"/>
    <sheet name="info_cites" sheetId="12" r:id="rId12"/>
    <sheet name="info_weblinks" sheetId="13" r:id="rId13"/>
    <sheet name="info_colors" sheetId="14" r:id="rId14"/>
    <sheet name="info_export" sheetId="23" r:id="rId15"/>
    <sheet name="info_parties2" sheetId="26" r:id="rId16"/>
    <sheet name="other" sheetId="15" r:id="rId17"/>
    <sheet name="ministers_in_process" sheetId="25" r:id="rId18"/>
  </sheets>
  <externalReferences>
    <externalReference r:id="rId19"/>
  </externalReferences>
  <calcPr calcId="191029"/>
  <customWorkbookViews>
    <customWorkbookView name="Kevin - Personal View" guid="{58E98FBC-18A6-4DF7-8BE5-466B393E75B5}" mergeInterval="0" personalView="1" maximized="1" windowWidth="1276" windowHeight="555" tabRatio="787" activeSheetId="3" showComments="commIndAndComment"/>
  </customWorkbookViews>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A5" i="11" l="1"/>
  <c r="Y5" i="11"/>
  <c r="W5" i="11"/>
  <c r="U5" i="11"/>
  <c r="AS59" i="24"/>
  <c r="AO59" i="24" s="1"/>
  <c r="AT59" i="24"/>
  <c r="AU59" i="24"/>
  <c r="AV59" i="24"/>
  <c r="AW59" i="24"/>
  <c r="AS55" i="24"/>
  <c r="AO55" i="24" s="1"/>
  <c r="AT55" i="24"/>
  <c r="AU55" i="24"/>
  <c r="AV55" i="24"/>
  <c r="AW55" i="24"/>
  <c r="AS56" i="24"/>
  <c r="AO56" i="24" s="1"/>
  <c r="AT56" i="24"/>
  <c r="AU56" i="24"/>
  <c r="AV56" i="24"/>
  <c r="AW56" i="24"/>
  <c r="AS31" i="24"/>
  <c r="AQ31" i="24" s="1"/>
  <c r="AT31" i="24"/>
  <c r="AU31" i="24"/>
  <c r="AV31" i="24"/>
  <c r="AS32" i="24"/>
  <c r="AP32" i="24" s="1"/>
  <c r="AT32" i="24"/>
  <c r="AU32" i="24"/>
  <c r="AV32" i="24"/>
  <c r="AS33" i="24"/>
  <c r="AO33" i="24" s="1"/>
  <c r="AT33" i="24"/>
  <c r="AU33" i="24"/>
  <c r="AV33" i="24"/>
  <c r="AW33" i="24"/>
  <c r="AF33" i="24"/>
  <c r="AE33" i="24"/>
  <c r="AD33" i="24"/>
  <c r="AC33" i="24"/>
  <c r="X33" i="24"/>
  <c r="W33" i="24"/>
  <c r="V33" i="24"/>
  <c r="U33" i="24"/>
  <c r="Y33" i="24" s="1"/>
  <c r="L33" i="24"/>
  <c r="K33" i="24"/>
  <c r="J33" i="24"/>
  <c r="I33" i="24"/>
  <c r="F33" i="24" s="1"/>
  <c r="AV45" i="24"/>
  <c r="AU45" i="24"/>
  <c r="AT45" i="24"/>
  <c r="AS45" i="24"/>
  <c r="AW45" i="24" s="1"/>
  <c r="AV44" i="24"/>
  <c r="AU44" i="24"/>
  <c r="AT44" i="24"/>
  <c r="AS44" i="24"/>
  <c r="AP44" i="24"/>
  <c r="AO44" i="24"/>
  <c r="AS68" i="24"/>
  <c r="AO68" i="24" s="1"/>
  <c r="AT68" i="24"/>
  <c r="AU68" i="24"/>
  <c r="AV68" i="24"/>
  <c r="AW68" i="24"/>
  <c r="AS69" i="24"/>
  <c r="AT69" i="24"/>
  <c r="AU69" i="24"/>
  <c r="AV69" i="24"/>
  <c r="AS70" i="24"/>
  <c r="AQ70" i="24" s="1"/>
  <c r="AT70" i="24"/>
  <c r="AU70" i="24"/>
  <c r="AV70" i="24"/>
  <c r="AW70" i="24"/>
  <c r="AS71" i="24"/>
  <c r="AR71" i="24" s="1"/>
  <c r="AT71" i="24"/>
  <c r="AU71" i="24"/>
  <c r="AV71" i="24"/>
  <c r="AS72" i="24"/>
  <c r="AP72" i="24" s="1"/>
  <c r="AT72" i="24"/>
  <c r="AU72" i="24"/>
  <c r="AV72" i="24"/>
  <c r="AS73" i="24"/>
  <c r="AP73" i="24" s="1"/>
  <c r="AT73" i="24"/>
  <c r="AU73" i="24"/>
  <c r="AV73" i="24"/>
  <c r="AW73" i="24"/>
  <c r="AS74" i="24"/>
  <c r="AP74" i="24" s="1"/>
  <c r="AT74" i="24"/>
  <c r="AU74" i="24"/>
  <c r="AV74" i="24"/>
  <c r="AS75" i="24"/>
  <c r="AO75" i="24" s="1"/>
  <c r="AT75" i="24"/>
  <c r="AU75" i="24"/>
  <c r="AV75" i="24"/>
  <c r="AS76" i="24"/>
  <c r="AQ76" i="24" s="1"/>
  <c r="AT76" i="24"/>
  <c r="AU76" i="24"/>
  <c r="AV76" i="24"/>
  <c r="AS77" i="24"/>
  <c r="AO77" i="24" s="1"/>
  <c r="AT77" i="24"/>
  <c r="AU77" i="24"/>
  <c r="AV77" i="24"/>
  <c r="AV50" i="24"/>
  <c r="AU50" i="24"/>
  <c r="AT50" i="24"/>
  <c r="AS50" i="24"/>
  <c r="AW50" i="24" s="1"/>
  <c r="AQ50" i="24"/>
  <c r="AV48" i="24"/>
  <c r="AU48" i="24"/>
  <c r="AT48" i="24"/>
  <c r="AS48" i="24"/>
  <c r="AW48" i="24" s="1"/>
  <c r="AQ48" i="24"/>
  <c r="AP48" i="24"/>
  <c r="AO48" i="24"/>
  <c r="AV16" i="24"/>
  <c r="AU16" i="24"/>
  <c r="AT16" i="24"/>
  <c r="AS16" i="24"/>
  <c r="AW16" i="24" s="1"/>
  <c r="AV15" i="24"/>
  <c r="AU15" i="24"/>
  <c r="AT15" i="24"/>
  <c r="AS15" i="24"/>
  <c r="AW15" i="24" s="1"/>
  <c r="AR15" i="24"/>
  <c r="AV14" i="24"/>
  <c r="AU14" i="24"/>
  <c r="AT14" i="24"/>
  <c r="AS14" i="24"/>
  <c r="AQ14" i="24" s="1"/>
  <c r="AB35" i="11"/>
  <c r="AB34" i="11"/>
  <c r="Z33" i="11"/>
  <c r="Z32" i="11"/>
  <c r="X31" i="11"/>
  <c r="X30" i="11"/>
  <c r="V29" i="11"/>
  <c r="V28" i="11"/>
  <c r="AA9" i="11"/>
  <c r="AA7" i="11"/>
  <c r="AA2" i="11"/>
  <c r="Y9" i="11"/>
  <c r="Y7" i="11"/>
  <c r="Y2" i="11"/>
  <c r="W9" i="11"/>
  <c r="W7" i="11"/>
  <c r="W2" i="11"/>
  <c r="U9" i="11"/>
  <c r="U7" i="11"/>
  <c r="U2" i="11"/>
  <c r="ET38" i="5"/>
  <c r="ET36" i="5"/>
  <c r="EQ38" i="5"/>
  <c r="EQ36" i="5"/>
  <c r="ET40" i="5"/>
  <c r="EQ40" i="5"/>
  <c r="ET22" i="5"/>
  <c r="EQ22" i="5"/>
  <c r="ES40" i="5"/>
  <c r="ES38" i="5"/>
  <c r="ES36" i="5"/>
  <c r="ES22" i="5"/>
  <c r="EP40" i="5"/>
  <c r="EP38" i="5"/>
  <c r="EP36" i="5"/>
  <c r="EP22" i="5"/>
  <c r="ES14" i="5"/>
  <c r="EP14" i="5"/>
  <c r="ET14" i="5"/>
  <c r="F39" i="2"/>
  <c r="E39" i="2"/>
  <c r="EM8" i="5"/>
  <c r="EM6" i="5"/>
  <c r="F38" i="2"/>
  <c r="E38" i="2" s="1"/>
  <c r="AG36" i="24"/>
  <c r="AC36" i="24" s="1"/>
  <c r="AH36" i="24"/>
  <c r="AI36" i="24"/>
  <c r="AJ36" i="24"/>
  <c r="AG37" i="24"/>
  <c r="AC37" i="24" s="1"/>
  <c r="AH37" i="24"/>
  <c r="AI37" i="24"/>
  <c r="AJ37" i="24"/>
  <c r="AG38" i="24"/>
  <c r="AC38" i="24" s="1"/>
  <c r="AH38" i="24"/>
  <c r="AI38" i="24"/>
  <c r="AJ38" i="24"/>
  <c r="AG39" i="24"/>
  <c r="AC39" i="24" s="1"/>
  <c r="AH39" i="24"/>
  <c r="AI39" i="24"/>
  <c r="AJ39" i="24"/>
  <c r="AG40" i="24"/>
  <c r="AC40" i="24" s="1"/>
  <c r="AH40" i="24"/>
  <c r="AI40" i="24"/>
  <c r="AJ40" i="24"/>
  <c r="AG41" i="24"/>
  <c r="AF41" i="24" s="1"/>
  <c r="AH41" i="24"/>
  <c r="AI41" i="24"/>
  <c r="AJ41" i="24"/>
  <c r="AG42" i="24"/>
  <c r="AE42" i="24" s="1"/>
  <c r="AH42" i="24"/>
  <c r="AI42" i="24"/>
  <c r="AJ42" i="24"/>
  <c r="AG81" i="24"/>
  <c r="AC81" i="24" s="1"/>
  <c r="AH81" i="24"/>
  <c r="AI81" i="24"/>
  <c r="AJ81" i="24"/>
  <c r="AG76" i="24"/>
  <c r="AC76" i="24" s="1"/>
  <c r="AH76" i="24"/>
  <c r="AI76" i="24"/>
  <c r="AJ76" i="24"/>
  <c r="AJ16" i="24"/>
  <c r="AI16" i="24"/>
  <c r="AH16" i="24"/>
  <c r="AG16" i="24"/>
  <c r="AG14" i="24"/>
  <c r="AC14" i="24" s="1"/>
  <c r="AH14" i="24"/>
  <c r="AI14" i="24"/>
  <c r="AJ14" i="24"/>
  <c r="AG17" i="24"/>
  <c r="AC17" i="24" s="1"/>
  <c r="AH17" i="24"/>
  <c r="AI17" i="24"/>
  <c r="AJ17" i="24"/>
  <c r="AG18" i="24"/>
  <c r="AC18" i="24" s="1"/>
  <c r="AH18" i="24"/>
  <c r="AI18" i="24"/>
  <c r="AJ18" i="24"/>
  <c r="U36" i="24"/>
  <c r="Q36" i="24" s="1"/>
  <c r="V36" i="24"/>
  <c r="W36" i="24"/>
  <c r="X36" i="24"/>
  <c r="U37" i="24"/>
  <c r="Q37" i="24" s="1"/>
  <c r="V37" i="24"/>
  <c r="W37" i="24"/>
  <c r="X37" i="24"/>
  <c r="U39" i="24"/>
  <c r="Q39" i="24" s="1"/>
  <c r="V39" i="24"/>
  <c r="W39" i="24"/>
  <c r="X39" i="24"/>
  <c r="BQ27" i="9"/>
  <c r="BR27" i="9" s="1"/>
  <c r="BQ23" i="9"/>
  <c r="BR23" i="9" s="1"/>
  <c r="BQ19" i="9"/>
  <c r="BR19" i="9" s="1"/>
  <c r="BQ12" i="9"/>
  <c r="BR12" i="9" s="1"/>
  <c r="BN27" i="9"/>
  <c r="BO27" i="9" s="1"/>
  <c r="BN23" i="9"/>
  <c r="BO23" i="9" s="1"/>
  <c r="BN19" i="9"/>
  <c r="BO19" i="9" s="1"/>
  <c r="BO12" i="9"/>
  <c r="BN12" i="9"/>
  <c r="BR11" i="9"/>
  <c r="BQ11" i="9"/>
  <c r="BO11" i="9"/>
  <c r="BN11" i="9"/>
  <c r="BK8" i="9"/>
  <c r="BK6" i="9"/>
  <c r="AR59" i="24" l="1"/>
  <c r="AP59" i="24"/>
  <c r="AR55" i="24"/>
  <c r="AW32" i="24"/>
  <c r="AQ55" i="24"/>
  <c r="AP14" i="24"/>
  <c r="G33" i="24"/>
  <c r="AP55" i="24"/>
  <c r="AR14" i="24"/>
  <c r="H33" i="24"/>
  <c r="AR56" i="24"/>
  <c r="AQ56" i="24"/>
  <c r="AP56" i="24"/>
  <c r="Q33" i="24"/>
  <c r="R33" i="24"/>
  <c r="S33" i="24"/>
  <c r="AO32" i="24"/>
  <c r="T33" i="24"/>
  <c r="AW31" i="24"/>
  <c r="AW76" i="24"/>
  <c r="AW44" i="24"/>
  <c r="AR31" i="24"/>
  <c r="AR33" i="24"/>
  <c r="AP31" i="24"/>
  <c r="AQ33" i="24"/>
  <c r="AO31" i="24"/>
  <c r="AP33" i="24"/>
  <c r="AR32" i="24"/>
  <c r="AQ32" i="24"/>
  <c r="M33" i="24"/>
  <c r="E33" i="24"/>
  <c r="AQ44" i="24"/>
  <c r="AO14" i="24"/>
  <c r="AO50" i="24"/>
  <c r="AP50" i="24"/>
  <c r="AO45" i="24"/>
  <c r="AP45" i="24"/>
  <c r="AR45" i="24"/>
  <c r="AK42" i="24"/>
  <c r="AO15" i="24"/>
  <c r="AP15" i="24"/>
  <c r="AQ15" i="24"/>
  <c r="AW77" i="24"/>
  <c r="AW69" i="24"/>
  <c r="AR72" i="24"/>
  <c r="AP70" i="24"/>
  <c r="AQ72" i="24"/>
  <c r="AO70" i="24"/>
  <c r="AW75" i="24"/>
  <c r="AW71" i="24"/>
  <c r="AO72" i="24"/>
  <c r="AO74" i="24"/>
  <c r="AO69" i="24"/>
  <c r="AR73" i="24"/>
  <c r="AR75" i="24"/>
  <c r="AO76" i="24"/>
  <c r="AR69" i="24"/>
  <c r="AQ69" i="24"/>
  <c r="AP69" i="24"/>
  <c r="AQ71" i="24"/>
  <c r="AQ75" i="24"/>
  <c r="AP75" i="24"/>
  <c r="AW72" i="24"/>
  <c r="AR68" i="24"/>
  <c r="AR74" i="24"/>
  <c r="AQ74" i="24"/>
  <c r="AP76" i="24"/>
  <c r="AP71" i="24"/>
  <c r="AO71" i="24"/>
  <c r="AO73" i="24"/>
  <c r="AW74" i="24"/>
  <c r="AQ68" i="24"/>
  <c r="AR76" i="24"/>
  <c r="AQ73" i="24"/>
  <c r="AR70" i="24"/>
  <c r="AP68" i="24"/>
  <c r="AR48" i="24"/>
  <c r="AQ77" i="24"/>
  <c r="AP77" i="24"/>
  <c r="AW14" i="24"/>
  <c r="AR50" i="24"/>
  <c r="AO16" i="24"/>
  <c r="AP16" i="24"/>
  <c r="AQ16" i="24"/>
  <c r="AR16" i="24"/>
  <c r="AF42" i="24"/>
  <c r="AD42" i="24"/>
  <c r="AC42" i="24"/>
  <c r="AF40" i="24"/>
  <c r="AE40" i="24"/>
  <c r="AK41" i="24"/>
  <c r="AC41" i="24"/>
  <c r="AD40" i="24"/>
  <c r="AE39" i="24"/>
  <c r="AF39" i="24"/>
  <c r="AK40" i="24"/>
  <c r="AD39" i="24"/>
  <c r="AF37" i="24"/>
  <c r="AK39" i="24"/>
  <c r="AD38" i="24"/>
  <c r="AE37" i="24"/>
  <c r="AF36" i="24"/>
  <c r="AE41" i="24"/>
  <c r="AD41" i="24"/>
  <c r="AK38" i="24"/>
  <c r="AD37" i="24"/>
  <c r="AE36" i="24"/>
  <c r="AK37" i="24"/>
  <c r="AD36" i="24"/>
  <c r="AK36" i="24"/>
  <c r="AK16" i="24"/>
  <c r="AF81" i="24"/>
  <c r="AD81" i="24"/>
  <c r="AK81" i="24"/>
  <c r="AF76" i="24"/>
  <c r="AE76" i="24"/>
  <c r="AD76" i="24"/>
  <c r="AK76" i="24"/>
  <c r="AE16" i="24"/>
  <c r="AD16" i="24"/>
  <c r="AF16" i="24"/>
  <c r="AC16" i="24"/>
  <c r="AF18" i="24"/>
  <c r="AF17" i="24"/>
  <c r="AD18" i="24"/>
  <c r="AE17" i="24"/>
  <c r="AF14" i="24"/>
  <c r="AE18" i="24"/>
  <c r="AK18" i="24"/>
  <c r="AD17" i="24"/>
  <c r="AE14" i="24"/>
  <c r="AK17" i="24"/>
  <c r="AD14" i="24"/>
  <c r="AK14" i="24"/>
  <c r="T39" i="24"/>
  <c r="T37" i="24"/>
  <c r="R39" i="24"/>
  <c r="T36" i="24"/>
  <c r="S39" i="24"/>
  <c r="Y39" i="24"/>
  <c r="R37" i="24"/>
  <c r="Y37" i="24"/>
  <c r="R36" i="24"/>
  <c r="Y36" i="24"/>
  <c r="DV38" i="5"/>
  <c r="DW38" i="5" s="1"/>
  <c r="DY38" i="5"/>
  <c r="DZ38" i="5" s="1"/>
  <c r="EB38" i="5"/>
  <c r="EC38" i="5" s="1"/>
  <c r="EE38" i="5"/>
  <c r="EF38" i="5" s="1"/>
  <c r="EH38" i="5"/>
  <c r="EI38" i="5" s="1"/>
  <c r="EK38" i="5"/>
  <c r="EL38" i="5" s="1"/>
  <c r="EK32" i="5"/>
  <c r="EL32" i="5" s="1"/>
  <c r="EK33" i="5"/>
  <c r="EL33" i="5" s="1"/>
  <c r="EK34" i="5"/>
  <c r="EL34" i="5" s="1"/>
  <c r="EK35" i="5"/>
  <c r="EL35" i="5" s="1"/>
  <c r="EK36" i="5"/>
  <c r="EL36" i="5"/>
  <c r="EK37" i="5"/>
  <c r="EL37" i="5" s="1"/>
  <c r="EH32" i="5"/>
  <c r="EI32" i="5" s="1"/>
  <c r="EH33" i="5"/>
  <c r="EI33" i="5" s="1"/>
  <c r="EH34" i="5"/>
  <c r="EI34" i="5" s="1"/>
  <c r="EH35" i="5"/>
  <c r="EI35" i="5"/>
  <c r="EH36" i="5"/>
  <c r="EI36" i="5"/>
  <c r="EH37" i="5"/>
  <c r="EI37" i="5" s="1"/>
  <c r="EE32" i="5"/>
  <c r="EF32" i="5" s="1"/>
  <c r="EE33" i="5"/>
  <c r="EF33" i="5" s="1"/>
  <c r="EE34" i="5"/>
  <c r="EF34" i="5" s="1"/>
  <c r="EE35" i="5"/>
  <c r="EF35" i="5" s="1"/>
  <c r="EE36" i="5"/>
  <c r="EF36" i="5" s="1"/>
  <c r="EE37" i="5"/>
  <c r="EF37" i="5" s="1"/>
  <c r="EB32" i="5"/>
  <c r="EC32" i="5" s="1"/>
  <c r="EB33" i="5"/>
  <c r="EC33" i="5" s="1"/>
  <c r="EB34" i="5"/>
  <c r="EC34" i="5" s="1"/>
  <c r="EB35" i="5"/>
  <c r="EC35" i="5"/>
  <c r="EB36" i="5"/>
  <c r="EC36" i="5" s="1"/>
  <c r="EB37" i="5"/>
  <c r="EC37" i="5" s="1"/>
  <c r="DY32" i="5"/>
  <c r="DZ32" i="5" s="1"/>
  <c r="DY36" i="5"/>
  <c r="DZ36" i="5"/>
  <c r="DY37" i="5"/>
  <c r="DZ37" i="5" s="1"/>
  <c r="DV32" i="5"/>
  <c r="DW32" i="5"/>
  <c r="DV33" i="5"/>
  <c r="DW33" i="5" s="1"/>
  <c r="DV34" i="5"/>
  <c r="DW34" i="5" s="1"/>
  <c r="DV35" i="5"/>
  <c r="DW35" i="5"/>
  <c r="DV36" i="5"/>
  <c r="DW36" i="5" s="1"/>
  <c r="DV37" i="5"/>
  <c r="DW37" i="5" s="1"/>
  <c r="DX37" i="5"/>
  <c r="DX36" i="5"/>
  <c r="DX35" i="5"/>
  <c r="DY35" i="5" s="1"/>
  <c r="DZ35" i="5" s="1"/>
  <c r="DX34" i="5"/>
  <c r="DY34" i="5" s="1"/>
  <c r="DZ34" i="5" s="1"/>
  <c r="DX33" i="5"/>
  <c r="DY33" i="5" s="1"/>
  <c r="DZ33" i="5" s="1"/>
  <c r="EE28" i="5"/>
  <c r="EF28" i="5" s="1"/>
  <c r="EE21" i="5"/>
  <c r="EF21" i="5" s="1"/>
  <c r="EK28" i="5"/>
  <c r="EK21" i="5"/>
  <c r="EH28" i="5"/>
  <c r="EI28" i="5" s="1"/>
  <c r="EH21" i="5"/>
  <c r="EI21" i="5" s="1"/>
  <c r="EB28" i="5"/>
  <c r="EB21" i="5"/>
  <c r="DV28" i="5"/>
  <c r="DW28" i="5" s="1"/>
  <c r="DV21" i="5"/>
  <c r="DW21" i="5" s="1"/>
  <c r="DX28" i="5"/>
  <c r="DY28" i="5" s="1"/>
  <c r="DX21" i="5"/>
  <c r="DY21" i="5" s="1"/>
  <c r="EK13" i="5"/>
  <c r="EK11" i="5"/>
  <c r="EH13" i="5"/>
  <c r="EI13" i="5" s="1"/>
  <c r="EH11" i="5"/>
  <c r="EI11" i="5" s="1"/>
  <c r="EE13" i="5"/>
  <c r="EE11" i="5"/>
  <c r="EB13" i="5"/>
  <c r="EB11" i="5"/>
  <c r="DV13" i="5"/>
  <c r="DW13" i="5" s="1"/>
  <c r="DV11" i="5"/>
  <c r="DW11" i="5" s="1"/>
  <c r="DX13" i="5" l="1"/>
  <c r="DY13" i="5" s="1"/>
  <c r="DX11" i="5"/>
  <c r="DY11" i="5" s="1"/>
  <c r="F37" i="2"/>
  <c r="E37" i="2" s="1"/>
  <c r="F36" i="2"/>
  <c r="E36" i="2" s="1"/>
  <c r="F35" i="2"/>
  <c r="E35" i="2" s="1"/>
  <c r="F34" i="2"/>
  <c r="E34" i="2" s="1"/>
  <c r="EG8" i="5"/>
  <c r="EA8" i="5"/>
  <c r="DS8" i="5"/>
  <c r="EG6" i="5"/>
  <c r="EA6" i="5"/>
  <c r="DS6" i="5"/>
  <c r="X41" i="24" l="1"/>
  <c r="U50" i="24" l="1"/>
  <c r="V50" i="24"/>
  <c r="W50" i="24"/>
  <c r="DF31" i="5"/>
  <c r="DF30" i="5"/>
  <c r="DF18" i="5"/>
  <c r="DQ11" i="5"/>
  <c r="EL11" i="5" s="1"/>
  <c r="DK11" i="5"/>
  <c r="EF11" i="5" s="1"/>
  <c r="DH11" i="5"/>
  <c r="EC11" i="5" s="1"/>
  <c r="DE11" i="5"/>
  <c r="CH19" i="5"/>
  <c r="CI19" i="5" s="1"/>
  <c r="AC201" i="26"/>
  <c r="AB201" i="26"/>
  <c r="AC200" i="26"/>
  <c r="AB200" i="26"/>
  <c r="AA200" i="26"/>
  <c r="Z200" i="26"/>
  <c r="Y200" i="26"/>
  <c r="X200" i="26"/>
  <c r="W200" i="26"/>
  <c r="V200" i="26"/>
  <c r="U200" i="26"/>
  <c r="T200" i="26"/>
  <c r="S200" i="26"/>
  <c r="R200" i="26"/>
  <c r="Q200" i="26"/>
  <c r="P200" i="26"/>
  <c r="O200" i="26"/>
  <c r="N200" i="26"/>
  <c r="M200" i="26"/>
  <c r="L200" i="26"/>
  <c r="K200" i="26"/>
  <c r="J200" i="26"/>
  <c r="E200" i="26"/>
  <c r="D200" i="26"/>
  <c r="C200" i="26"/>
  <c r="B200" i="26"/>
  <c r="AC199" i="26"/>
  <c r="AB199" i="26"/>
  <c r="AA199" i="26"/>
  <c r="Z199" i="26"/>
  <c r="Y199" i="26"/>
  <c r="X199" i="26"/>
  <c r="W199" i="26"/>
  <c r="V199" i="26"/>
  <c r="U199" i="26"/>
  <c r="T199" i="26"/>
  <c r="S199" i="26"/>
  <c r="R199" i="26"/>
  <c r="Q199" i="26"/>
  <c r="P199" i="26"/>
  <c r="O199" i="26"/>
  <c r="N199" i="26"/>
  <c r="M199" i="26"/>
  <c r="L199" i="26"/>
  <c r="K199" i="26"/>
  <c r="J199" i="26"/>
  <c r="E199" i="26"/>
  <c r="D199" i="26"/>
  <c r="C199" i="26"/>
  <c r="B199" i="26"/>
  <c r="AC198" i="26"/>
  <c r="AB198" i="26"/>
  <c r="AA198" i="26"/>
  <c r="Z198" i="26"/>
  <c r="Y198" i="26"/>
  <c r="X198" i="26"/>
  <c r="W198" i="26"/>
  <c r="V198" i="26"/>
  <c r="U198" i="26"/>
  <c r="T198" i="26"/>
  <c r="S198" i="26"/>
  <c r="R198" i="26"/>
  <c r="Q198" i="26"/>
  <c r="P198" i="26"/>
  <c r="O198" i="26"/>
  <c r="N198" i="26"/>
  <c r="M198" i="26"/>
  <c r="L198" i="26"/>
  <c r="K198" i="26"/>
  <c r="J198" i="26"/>
  <c r="E198" i="26"/>
  <c r="D198" i="26"/>
  <c r="C198" i="26"/>
  <c r="B198" i="26"/>
  <c r="AC197" i="26"/>
  <c r="AB197" i="26"/>
  <c r="AA197" i="26"/>
  <c r="Z197" i="26"/>
  <c r="Y197" i="26"/>
  <c r="X197" i="26"/>
  <c r="W197" i="26"/>
  <c r="V197" i="26"/>
  <c r="U197" i="26"/>
  <c r="T197" i="26"/>
  <c r="S197" i="26"/>
  <c r="R197" i="26"/>
  <c r="Q197" i="26"/>
  <c r="P197" i="26"/>
  <c r="O197" i="26"/>
  <c r="N197" i="26"/>
  <c r="M197" i="26"/>
  <c r="L197" i="26"/>
  <c r="K197" i="26"/>
  <c r="J197" i="26"/>
  <c r="E197" i="26"/>
  <c r="D197" i="26"/>
  <c r="C197" i="26"/>
  <c r="B197" i="26"/>
  <c r="AC196" i="26"/>
  <c r="AB196" i="26"/>
  <c r="AA196" i="26"/>
  <c r="Z196" i="26"/>
  <c r="Y196" i="26"/>
  <c r="X196" i="26"/>
  <c r="W196" i="26"/>
  <c r="V196" i="26"/>
  <c r="U196" i="26"/>
  <c r="T196" i="26"/>
  <c r="S196" i="26"/>
  <c r="R196" i="26"/>
  <c r="Q196" i="26"/>
  <c r="P196" i="26"/>
  <c r="O196" i="26"/>
  <c r="N196" i="26"/>
  <c r="M196" i="26"/>
  <c r="L196" i="26"/>
  <c r="K196" i="26"/>
  <c r="J196" i="26"/>
  <c r="E196" i="26"/>
  <c r="D196" i="26"/>
  <c r="C196" i="26"/>
  <c r="B196" i="26"/>
  <c r="AC195" i="26"/>
  <c r="AB195" i="26"/>
  <c r="AA195" i="26"/>
  <c r="Z195" i="26"/>
  <c r="Y195" i="26"/>
  <c r="X195" i="26"/>
  <c r="W195" i="26"/>
  <c r="V195" i="26"/>
  <c r="U195" i="26"/>
  <c r="T195" i="26"/>
  <c r="S195" i="26"/>
  <c r="R195" i="26"/>
  <c r="Q195" i="26"/>
  <c r="P195" i="26"/>
  <c r="O195" i="26"/>
  <c r="N195" i="26"/>
  <c r="M195" i="26"/>
  <c r="L195" i="26"/>
  <c r="K195" i="26"/>
  <c r="J195" i="26"/>
  <c r="E195" i="26"/>
  <c r="D195" i="26"/>
  <c r="C195" i="26"/>
  <c r="B195" i="26"/>
  <c r="AC194" i="26"/>
  <c r="AB194" i="26"/>
  <c r="AA194" i="26"/>
  <c r="Z194" i="26"/>
  <c r="Y194" i="26"/>
  <c r="X194" i="26"/>
  <c r="W194" i="26"/>
  <c r="V194" i="26"/>
  <c r="U194" i="26"/>
  <c r="T194" i="26"/>
  <c r="S194" i="26"/>
  <c r="R194" i="26"/>
  <c r="Q194" i="26"/>
  <c r="P194" i="26"/>
  <c r="O194" i="26"/>
  <c r="N194" i="26"/>
  <c r="M194" i="26"/>
  <c r="L194" i="26"/>
  <c r="K194" i="26"/>
  <c r="J194" i="26"/>
  <c r="E194" i="26"/>
  <c r="D194" i="26"/>
  <c r="C194" i="26"/>
  <c r="B194" i="26"/>
  <c r="AC193" i="26"/>
  <c r="AB193" i="26"/>
  <c r="AA193" i="26"/>
  <c r="Z193" i="26"/>
  <c r="Y193" i="26"/>
  <c r="X193" i="26"/>
  <c r="W193" i="26"/>
  <c r="V193" i="26"/>
  <c r="U193" i="26"/>
  <c r="T193" i="26"/>
  <c r="S193" i="26"/>
  <c r="R193" i="26"/>
  <c r="Q193" i="26"/>
  <c r="P193" i="26"/>
  <c r="O193" i="26"/>
  <c r="N193" i="26"/>
  <c r="M193" i="26"/>
  <c r="L193" i="26"/>
  <c r="K193" i="26"/>
  <c r="J193" i="26"/>
  <c r="E193" i="26"/>
  <c r="D193" i="26"/>
  <c r="C193" i="26"/>
  <c r="B193" i="26"/>
  <c r="AC192" i="26"/>
  <c r="AB192" i="26"/>
  <c r="AA192" i="26"/>
  <c r="Z192" i="26"/>
  <c r="Y192" i="26"/>
  <c r="X192" i="26"/>
  <c r="W192" i="26"/>
  <c r="V192" i="26"/>
  <c r="U192" i="26"/>
  <c r="T192" i="26"/>
  <c r="S192" i="26"/>
  <c r="R192" i="26"/>
  <c r="Q192" i="26"/>
  <c r="P192" i="26"/>
  <c r="O192" i="26"/>
  <c r="N192" i="26"/>
  <c r="M192" i="26"/>
  <c r="L192" i="26"/>
  <c r="K192" i="26"/>
  <c r="J192" i="26"/>
  <c r="E192" i="26"/>
  <c r="D192" i="26"/>
  <c r="C192" i="26"/>
  <c r="B192" i="26"/>
  <c r="AC191" i="26"/>
  <c r="AB191" i="26"/>
  <c r="AA191" i="26"/>
  <c r="Z191" i="26"/>
  <c r="Y191" i="26"/>
  <c r="X191" i="26"/>
  <c r="W191" i="26"/>
  <c r="V191" i="26"/>
  <c r="U191" i="26"/>
  <c r="T191" i="26"/>
  <c r="S191" i="26"/>
  <c r="R191" i="26"/>
  <c r="Q191" i="26"/>
  <c r="P191" i="26"/>
  <c r="O191" i="26"/>
  <c r="N191" i="26"/>
  <c r="M191" i="26"/>
  <c r="L191" i="26"/>
  <c r="K191" i="26"/>
  <c r="J191" i="26"/>
  <c r="E191" i="26"/>
  <c r="D191" i="26"/>
  <c r="C191" i="26"/>
  <c r="B191" i="26"/>
  <c r="AC190" i="26"/>
  <c r="AB190" i="26"/>
  <c r="AA190" i="26"/>
  <c r="Z190" i="26"/>
  <c r="Y190" i="26"/>
  <c r="X190" i="26"/>
  <c r="W190" i="26"/>
  <c r="V190" i="26"/>
  <c r="U190" i="26"/>
  <c r="T190" i="26"/>
  <c r="S190" i="26"/>
  <c r="R190" i="26"/>
  <c r="Q190" i="26"/>
  <c r="P190" i="26"/>
  <c r="O190" i="26"/>
  <c r="N190" i="26"/>
  <c r="M190" i="26"/>
  <c r="L190" i="26"/>
  <c r="K190" i="26"/>
  <c r="J190" i="26"/>
  <c r="E190" i="26"/>
  <c r="D190" i="26"/>
  <c r="C190" i="26"/>
  <c r="B190" i="26"/>
  <c r="AC189" i="26"/>
  <c r="AB189" i="26"/>
  <c r="AA189" i="26"/>
  <c r="Z189" i="26"/>
  <c r="Y189" i="26"/>
  <c r="X189" i="26"/>
  <c r="W189" i="26"/>
  <c r="V189" i="26"/>
  <c r="U189" i="26"/>
  <c r="T189" i="26"/>
  <c r="S189" i="26"/>
  <c r="R189" i="26"/>
  <c r="Q189" i="26"/>
  <c r="P189" i="26"/>
  <c r="O189" i="26"/>
  <c r="N189" i="26"/>
  <c r="M189" i="26"/>
  <c r="L189" i="26"/>
  <c r="K189" i="26"/>
  <c r="J189" i="26"/>
  <c r="E189" i="26"/>
  <c r="D189" i="26"/>
  <c r="C189" i="26"/>
  <c r="B189" i="26"/>
  <c r="AC188" i="26"/>
  <c r="AB188" i="26"/>
  <c r="AA188" i="26"/>
  <c r="Z188" i="26"/>
  <c r="Y188" i="26"/>
  <c r="X188" i="26"/>
  <c r="W188" i="26"/>
  <c r="V188" i="26"/>
  <c r="U188" i="26"/>
  <c r="T188" i="26"/>
  <c r="S188" i="26"/>
  <c r="R188" i="26"/>
  <c r="Q188" i="26"/>
  <c r="P188" i="26"/>
  <c r="O188" i="26"/>
  <c r="N188" i="26"/>
  <c r="M188" i="26"/>
  <c r="L188" i="26"/>
  <c r="K188" i="26"/>
  <c r="J188" i="26"/>
  <c r="E188" i="26"/>
  <c r="D188" i="26"/>
  <c r="C188" i="26"/>
  <c r="B188" i="26"/>
  <c r="AC187" i="26"/>
  <c r="AB187" i="26"/>
  <c r="AA187" i="26"/>
  <c r="Z187" i="26"/>
  <c r="Y187" i="26"/>
  <c r="X187" i="26"/>
  <c r="W187" i="26"/>
  <c r="V187" i="26"/>
  <c r="U187" i="26"/>
  <c r="T187" i="26"/>
  <c r="S187" i="26"/>
  <c r="R187" i="26"/>
  <c r="Q187" i="26"/>
  <c r="P187" i="26"/>
  <c r="O187" i="26"/>
  <c r="N187" i="26"/>
  <c r="M187" i="26"/>
  <c r="L187" i="26"/>
  <c r="K187" i="26"/>
  <c r="J187" i="26"/>
  <c r="E187" i="26"/>
  <c r="D187" i="26"/>
  <c r="C187" i="26"/>
  <c r="B187" i="26"/>
  <c r="AC186" i="26"/>
  <c r="AB186" i="26"/>
  <c r="AA186" i="26"/>
  <c r="Z186" i="26"/>
  <c r="Y186" i="26"/>
  <c r="X186" i="26"/>
  <c r="W186" i="26"/>
  <c r="V186" i="26"/>
  <c r="U186" i="26"/>
  <c r="T186" i="26"/>
  <c r="S186" i="26"/>
  <c r="R186" i="26"/>
  <c r="Q186" i="26"/>
  <c r="P186" i="26"/>
  <c r="O186" i="26"/>
  <c r="N186" i="26"/>
  <c r="M186" i="26"/>
  <c r="L186" i="26"/>
  <c r="K186" i="26"/>
  <c r="J186" i="26"/>
  <c r="E186" i="26"/>
  <c r="D186" i="26"/>
  <c r="C186" i="26"/>
  <c r="B186" i="26"/>
  <c r="AC185" i="26"/>
  <c r="AB185" i="26"/>
  <c r="AA185" i="26"/>
  <c r="Z185" i="26"/>
  <c r="Y185" i="26"/>
  <c r="X185" i="26"/>
  <c r="W185" i="26"/>
  <c r="V185" i="26"/>
  <c r="U185" i="26"/>
  <c r="T185" i="26"/>
  <c r="S185" i="26"/>
  <c r="R185" i="26"/>
  <c r="Q185" i="26"/>
  <c r="P185" i="26"/>
  <c r="O185" i="26"/>
  <c r="N185" i="26"/>
  <c r="M185" i="26"/>
  <c r="L185" i="26"/>
  <c r="K185" i="26"/>
  <c r="J185" i="26"/>
  <c r="E185" i="26"/>
  <c r="D185" i="26"/>
  <c r="C185" i="26"/>
  <c r="B185" i="26"/>
  <c r="AC184" i="26"/>
  <c r="AB184" i="26"/>
  <c r="AA184" i="26"/>
  <c r="Z184" i="26"/>
  <c r="Y184" i="26"/>
  <c r="X184" i="26"/>
  <c r="W184" i="26"/>
  <c r="V184" i="26"/>
  <c r="U184" i="26"/>
  <c r="T184" i="26"/>
  <c r="S184" i="26"/>
  <c r="R184" i="26"/>
  <c r="Q184" i="26"/>
  <c r="P184" i="26"/>
  <c r="O184" i="26"/>
  <c r="N184" i="26"/>
  <c r="M184" i="26"/>
  <c r="L184" i="26"/>
  <c r="K184" i="26"/>
  <c r="J184" i="26"/>
  <c r="E184" i="26"/>
  <c r="D184" i="26"/>
  <c r="C184" i="26"/>
  <c r="B184" i="26"/>
  <c r="AC183" i="26"/>
  <c r="AB183" i="26"/>
  <c r="AA183" i="26"/>
  <c r="Z183" i="26"/>
  <c r="Y183" i="26"/>
  <c r="X183" i="26"/>
  <c r="W183" i="26"/>
  <c r="V183" i="26"/>
  <c r="U183" i="26"/>
  <c r="T183" i="26"/>
  <c r="S183" i="26"/>
  <c r="R183" i="26"/>
  <c r="Q183" i="26"/>
  <c r="P183" i="26"/>
  <c r="O183" i="26"/>
  <c r="N183" i="26"/>
  <c r="M183" i="26"/>
  <c r="L183" i="26"/>
  <c r="K183" i="26"/>
  <c r="J183" i="26"/>
  <c r="E183" i="26"/>
  <c r="D183" i="26"/>
  <c r="C183" i="26"/>
  <c r="B183" i="26"/>
  <c r="AC182" i="26"/>
  <c r="AB182" i="26"/>
  <c r="AA182" i="26"/>
  <c r="Z182" i="26"/>
  <c r="Y182" i="26"/>
  <c r="X182" i="26"/>
  <c r="W182" i="26"/>
  <c r="V182" i="26"/>
  <c r="U182" i="26"/>
  <c r="T182" i="26"/>
  <c r="S182" i="26"/>
  <c r="R182" i="26"/>
  <c r="Q182" i="26"/>
  <c r="P182" i="26"/>
  <c r="O182" i="26"/>
  <c r="N182" i="26"/>
  <c r="M182" i="26"/>
  <c r="L182" i="26"/>
  <c r="K182" i="26"/>
  <c r="J182" i="26"/>
  <c r="E182" i="26"/>
  <c r="D182" i="26"/>
  <c r="C182" i="26"/>
  <c r="B182" i="26"/>
  <c r="AC181" i="26"/>
  <c r="AB181" i="26"/>
  <c r="AA181" i="26"/>
  <c r="Z181" i="26"/>
  <c r="Y181" i="26"/>
  <c r="X181" i="26"/>
  <c r="W181" i="26"/>
  <c r="V181" i="26"/>
  <c r="U181" i="26"/>
  <c r="T181" i="26"/>
  <c r="S181" i="26"/>
  <c r="R181" i="26"/>
  <c r="Q181" i="26"/>
  <c r="P181" i="26"/>
  <c r="O181" i="26"/>
  <c r="N181" i="26"/>
  <c r="M181" i="26"/>
  <c r="L181" i="26"/>
  <c r="K181" i="26"/>
  <c r="J181" i="26"/>
  <c r="E181" i="26"/>
  <c r="D181" i="26"/>
  <c r="C181" i="26"/>
  <c r="B181" i="26"/>
  <c r="AC180" i="26"/>
  <c r="AB180" i="26"/>
  <c r="AA180" i="26"/>
  <c r="Z180" i="26"/>
  <c r="Y180" i="26"/>
  <c r="X180" i="26"/>
  <c r="W180" i="26"/>
  <c r="V180" i="26"/>
  <c r="U180" i="26"/>
  <c r="T180" i="26"/>
  <c r="S180" i="26"/>
  <c r="R180" i="26"/>
  <c r="Q180" i="26"/>
  <c r="P180" i="26"/>
  <c r="O180" i="26"/>
  <c r="N180" i="26"/>
  <c r="M180" i="26"/>
  <c r="L180" i="26"/>
  <c r="K180" i="26"/>
  <c r="J180" i="26"/>
  <c r="E180" i="26"/>
  <c r="D180" i="26"/>
  <c r="C180" i="26"/>
  <c r="B180" i="26"/>
  <c r="AC179" i="26"/>
  <c r="AB179" i="26"/>
  <c r="AA179" i="26"/>
  <c r="Z179" i="26"/>
  <c r="Y179" i="26"/>
  <c r="X179" i="26"/>
  <c r="W179" i="26"/>
  <c r="V179" i="26"/>
  <c r="U179" i="26"/>
  <c r="T179" i="26"/>
  <c r="S179" i="26"/>
  <c r="R179" i="26"/>
  <c r="Q179" i="26"/>
  <c r="P179" i="26"/>
  <c r="O179" i="26"/>
  <c r="N179" i="26"/>
  <c r="M179" i="26"/>
  <c r="L179" i="26"/>
  <c r="K179" i="26"/>
  <c r="J179" i="26"/>
  <c r="E179" i="26"/>
  <c r="D179" i="26"/>
  <c r="C179" i="26"/>
  <c r="B179" i="26"/>
  <c r="AC178" i="26"/>
  <c r="AB178" i="26"/>
  <c r="AA178" i="26"/>
  <c r="Z178" i="26"/>
  <c r="Y178" i="26"/>
  <c r="X178" i="26"/>
  <c r="W178" i="26"/>
  <c r="V178" i="26"/>
  <c r="U178" i="26"/>
  <c r="T178" i="26"/>
  <c r="S178" i="26"/>
  <c r="R178" i="26"/>
  <c r="Q178" i="26"/>
  <c r="P178" i="26"/>
  <c r="O178" i="26"/>
  <c r="N178" i="26"/>
  <c r="M178" i="26"/>
  <c r="L178" i="26"/>
  <c r="K178" i="26"/>
  <c r="J178" i="26"/>
  <c r="E178" i="26"/>
  <c r="D178" i="26"/>
  <c r="C178" i="26"/>
  <c r="B178" i="26"/>
  <c r="AC177" i="26"/>
  <c r="AB177" i="26"/>
  <c r="AA177" i="26"/>
  <c r="Z177" i="26"/>
  <c r="Y177" i="26"/>
  <c r="X177" i="26"/>
  <c r="W177" i="26"/>
  <c r="V177" i="26"/>
  <c r="U177" i="26"/>
  <c r="T177" i="26"/>
  <c r="S177" i="26"/>
  <c r="R177" i="26"/>
  <c r="Q177" i="26"/>
  <c r="P177" i="26"/>
  <c r="O177" i="26"/>
  <c r="N177" i="26"/>
  <c r="M177" i="26"/>
  <c r="L177" i="26"/>
  <c r="K177" i="26"/>
  <c r="J177" i="26"/>
  <c r="E177" i="26"/>
  <c r="D177" i="26"/>
  <c r="C177" i="26"/>
  <c r="B177" i="26"/>
  <c r="AC176" i="26"/>
  <c r="AB176" i="26"/>
  <c r="AA176" i="26"/>
  <c r="Z176" i="26"/>
  <c r="Y176" i="26"/>
  <c r="X176" i="26"/>
  <c r="W176" i="26"/>
  <c r="V176" i="26"/>
  <c r="U176" i="26"/>
  <c r="T176" i="26"/>
  <c r="S176" i="26"/>
  <c r="R176" i="26"/>
  <c r="Q176" i="26"/>
  <c r="P176" i="26"/>
  <c r="O176" i="26"/>
  <c r="N176" i="26"/>
  <c r="M176" i="26"/>
  <c r="L176" i="26"/>
  <c r="K176" i="26"/>
  <c r="J176" i="26"/>
  <c r="E176" i="26"/>
  <c r="D176" i="26"/>
  <c r="C176" i="26"/>
  <c r="B176" i="26"/>
  <c r="AC175" i="26"/>
  <c r="AB175" i="26"/>
  <c r="AA175" i="26"/>
  <c r="Z175" i="26"/>
  <c r="Y175" i="26"/>
  <c r="X175" i="26"/>
  <c r="W175" i="26"/>
  <c r="V175" i="26"/>
  <c r="U175" i="26"/>
  <c r="T175" i="26"/>
  <c r="S175" i="26"/>
  <c r="R175" i="26"/>
  <c r="Q175" i="26"/>
  <c r="P175" i="26"/>
  <c r="O175" i="26"/>
  <c r="N175" i="26"/>
  <c r="M175" i="26"/>
  <c r="L175" i="26"/>
  <c r="K175" i="26"/>
  <c r="J175" i="26"/>
  <c r="E175" i="26"/>
  <c r="D175" i="26"/>
  <c r="C175" i="26"/>
  <c r="B175" i="26"/>
  <c r="AC174" i="26"/>
  <c r="AB174" i="26"/>
  <c r="AA174" i="26"/>
  <c r="Z174" i="26"/>
  <c r="Y174" i="26"/>
  <c r="X174" i="26"/>
  <c r="W174" i="26"/>
  <c r="V174" i="26"/>
  <c r="U174" i="26"/>
  <c r="T174" i="26"/>
  <c r="S174" i="26"/>
  <c r="R174" i="26"/>
  <c r="Q174" i="26"/>
  <c r="P174" i="26"/>
  <c r="O174" i="26"/>
  <c r="N174" i="26"/>
  <c r="M174" i="26"/>
  <c r="L174" i="26"/>
  <c r="K174" i="26"/>
  <c r="J174" i="26"/>
  <c r="E174" i="26"/>
  <c r="D174" i="26"/>
  <c r="C174" i="26"/>
  <c r="B174" i="26"/>
  <c r="AC173" i="26"/>
  <c r="AB173" i="26"/>
  <c r="AA173" i="26"/>
  <c r="Z173" i="26"/>
  <c r="Y173" i="26"/>
  <c r="X173" i="26"/>
  <c r="W173" i="26"/>
  <c r="V173" i="26"/>
  <c r="U173" i="26"/>
  <c r="T173" i="26"/>
  <c r="S173" i="26"/>
  <c r="R173" i="26"/>
  <c r="Q173" i="26"/>
  <c r="P173" i="26"/>
  <c r="O173" i="26"/>
  <c r="N173" i="26"/>
  <c r="M173" i="26"/>
  <c r="L173" i="26"/>
  <c r="K173" i="26"/>
  <c r="J173" i="26"/>
  <c r="E173" i="26"/>
  <c r="D173" i="26"/>
  <c r="C173" i="26"/>
  <c r="B173" i="26"/>
  <c r="AC172" i="26"/>
  <c r="AB172" i="26"/>
  <c r="AA172" i="26"/>
  <c r="Z172" i="26"/>
  <c r="Y172" i="26"/>
  <c r="X172" i="26"/>
  <c r="W172" i="26"/>
  <c r="V172" i="26"/>
  <c r="U172" i="26"/>
  <c r="T172" i="26"/>
  <c r="S172" i="26"/>
  <c r="R172" i="26"/>
  <c r="Q172" i="26"/>
  <c r="P172" i="26"/>
  <c r="O172" i="26"/>
  <c r="N172" i="26"/>
  <c r="M172" i="26"/>
  <c r="L172" i="26"/>
  <c r="K172" i="26"/>
  <c r="J172" i="26"/>
  <c r="E172" i="26"/>
  <c r="D172" i="26"/>
  <c r="C172" i="26"/>
  <c r="B172" i="26"/>
  <c r="AC171" i="26"/>
  <c r="AB171" i="26"/>
  <c r="AA171" i="26"/>
  <c r="Z171" i="26"/>
  <c r="Y171" i="26"/>
  <c r="X171" i="26"/>
  <c r="W171" i="26"/>
  <c r="V171" i="26"/>
  <c r="U171" i="26"/>
  <c r="T171" i="26"/>
  <c r="S171" i="26"/>
  <c r="R171" i="26"/>
  <c r="Q171" i="26"/>
  <c r="P171" i="26"/>
  <c r="O171" i="26"/>
  <c r="N171" i="26"/>
  <c r="M171" i="26"/>
  <c r="L171" i="26"/>
  <c r="K171" i="26"/>
  <c r="J171" i="26"/>
  <c r="E171" i="26"/>
  <c r="D171" i="26"/>
  <c r="C171" i="26"/>
  <c r="B171" i="26"/>
  <c r="AC170" i="26"/>
  <c r="AB170" i="26"/>
  <c r="AA170" i="26"/>
  <c r="Z170" i="26"/>
  <c r="Y170" i="26"/>
  <c r="X170" i="26"/>
  <c r="W170" i="26"/>
  <c r="V170" i="26"/>
  <c r="U170" i="26"/>
  <c r="T170" i="26"/>
  <c r="S170" i="26"/>
  <c r="R170" i="26"/>
  <c r="Q170" i="26"/>
  <c r="P170" i="26"/>
  <c r="O170" i="26"/>
  <c r="N170" i="26"/>
  <c r="M170" i="26"/>
  <c r="L170" i="26"/>
  <c r="K170" i="26"/>
  <c r="J170" i="26"/>
  <c r="E170" i="26"/>
  <c r="D170" i="26"/>
  <c r="C170" i="26"/>
  <c r="B170" i="26"/>
  <c r="AC169" i="26"/>
  <c r="AB169" i="26"/>
  <c r="AA169" i="26"/>
  <c r="Z169" i="26"/>
  <c r="Y169" i="26"/>
  <c r="X169" i="26"/>
  <c r="W169" i="26"/>
  <c r="V169" i="26"/>
  <c r="U169" i="26"/>
  <c r="T169" i="26"/>
  <c r="S169" i="26"/>
  <c r="R169" i="26"/>
  <c r="Q169" i="26"/>
  <c r="P169" i="26"/>
  <c r="O169" i="26"/>
  <c r="N169" i="26"/>
  <c r="M169" i="26"/>
  <c r="L169" i="26"/>
  <c r="K169" i="26"/>
  <c r="J169" i="26"/>
  <c r="E169" i="26"/>
  <c r="D169" i="26"/>
  <c r="C169" i="26"/>
  <c r="B169" i="26"/>
  <c r="AC168" i="26"/>
  <c r="AB168" i="26"/>
  <c r="AA168" i="26"/>
  <c r="Z168" i="26"/>
  <c r="Y168" i="26"/>
  <c r="X168" i="26"/>
  <c r="W168" i="26"/>
  <c r="V168" i="26"/>
  <c r="U168" i="26"/>
  <c r="T168" i="26"/>
  <c r="S168" i="26"/>
  <c r="R168" i="26"/>
  <c r="Q168" i="26"/>
  <c r="P168" i="26"/>
  <c r="O168" i="26"/>
  <c r="N168" i="26"/>
  <c r="M168" i="26"/>
  <c r="L168" i="26"/>
  <c r="K168" i="26"/>
  <c r="J168" i="26"/>
  <c r="E168" i="26"/>
  <c r="D168" i="26"/>
  <c r="C168" i="26"/>
  <c r="B168" i="26"/>
  <c r="AC167" i="26"/>
  <c r="AB167" i="26"/>
  <c r="AA167" i="26"/>
  <c r="Z167" i="26"/>
  <c r="Y167" i="26"/>
  <c r="X167" i="26"/>
  <c r="W167" i="26"/>
  <c r="V167" i="26"/>
  <c r="U167" i="26"/>
  <c r="T167" i="26"/>
  <c r="S167" i="26"/>
  <c r="R167" i="26"/>
  <c r="Q167" i="26"/>
  <c r="P167" i="26"/>
  <c r="O167" i="26"/>
  <c r="N167" i="26"/>
  <c r="M167" i="26"/>
  <c r="L167" i="26"/>
  <c r="K167" i="26"/>
  <c r="J167" i="26"/>
  <c r="E167" i="26"/>
  <c r="D167" i="26"/>
  <c r="C167" i="26"/>
  <c r="B167" i="26"/>
  <c r="AC166" i="26"/>
  <c r="AB166" i="26"/>
  <c r="AA166" i="26"/>
  <c r="Z166" i="26"/>
  <c r="Y166" i="26"/>
  <c r="X166" i="26"/>
  <c r="W166" i="26"/>
  <c r="V166" i="26"/>
  <c r="U166" i="26"/>
  <c r="T166" i="26"/>
  <c r="S166" i="26"/>
  <c r="R166" i="26"/>
  <c r="Q166" i="26"/>
  <c r="P166" i="26"/>
  <c r="O166" i="26"/>
  <c r="N166" i="26"/>
  <c r="M166" i="26"/>
  <c r="L166" i="26"/>
  <c r="K166" i="26"/>
  <c r="J166" i="26"/>
  <c r="E166" i="26"/>
  <c r="D166" i="26"/>
  <c r="C166" i="26"/>
  <c r="B166" i="26"/>
  <c r="AC165" i="26"/>
  <c r="AB165" i="26"/>
  <c r="AA165" i="26"/>
  <c r="Z165" i="26"/>
  <c r="Y165" i="26"/>
  <c r="X165" i="26"/>
  <c r="W165" i="26"/>
  <c r="V165" i="26"/>
  <c r="U165" i="26"/>
  <c r="T165" i="26"/>
  <c r="S165" i="26"/>
  <c r="R165" i="26"/>
  <c r="Q165" i="26"/>
  <c r="P165" i="26"/>
  <c r="O165" i="26"/>
  <c r="N165" i="26"/>
  <c r="M165" i="26"/>
  <c r="L165" i="26"/>
  <c r="K165" i="26"/>
  <c r="J165" i="26"/>
  <c r="E165" i="26"/>
  <c r="D165" i="26"/>
  <c r="C165" i="26"/>
  <c r="B165" i="26"/>
  <c r="AC164" i="26"/>
  <c r="AB164" i="26"/>
  <c r="AA164" i="26"/>
  <c r="Z164" i="26"/>
  <c r="Y164" i="26"/>
  <c r="X164" i="26"/>
  <c r="W164" i="26"/>
  <c r="V164" i="26"/>
  <c r="U164" i="26"/>
  <c r="T164" i="26"/>
  <c r="S164" i="26"/>
  <c r="R164" i="26"/>
  <c r="Q164" i="26"/>
  <c r="P164" i="26"/>
  <c r="O164" i="26"/>
  <c r="N164" i="26"/>
  <c r="M164" i="26"/>
  <c r="L164" i="26"/>
  <c r="K164" i="26"/>
  <c r="J164" i="26"/>
  <c r="E164" i="26"/>
  <c r="D164" i="26"/>
  <c r="C164" i="26"/>
  <c r="B164" i="26"/>
  <c r="AC163" i="26"/>
  <c r="AB163" i="26"/>
  <c r="AA163" i="26"/>
  <c r="Z163" i="26"/>
  <c r="Y163" i="26"/>
  <c r="X163" i="26"/>
  <c r="W163" i="26"/>
  <c r="V163" i="26"/>
  <c r="U163" i="26"/>
  <c r="T163" i="26"/>
  <c r="S163" i="26"/>
  <c r="R163" i="26"/>
  <c r="Q163" i="26"/>
  <c r="P163" i="26"/>
  <c r="O163" i="26"/>
  <c r="N163" i="26"/>
  <c r="M163" i="26"/>
  <c r="L163" i="26"/>
  <c r="K163" i="26"/>
  <c r="J163" i="26"/>
  <c r="E163" i="26"/>
  <c r="D163" i="26"/>
  <c r="C163" i="26"/>
  <c r="B163" i="26"/>
  <c r="AC162" i="26"/>
  <c r="AB162" i="26"/>
  <c r="AA162" i="26"/>
  <c r="Z162" i="26"/>
  <c r="Y162" i="26"/>
  <c r="X162" i="26"/>
  <c r="W162" i="26"/>
  <c r="V162" i="26"/>
  <c r="U162" i="26"/>
  <c r="T162" i="26"/>
  <c r="S162" i="26"/>
  <c r="R162" i="26"/>
  <c r="Q162" i="26"/>
  <c r="P162" i="26"/>
  <c r="O162" i="26"/>
  <c r="N162" i="26"/>
  <c r="M162" i="26"/>
  <c r="L162" i="26"/>
  <c r="K162" i="26"/>
  <c r="J162" i="26"/>
  <c r="E162" i="26"/>
  <c r="D162" i="26"/>
  <c r="C162" i="26"/>
  <c r="B162" i="26"/>
  <c r="AC161" i="26"/>
  <c r="AB161" i="26"/>
  <c r="AA161" i="26"/>
  <c r="Z161" i="26"/>
  <c r="Y161" i="26"/>
  <c r="X161" i="26"/>
  <c r="W161" i="26"/>
  <c r="V161" i="26"/>
  <c r="U161" i="26"/>
  <c r="T161" i="26"/>
  <c r="S161" i="26"/>
  <c r="R161" i="26"/>
  <c r="Q161" i="26"/>
  <c r="P161" i="26"/>
  <c r="O161" i="26"/>
  <c r="N161" i="26"/>
  <c r="M161" i="26"/>
  <c r="L161" i="26"/>
  <c r="K161" i="26"/>
  <c r="J161" i="26"/>
  <c r="E161" i="26"/>
  <c r="D161" i="26"/>
  <c r="C161" i="26"/>
  <c r="B161" i="26"/>
  <c r="AC160" i="26"/>
  <c r="AB160" i="26"/>
  <c r="AA160" i="26"/>
  <c r="Z160" i="26"/>
  <c r="Y160" i="26"/>
  <c r="X160" i="26"/>
  <c r="W160" i="26"/>
  <c r="V160" i="26"/>
  <c r="U160" i="26"/>
  <c r="T160" i="26"/>
  <c r="S160" i="26"/>
  <c r="R160" i="26"/>
  <c r="Q160" i="26"/>
  <c r="P160" i="26"/>
  <c r="O160" i="26"/>
  <c r="N160" i="26"/>
  <c r="M160" i="26"/>
  <c r="L160" i="26"/>
  <c r="K160" i="26"/>
  <c r="J160" i="26"/>
  <c r="E160" i="26"/>
  <c r="D160" i="26"/>
  <c r="C160" i="26"/>
  <c r="B160" i="26"/>
  <c r="AC159" i="26"/>
  <c r="AB159" i="26"/>
  <c r="AA159" i="26"/>
  <c r="Z159" i="26"/>
  <c r="Y159" i="26"/>
  <c r="X159" i="26"/>
  <c r="W159" i="26"/>
  <c r="V159" i="26"/>
  <c r="U159" i="26"/>
  <c r="T159" i="26"/>
  <c r="S159" i="26"/>
  <c r="R159" i="26"/>
  <c r="Q159" i="26"/>
  <c r="P159" i="26"/>
  <c r="O159" i="26"/>
  <c r="N159" i="26"/>
  <c r="M159" i="26"/>
  <c r="L159" i="26"/>
  <c r="K159" i="26"/>
  <c r="J159" i="26"/>
  <c r="E159" i="26"/>
  <c r="D159" i="26"/>
  <c r="C159" i="26"/>
  <c r="B159" i="26"/>
  <c r="AC158" i="26"/>
  <c r="AB158" i="26"/>
  <c r="AA158" i="26"/>
  <c r="Z158" i="26"/>
  <c r="Y158" i="26"/>
  <c r="X158" i="26"/>
  <c r="W158" i="26"/>
  <c r="V158" i="26"/>
  <c r="U158" i="26"/>
  <c r="T158" i="26"/>
  <c r="S158" i="26"/>
  <c r="R158" i="26"/>
  <c r="Q158" i="26"/>
  <c r="P158" i="26"/>
  <c r="O158" i="26"/>
  <c r="N158" i="26"/>
  <c r="M158" i="26"/>
  <c r="L158" i="26"/>
  <c r="K158" i="26"/>
  <c r="J158" i="26"/>
  <c r="E158" i="26"/>
  <c r="D158" i="26"/>
  <c r="C158" i="26"/>
  <c r="B158" i="26"/>
  <c r="AC157" i="26"/>
  <c r="AB157" i="26"/>
  <c r="AA157" i="26"/>
  <c r="Z157" i="26"/>
  <c r="Y157" i="26"/>
  <c r="X157" i="26"/>
  <c r="W157" i="26"/>
  <c r="V157" i="26"/>
  <c r="U157" i="26"/>
  <c r="T157" i="26"/>
  <c r="S157" i="26"/>
  <c r="R157" i="26"/>
  <c r="Q157" i="26"/>
  <c r="P157" i="26"/>
  <c r="O157" i="26"/>
  <c r="N157" i="26"/>
  <c r="M157" i="26"/>
  <c r="L157" i="26"/>
  <c r="K157" i="26"/>
  <c r="J157" i="26"/>
  <c r="E157" i="26"/>
  <c r="D157" i="26"/>
  <c r="C157" i="26"/>
  <c r="B157" i="26"/>
  <c r="AC156" i="26"/>
  <c r="AB156" i="26"/>
  <c r="AA156" i="26"/>
  <c r="Z156" i="26"/>
  <c r="Y156" i="26"/>
  <c r="X156" i="26"/>
  <c r="W156" i="26"/>
  <c r="V156" i="26"/>
  <c r="U156" i="26"/>
  <c r="T156" i="26"/>
  <c r="S156" i="26"/>
  <c r="R156" i="26"/>
  <c r="Q156" i="26"/>
  <c r="P156" i="26"/>
  <c r="O156" i="26"/>
  <c r="N156" i="26"/>
  <c r="M156" i="26"/>
  <c r="L156" i="26"/>
  <c r="K156" i="26"/>
  <c r="J156" i="26"/>
  <c r="E156" i="26"/>
  <c r="D156" i="26"/>
  <c r="C156" i="26"/>
  <c r="B156" i="26"/>
  <c r="AC155" i="26"/>
  <c r="AB155" i="26"/>
  <c r="AA155" i="26"/>
  <c r="Z155" i="26"/>
  <c r="Y155" i="26"/>
  <c r="X155" i="26"/>
  <c r="W155" i="26"/>
  <c r="V155" i="26"/>
  <c r="U155" i="26"/>
  <c r="T155" i="26"/>
  <c r="S155" i="26"/>
  <c r="R155" i="26"/>
  <c r="Q155" i="26"/>
  <c r="P155" i="26"/>
  <c r="O155" i="26"/>
  <c r="N155" i="26"/>
  <c r="M155" i="26"/>
  <c r="L155" i="26"/>
  <c r="K155" i="26"/>
  <c r="J155" i="26"/>
  <c r="E155" i="26"/>
  <c r="D155" i="26"/>
  <c r="C155" i="26"/>
  <c r="B155" i="26"/>
  <c r="AC154" i="26"/>
  <c r="AB154" i="26"/>
  <c r="AA154" i="26"/>
  <c r="Z154" i="26"/>
  <c r="Y154" i="26"/>
  <c r="X154" i="26"/>
  <c r="W154" i="26"/>
  <c r="V154" i="26"/>
  <c r="U154" i="26"/>
  <c r="T154" i="26"/>
  <c r="S154" i="26"/>
  <c r="R154" i="26"/>
  <c r="Q154" i="26"/>
  <c r="P154" i="26"/>
  <c r="O154" i="26"/>
  <c r="N154" i="26"/>
  <c r="M154" i="26"/>
  <c r="L154" i="26"/>
  <c r="K154" i="26"/>
  <c r="J154" i="26"/>
  <c r="E154" i="26"/>
  <c r="D154" i="26"/>
  <c r="C154" i="26"/>
  <c r="B154" i="26"/>
  <c r="AC153" i="26"/>
  <c r="AB153" i="26"/>
  <c r="AA153" i="26"/>
  <c r="Z153" i="26"/>
  <c r="Y153" i="26"/>
  <c r="X153" i="26"/>
  <c r="W153" i="26"/>
  <c r="V153" i="26"/>
  <c r="U153" i="26"/>
  <c r="T153" i="26"/>
  <c r="S153" i="26"/>
  <c r="R153" i="26"/>
  <c r="Q153" i="26"/>
  <c r="P153" i="26"/>
  <c r="O153" i="26"/>
  <c r="N153" i="26"/>
  <c r="M153" i="26"/>
  <c r="L153" i="26"/>
  <c r="K153" i="26"/>
  <c r="J153" i="26"/>
  <c r="E153" i="26"/>
  <c r="D153" i="26"/>
  <c r="C153" i="26"/>
  <c r="B153" i="26"/>
  <c r="AC152" i="26"/>
  <c r="AB152" i="26"/>
  <c r="AA152" i="26"/>
  <c r="Z152" i="26"/>
  <c r="Y152" i="26"/>
  <c r="X152" i="26"/>
  <c r="W152" i="26"/>
  <c r="V152" i="26"/>
  <c r="U152" i="26"/>
  <c r="T152" i="26"/>
  <c r="S152" i="26"/>
  <c r="R152" i="26"/>
  <c r="Q152" i="26"/>
  <c r="P152" i="26"/>
  <c r="O152" i="26"/>
  <c r="N152" i="26"/>
  <c r="M152" i="26"/>
  <c r="L152" i="26"/>
  <c r="K152" i="26"/>
  <c r="J152" i="26"/>
  <c r="E152" i="26"/>
  <c r="D152" i="26"/>
  <c r="C152" i="26"/>
  <c r="B152" i="26"/>
  <c r="AC151" i="26"/>
  <c r="AB151" i="26"/>
  <c r="AA151" i="26"/>
  <c r="Z151" i="26"/>
  <c r="Y151" i="26"/>
  <c r="X151" i="26"/>
  <c r="W151" i="26"/>
  <c r="V151" i="26"/>
  <c r="U151" i="26"/>
  <c r="T151" i="26"/>
  <c r="S151" i="26"/>
  <c r="R151" i="26"/>
  <c r="Q151" i="26"/>
  <c r="P151" i="26"/>
  <c r="O151" i="26"/>
  <c r="N151" i="26"/>
  <c r="M151" i="26"/>
  <c r="L151" i="26"/>
  <c r="K151" i="26"/>
  <c r="J151" i="26"/>
  <c r="E151" i="26"/>
  <c r="D151" i="26"/>
  <c r="C151" i="26"/>
  <c r="B151" i="26"/>
  <c r="AC150" i="26"/>
  <c r="AB150" i="26"/>
  <c r="AA150" i="26"/>
  <c r="Z150" i="26"/>
  <c r="Y150" i="26"/>
  <c r="X150" i="26"/>
  <c r="W150" i="26"/>
  <c r="V150" i="26"/>
  <c r="U150" i="26"/>
  <c r="T150" i="26"/>
  <c r="S150" i="26"/>
  <c r="R150" i="26"/>
  <c r="Q150" i="26"/>
  <c r="P150" i="26"/>
  <c r="O150" i="26"/>
  <c r="N150" i="26"/>
  <c r="M150" i="26"/>
  <c r="L150" i="26"/>
  <c r="K150" i="26"/>
  <c r="J150" i="26"/>
  <c r="E150" i="26"/>
  <c r="D150" i="26"/>
  <c r="C150" i="26"/>
  <c r="B150" i="26"/>
  <c r="AC149" i="26"/>
  <c r="AB149" i="26"/>
  <c r="AA149" i="26"/>
  <c r="Z149" i="26"/>
  <c r="Y149" i="26"/>
  <c r="X149" i="26"/>
  <c r="W149" i="26"/>
  <c r="V149" i="26"/>
  <c r="U149" i="26"/>
  <c r="T149" i="26"/>
  <c r="S149" i="26"/>
  <c r="R149" i="26"/>
  <c r="Q149" i="26"/>
  <c r="P149" i="26"/>
  <c r="O149" i="26"/>
  <c r="N149" i="26"/>
  <c r="M149" i="26"/>
  <c r="L149" i="26"/>
  <c r="K149" i="26"/>
  <c r="J149" i="26"/>
  <c r="E149" i="26"/>
  <c r="D149" i="26"/>
  <c r="C149" i="26"/>
  <c r="B149" i="26"/>
  <c r="AC148" i="26"/>
  <c r="AB148" i="26"/>
  <c r="AA148" i="26"/>
  <c r="Z148" i="26"/>
  <c r="Y148" i="26"/>
  <c r="X148" i="26"/>
  <c r="W148" i="26"/>
  <c r="V148" i="26"/>
  <c r="U148" i="26"/>
  <c r="T148" i="26"/>
  <c r="S148" i="26"/>
  <c r="R148" i="26"/>
  <c r="Q148" i="26"/>
  <c r="P148" i="26"/>
  <c r="O148" i="26"/>
  <c r="N148" i="26"/>
  <c r="M148" i="26"/>
  <c r="L148" i="26"/>
  <c r="K148" i="26"/>
  <c r="J148" i="26"/>
  <c r="E148" i="26"/>
  <c r="D148" i="26"/>
  <c r="C148" i="26"/>
  <c r="B148" i="26"/>
  <c r="AC147" i="26"/>
  <c r="AB147" i="26"/>
  <c r="AA147" i="26"/>
  <c r="Z147" i="26"/>
  <c r="Y147" i="26"/>
  <c r="X147" i="26"/>
  <c r="W147" i="26"/>
  <c r="V147" i="26"/>
  <c r="U147" i="26"/>
  <c r="T147" i="26"/>
  <c r="S147" i="26"/>
  <c r="R147" i="26"/>
  <c r="Q147" i="26"/>
  <c r="P147" i="26"/>
  <c r="O147" i="26"/>
  <c r="N147" i="26"/>
  <c r="M147" i="26"/>
  <c r="L147" i="26"/>
  <c r="K147" i="26"/>
  <c r="J147" i="26"/>
  <c r="E147" i="26"/>
  <c r="D147" i="26"/>
  <c r="C147" i="26"/>
  <c r="B147" i="26"/>
  <c r="AC146" i="26"/>
  <c r="AB146" i="26"/>
  <c r="AA146" i="26"/>
  <c r="Z146" i="26"/>
  <c r="Y146" i="26"/>
  <c r="X146" i="26"/>
  <c r="W146" i="26"/>
  <c r="V146" i="26"/>
  <c r="U146" i="26"/>
  <c r="T146" i="26"/>
  <c r="S146" i="26"/>
  <c r="R146" i="26"/>
  <c r="Q146" i="26"/>
  <c r="P146" i="26"/>
  <c r="O146" i="26"/>
  <c r="N146" i="26"/>
  <c r="M146" i="26"/>
  <c r="L146" i="26"/>
  <c r="K146" i="26"/>
  <c r="J146" i="26"/>
  <c r="E146" i="26"/>
  <c r="D146" i="26"/>
  <c r="C146" i="26"/>
  <c r="B146" i="26"/>
  <c r="AC145" i="26"/>
  <c r="AB145" i="26"/>
  <c r="AA145" i="26"/>
  <c r="Z145" i="26"/>
  <c r="Y145" i="26"/>
  <c r="X145" i="26"/>
  <c r="W145" i="26"/>
  <c r="V145" i="26"/>
  <c r="U145" i="26"/>
  <c r="T145" i="26"/>
  <c r="S145" i="26"/>
  <c r="R145" i="26"/>
  <c r="Q145" i="26"/>
  <c r="P145" i="26"/>
  <c r="O145" i="26"/>
  <c r="N145" i="26"/>
  <c r="M145" i="26"/>
  <c r="L145" i="26"/>
  <c r="K145" i="26"/>
  <c r="J145" i="26"/>
  <c r="E145" i="26"/>
  <c r="D145" i="26"/>
  <c r="C145" i="26"/>
  <c r="B145" i="26"/>
  <c r="AC144" i="26"/>
  <c r="AB144" i="26"/>
  <c r="AA144" i="26"/>
  <c r="Z144" i="26"/>
  <c r="Y144" i="26"/>
  <c r="X144" i="26"/>
  <c r="W144" i="26"/>
  <c r="V144" i="26"/>
  <c r="U144" i="26"/>
  <c r="T144" i="26"/>
  <c r="S144" i="26"/>
  <c r="R144" i="26"/>
  <c r="Q144" i="26"/>
  <c r="P144" i="26"/>
  <c r="O144" i="26"/>
  <c r="N144" i="26"/>
  <c r="M144" i="26"/>
  <c r="L144" i="26"/>
  <c r="K144" i="26"/>
  <c r="J144" i="26"/>
  <c r="E144" i="26"/>
  <c r="D144" i="26"/>
  <c r="C144" i="26"/>
  <c r="B144" i="26"/>
  <c r="AC143" i="26"/>
  <c r="AB143" i="26"/>
  <c r="AA143" i="26"/>
  <c r="Z143" i="26"/>
  <c r="Y143" i="26"/>
  <c r="X143" i="26"/>
  <c r="W143" i="26"/>
  <c r="V143" i="26"/>
  <c r="U143" i="26"/>
  <c r="T143" i="26"/>
  <c r="S143" i="26"/>
  <c r="R143" i="26"/>
  <c r="Q143" i="26"/>
  <c r="P143" i="26"/>
  <c r="O143" i="26"/>
  <c r="N143" i="26"/>
  <c r="M143" i="26"/>
  <c r="L143" i="26"/>
  <c r="K143" i="26"/>
  <c r="J143" i="26"/>
  <c r="E143" i="26"/>
  <c r="D143" i="26"/>
  <c r="C143" i="26"/>
  <c r="B143" i="26"/>
  <c r="AC142" i="26"/>
  <c r="AB142" i="26"/>
  <c r="AA142" i="26"/>
  <c r="Z142" i="26"/>
  <c r="Y142" i="26"/>
  <c r="X142" i="26"/>
  <c r="W142" i="26"/>
  <c r="V142" i="26"/>
  <c r="U142" i="26"/>
  <c r="T142" i="26"/>
  <c r="S142" i="26"/>
  <c r="R142" i="26"/>
  <c r="Q142" i="26"/>
  <c r="P142" i="26"/>
  <c r="O142" i="26"/>
  <c r="N142" i="26"/>
  <c r="M142" i="26"/>
  <c r="L142" i="26"/>
  <c r="K142" i="26"/>
  <c r="J142" i="26"/>
  <c r="E142" i="26"/>
  <c r="D142" i="26"/>
  <c r="C142" i="26"/>
  <c r="B142" i="26"/>
  <c r="AC141" i="26"/>
  <c r="AB141" i="26"/>
  <c r="AA141" i="26"/>
  <c r="Z141" i="26"/>
  <c r="Y141" i="26"/>
  <c r="X141" i="26"/>
  <c r="W141" i="26"/>
  <c r="V141" i="26"/>
  <c r="U141" i="26"/>
  <c r="T141" i="26"/>
  <c r="S141" i="26"/>
  <c r="R141" i="26"/>
  <c r="Q141" i="26"/>
  <c r="P141" i="26"/>
  <c r="O141" i="26"/>
  <c r="N141" i="26"/>
  <c r="M141" i="26"/>
  <c r="L141" i="26"/>
  <c r="K141" i="26"/>
  <c r="J141" i="26"/>
  <c r="E141" i="26"/>
  <c r="D141" i="26"/>
  <c r="C141" i="26"/>
  <c r="B141" i="26"/>
  <c r="AC140" i="26"/>
  <c r="AB140" i="26"/>
  <c r="AA140" i="26"/>
  <c r="Z140" i="26"/>
  <c r="Y140" i="26"/>
  <c r="X140" i="26"/>
  <c r="W140" i="26"/>
  <c r="V140" i="26"/>
  <c r="U140" i="26"/>
  <c r="T140" i="26"/>
  <c r="S140" i="26"/>
  <c r="R140" i="26"/>
  <c r="Q140" i="26"/>
  <c r="P140" i="26"/>
  <c r="O140" i="26"/>
  <c r="N140" i="26"/>
  <c r="M140" i="26"/>
  <c r="L140" i="26"/>
  <c r="K140" i="26"/>
  <c r="J140" i="26"/>
  <c r="E140" i="26"/>
  <c r="D140" i="26"/>
  <c r="C140" i="26"/>
  <c r="B140" i="26"/>
  <c r="AC139" i="26"/>
  <c r="AB139" i="26"/>
  <c r="AA139" i="26"/>
  <c r="Z139" i="26"/>
  <c r="Y139" i="26"/>
  <c r="X139" i="26"/>
  <c r="W139" i="26"/>
  <c r="V139" i="26"/>
  <c r="U139" i="26"/>
  <c r="T139" i="26"/>
  <c r="S139" i="26"/>
  <c r="R139" i="26"/>
  <c r="Q139" i="26"/>
  <c r="P139" i="26"/>
  <c r="O139" i="26"/>
  <c r="N139" i="26"/>
  <c r="M139" i="26"/>
  <c r="L139" i="26"/>
  <c r="K139" i="26"/>
  <c r="J139" i="26"/>
  <c r="E139" i="26"/>
  <c r="D139" i="26"/>
  <c r="C139" i="26"/>
  <c r="B139" i="26"/>
  <c r="AC138" i="26"/>
  <c r="AB138" i="26"/>
  <c r="AA138" i="26"/>
  <c r="Z138" i="26"/>
  <c r="Y138" i="26"/>
  <c r="X138" i="26"/>
  <c r="W138" i="26"/>
  <c r="V138" i="26"/>
  <c r="U138" i="26"/>
  <c r="T138" i="26"/>
  <c r="S138" i="26"/>
  <c r="R138" i="26"/>
  <c r="Q138" i="26"/>
  <c r="P138" i="26"/>
  <c r="O138" i="26"/>
  <c r="N138" i="26"/>
  <c r="M138" i="26"/>
  <c r="L138" i="26"/>
  <c r="K138" i="26"/>
  <c r="J138" i="26"/>
  <c r="E138" i="26"/>
  <c r="D138" i="26"/>
  <c r="C138" i="26"/>
  <c r="B138" i="26"/>
  <c r="AC137" i="26"/>
  <c r="AB137" i="26"/>
  <c r="AA137" i="26"/>
  <c r="Z137" i="26"/>
  <c r="Y137" i="26"/>
  <c r="X137" i="26"/>
  <c r="W137" i="26"/>
  <c r="V137" i="26"/>
  <c r="U137" i="26"/>
  <c r="T137" i="26"/>
  <c r="S137" i="26"/>
  <c r="R137" i="26"/>
  <c r="Q137" i="26"/>
  <c r="P137" i="26"/>
  <c r="O137" i="26"/>
  <c r="N137" i="26"/>
  <c r="M137" i="26"/>
  <c r="L137" i="26"/>
  <c r="K137" i="26"/>
  <c r="J137" i="26"/>
  <c r="E137" i="26"/>
  <c r="D137" i="26"/>
  <c r="C137" i="26"/>
  <c r="B137" i="26"/>
  <c r="AC136" i="26"/>
  <c r="AB136" i="26"/>
  <c r="AA136" i="26"/>
  <c r="Z136" i="26"/>
  <c r="Y136" i="26"/>
  <c r="X136" i="26"/>
  <c r="W136" i="26"/>
  <c r="V136" i="26"/>
  <c r="U136" i="26"/>
  <c r="T136" i="26"/>
  <c r="S136" i="26"/>
  <c r="R136" i="26"/>
  <c r="Q136" i="26"/>
  <c r="P136" i="26"/>
  <c r="O136" i="26"/>
  <c r="N136" i="26"/>
  <c r="M136" i="26"/>
  <c r="L136" i="26"/>
  <c r="K136" i="26"/>
  <c r="J136" i="26"/>
  <c r="E136" i="26"/>
  <c r="D136" i="26"/>
  <c r="C136" i="26"/>
  <c r="B136" i="26"/>
  <c r="AC135" i="26"/>
  <c r="AB135" i="26"/>
  <c r="AA135" i="26"/>
  <c r="Z135" i="26"/>
  <c r="Y135" i="26"/>
  <c r="X135" i="26"/>
  <c r="W135" i="26"/>
  <c r="V135" i="26"/>
  <c r="U135" i="26"/>
  <c r="T135" i="26"/>
  <c r="S135" i="26"/>
  <c r="R135" i="26"/>
  <c r="Q135" i="26"/>
  <c r="P135" i="26"/>
  <c r="O135" i="26"/>
  <c r="N135" i="26"/>
  <c r="M135" i="26"/>
  <c r="L135" i="26"/>
  <c r="K135" i="26"/>
  <c r="J135" i="26"/>
  <c r="E135" i="26"/>
  <c r="D135" i="26"/>
  <c r="C135" i="26"/>
  <c r="B135" i="26"/>
  <c r="AC134" i="26"/>
  <c r="AB134" i="26"/>
  <c r="AA134" i="26"/>
  <c r="Z134" i="26"/>
  <c r="Y134" i="26"/>
  <c r="X134" i="26"/>
  <c r="W134" i="26"/>
  <c r="V134" i="26"/>
  <c r="U134" i="26"/>
  <c r="T134" i="26"/>
  <c r="S134" i="26"/>
  <c r="R134" i="26"/>
  <c r="Q134" i="26"/>
  <c r="P134" i="26"/>
  <c r="O134" i="26"/>
  <c r="N134" i="26"/>
  <c r="M134" i="26"/>
  <c r="L134" i="26"/>
  <c r="K134" i="26"/>
  <c r="J134" i="26"/>
  <c r="E134" i="26"/>
  <c r="D134" i="26"/>
  <c r="C134" i="26"/>
  <c r="B134" i="26"/>
  <c r="AC133" i="26"/>
  <c r="AB133" i="26"/>
  <c r="AA133" i="26"/>
  <c r="Z133" i="26"/>
  <c r="Y133" i="26"/>
  <c r="X133" i="26"/>
  <c r="W133" i="26"/>
  <c r="V133" i="26"/>
  <c r="U133" i="26"/>
  <c r="T133" i="26"/>
  <c r="S133" i="26"/>
  <c r="R133" i="26"/>
  <c r="Q133" i="26"/>
  <c r="P133" i="26"/>
  <c r="O133" i="26"/>
  <c r="N133" i="26"/>
  <c r="M133" i="26"/>
  <c r="L133" i="26"/>
  <c r="K133" i="26"/>
  <c r="J133" i="26"/>
  <c r="E133" i="26"/>
  <c r="D133" i="26"/>
  <c r="C133" i="26"/>
  <c r="B133" i="26"/>
  <c r="AC132" i="26"/>
  <c r="AB132" i="26"/>
  <c r="AA132" i="26"/>
  <c r="Z132" i="26"/>
  <c r="Y132" i="26"/>
  <c r="X132" i="26"/>
  <c r="W132" i="26"/>
  <c r="V132" i="26"/>
  <c r="U132" i="26"/>
  <c r="T132" i="26"/>
  <c r="S132" i="26"/>
  <c r="R132" i="26"/>
  <c r="Q132" i="26"/>
  <c r="P132" i="26"/>
  <c r="O132" i="26"/>
  <c r="N132" i="26"/>
  <c r="M132" i="26"/>
  <c r="L132" i="26"/>
  <c r="K132" i="26"/>
  <c r="J132" i="26"/>
  <c r="E132" i="26"/>
  <c r="D132" i="26"/>
  <c r="C132" i="26"/>
  <c r="B132" i="26"/>
  <c r="AC131" i="26"/>
  <c r="AB131" i="26"/>
  <c r="AA131" i="26"/>
  <c r="Z131" i="26"/>
  <c r="Y131" i="26"/>
  <c r="X131" i="26"/>
  <c r="W131" i="26"/>
  <c r="V131" i="26"/>
  <c r="U131" i="26"/>
  <c r="T131" i="26"/>
  <c r="S131" i="26"/>
  <c r="R131" i="26"/>
  <c r="Q131" i="26"/>
  <c r="P131" i="26"/>
  <c r="O131" i="26"/>
  <c r="N131" i="26"/>
  <c r="M131" i="26"/>
  <c r="L131" i="26"/>
  <c r="K131" i="26"/>
  <c r="J131" i="26"/>
  <c r="E131" i="26"/>
  <c r="D131" i="26"/>
  <c r="C131" i="26"/>
  <c r="B131" i="26"/>
  <c r="AC130" i="26"/>
  <c r="AB130" i="26"/>
  <c r="AA130" i="26"/>
  <c r="Z130" i="26"/>
  <c r="Y130" i="26"/>
  <c r="X130" i="26"/>
  <c r="W130" i="26"/>
  <c r="V130" i="26"/>
  <c r="U130" i="26"/>
  <c r="T130" i="26"/>
  <c r="S130" i="26"/>
  <c r="R130" i="26"/>
  <c r="Q130" i="26"/>
  <c r="P130" i="26"/>
  <c r="O130" i="26"/>
  <c r="N130" i="26"/>
  <c r="M130" i="26"/>
  <c r="L130" i="26"/>
  <c r="K130" i="26"/>
  <c r="J130" i="26"/>
  <c r="E130" i="26"/>
  <c r="D130" i="26"/>
  <c r="C130" i="26"/>
  <c r="B130" i="26"/>
  <c r="AC129" i="26"/>
  <c r="AB129" i="26"/>
  <c r="AA129" i="26"/>
  <c r="Z129" i="26"/>
  <c r="Y129" i="26"/>
  <c r="X129" i="26"/>
  <c r="W129" i="26"/>
  <c r="V129" i="26"/>
  <c r="U129" i="26"/>
  <c r="T129" i="26"/>
  <c r="S129" i="26"/>
  <c r="R129" i="26"/>
  <c r="Q129" i="26"/>
  <c r="P129" i="26"/>
  <c r="O129" i="26"/>
  <c r="N129" i="26"/>
  <c r="M129" i="26"/>
  <c r="L129" i="26"/>
  <c r="K129" i="26"/>
  <c r="J129" i="26"/>
  <c r="E129" i="26"/>
  <c r="D129" i="26"/>
  <c r="C129" i="26"/>
  <c r="B129" i="26"/>
  <c r="AC128" i="26"/>
  <c r="AB128" i="26"/>
  <c r="AA128" i="26"/>
  <c r="Z128" i="26"/>
  <c r="Y128" i="26"/>
  <c r="X128" i="26"/>
  <c r="W128" i="26"/>
  <c r="V128" i="26"/>
  <c r="U128" i="26"/>
  <c r="T128" i="26"/>
  <c r="S128" i="26"/>
  <c r="R128" i="26"/>
  <c r="Q128" i="26"/>
  <c r="P128" i="26"/>
  <c r="O128" i="26"/>
  <c r="N128" i="26"/>
  <c r="M128" i="26"/>
  <c r="L128" i="26"/>
  <c r="K128" i="26"/>
  <c r="J128" i="26"/>
  <c r="E128" i="26"/>
  <c r="D128" i="26"/>
  <c r="C128" i="26"/>
  <c r="B128" i="26"/>
  <c r="AC127" i="26"/>
  <c r="AB127" i="26"/>
  <c r="AA127" i="26"/>
  <c r="Z127" i="26"/>
  <c r="Y127" i="26"/>
  <c r="X127" i="26"/>
  <c r="W127" i="26"/>
  <c r="V127" i="26"/>
  <c r="U127" i="26"/>
  <c r="T127" i="26"/>
  <c r="S127" i="26"/>
  <c r="R127" i="26"/>
  <c r="Q127" i="26"/>
  <c r="P127" i="26"/>
  <c r="O127" i="26"/>
  <c r="N127" i="26"/>
  <c r="M127" i="26"/>
  <c r="L127" i="26"/>
  <c r="K127" i="26"/>
  <c r="J127" i="26"/>
  <c r="E127" i="26"/>
  <c r="D127" i="26"/>
  <c r="C127" i="26"/>
  <c r="B127" i="26"/>
  <c r="AC126" i="26"/>
  <c r="AB126" i="26"/>
  <c r="AA126" i="26"/>
  <c r="Z126" i="26"/>
  <c r="Y126" i="26"/>
  <c r="X126" i="26"/>
  <c r="W126" i="26"/>
  <c r="V126" i="26"/>
  <c r="U126" i="26"/>
  <c r="T126" i="26"/>
  <c r="S126" i="26"/>
  <c r="R126" i="26"/>
  <c r="Q126" i="26"/>
  <c r="P126" i="26"/>
  <c r="O126" i="26"/>
  <c r="N126" i="26"/>
  <c r="M126" i="26"/>
  <c r="L126" i="26"/>
  <c r="K126" i="26"/>
  <c r="J126" i="26"/>
  <c r="E126" i="26"/>
  <c r="D126" i="26"/>
  <c r="C126" i="26"/>
  <c r="B126" i="26"/>
  <c r="AC125" i="26"/>
  <c r="AB125" i="26"/>
  <c r="AA125" i="26"/>
  <c r="Z125" i="26"/>
  <c r="Y125" i="26"/>
  <c r="X125" i="26"/>
  <c r="W125" i="26"/>
  <c r="V125" i="26"/>
  <c r="U125" i="26"/>
  <c r="T125" i="26"/>
  <c r="S125" i="26"/>
  <c r="R125" i="26"/>
  <c r="Q125" i="26"/>
  <c r="P125" i="26"/>
  <c r="O125" i="26"/>
  <c r="N125" i="26"/>
  <c r="M125" i="26"/>
  <c r="L125" i="26"/>
  <c r="K125" i="26"/>
  <c r="J125" i="26"/>
  <c r="E125" i="26"/>
  <c r="D125" i="26"/>
  <c r="C125" i="26"/>
  <c r="B125" i="26"/>
  <c r="AC124" i="26"/>
  <c r="AB124" i="26"/>
  <c r="AA124" i="26"/>
  <c r="Z124" i="26"/>
  <c r="Y124" i="26"/>
  <c r="X124" i="26"/>
  <c r="W124" i="26"/>
  <c r="V124" i="26"/>
  <c r="U124" i="26"/>
  <c r="T124" i="26"/>
  <c r="S124" i="26"/>
  <c r="R124" i="26"/>
  <c r="Q124" i="26"/>
  <c r="P124" i="26"/>
  <c r="O124" i="26"/>
  <c r="N124" i="26"/>
  <c r="M124" i="26"/>
  <c r="L124" i="26"/>
  <c r="K124" i="26"/>
  <c r="J124" i="26"/>
  <c r="E124" i="26"/>
  <c r="D124" i="26"/>
  <c r="C124" i="26"/>
  <c r="B124" i="26"/>
  <c r="AC123" i="26"/>
  <c r="AB123" i="26"/>
  <c r="AA123" i="26"/>
  <c r="Z123" i="26"/>
  <c r="Y123" i="26"/>
  <c r="X123" i="26"/>
  <c r="W123" i="26"/>
  <c r="V123" i="26"/>
  <c r="U123" i="26"/>
  <c r="T123" i="26"/>
  <c r="S123" i="26"/>
  <c r="R123" i="26"/>
  <c r="Q123" i="26"/>
  <c r="P123" i="26"/>
  <c r="O123" i="26"/>
  <c r="N123" i="26"/>
  <c r="M123" i="26"/>
  <c r="L123" i="26"/>
  <c r="K123" i="26"/>
  <c r="J123" i="26"/>
  <c r="E123" i="26"/>
  <c r="D123" i="26"/>
  <c r="C123" i="26"/>
  <c r="B123" i="26"/>
  <c r="AC122" i="26"/>
  <c r="AB122" i="26"/>
  <c r="AA122" i="26"/>
  <c r="Z122" i="26"/>
  <c r="Y122" i="26"/>
  <c r="X122" i="26"/>
  <c r="W122" i="26"/>
  <c r="V122" i="26"/>
  <c r="U122" i="26"/>
  <c r="T122" i="26"/>
  <c r="S122" i="26"/>
  <c r="R122" i="26"/>
  <c r="Q122" i="26"/>
  <c r="P122" i="26"/>
  <c r="O122" i="26"/>
  <c r="N122" i="26"/>
  <c r="M122" i="26"/>
  <c r="L122" i="26"/>
  <c r="K122" i="26"/>
  <c r="J122" i="26"/>
  <c r="E122" i="26"/>
  <c r="D122" i="26"/>
  <c r="C122" i="26"/>
  <c r="B122" i="26"/>
  <c r="AC121" i="26"/>
  <c r="AB121" i="26"/>
  <c r="AA121" i="26"/>
  <c r="Z121" i="26"/>
  <c r="Y121" i="26"/>
  <c r="X121" i="26"/>
  <c r="W121" i="26"/>
  <c r="V121" i="26"/>
  <c r="U121" i="26"/>
  <c r="T121" i="26"/>
  <c r="S121" i="26"/>
  <c r="R121" i="26"/>
  <c r="Q121" i="26"/>
  <c r="P121" i="26"/>
  <c r="O121" i="26"/>
  <c r="N121" i="26"/>
  <c r="M121" i="26"/>
  <c r="L121" i="26"/>
  <c r="K121" i="26"/>
  <c r="J121" i="26"/>
  <c r="E121" i="26"/>
  <c r="D121" i="26"/>
  <c r="C121" i="26"/>
  <c r="B121" i="26"/>
  <c r="AC120" i="26"/>
  <c r="AB120" i="26"/>
  <c r="AA120" i="26"/>
  <c r="Z120" i="26"/>
  <c r="Y120" i="26"/>
  <c r="X120" i="26"/>
  <c r="W120" i="26"/>
  <c r="V120" i="26"/>
  <c r="U120" i="26"/>
  <c r="T120" i="26"/>
  <c r="S120" i="26"/>
  <c r="R120" i="26"/>
  <c r="Q120" i="26"/>
  <c r="P120" i="26"/>
  <c r="O120" i="26"/>
  <c r="N120" i="26"/>
  <c r="M120" i="26"/>
  <c r="L120" i="26"/>
  <c r="K120" i="26"/>
  <c r="J120" i="26"/>
  <c r="E120" i="26"/>
  <c r="D120" i="26"/>
  <c r="C120" i="26"/>
  <c r="B120" i="26"/>
  <c r="AC119" i="26"/>
  <c r="AB119" i="26"/>
  <c r="AA119" i="26"/>
  <c r="Z119" i="26"/>
  <c r="Y119" i="26"/>
  <c r="X119" i="26"/>
  <c r="W119" i="26"/>
  <c r="V119" i="26"/>
  <c r="U119" i="26"/>
  <c r="T119" i="26"/>
  <c r="S119" i="26"/>
  <c r="R119" i="26"/>
  <c r="Q119" i="26"/>
  <c r="P119" i="26"/>
  <c r="O119" i="26"/>
  <c r="N119" i="26"/>
  <c r="M119" i="26"/>
  <c r="L119" i="26"/>
  <c r="K119" i="26"/>
  <c r="J119" i="26"/>
  <c r="E119" i="26"/>
  <c r="D119" i="26"/>
  <c r="C119" i="26"/>
  <c r="B119" i="26"/>
  <c r="AC118" i="26"/>
  <c r="AB118" i="26"/>
  <c r="AA118" i="26"/>
  <c r="Z118" i="26"/>
  <c r="Y118" i="26"/>
  <c r="X118" i="26"/>
  <c r="W118" i="26"/>
  <c r="V118" i="26"/>
  <c r="U118" i="26"/>
  <c r="T118" i="26"/>
  <c r="S118" i="26"/>
  <c r="R118" i="26"/>
  <c r="Q118" i="26"/>
  <c r="P118" i="26"/>
  <c r="O118" i="26"/>
  <c r="N118" i="26"/>
  <c r="M118" i="26"/>
  <c r="L118" i="26"/>
  <c r="K118" i="26"/>
  <c r="J118" i="26"/>
  <c r="E118" i="26"/>
  <c r="D118" i="26"/>
  <c r="C118" i="26"/>
  <c r="B118" i="26"/>
  <c r="AC117" i="26"/>
  <c r="AB117" i="26"/>
  <c r="AA117" i="26"/>
  <c r="Z117" i="26"/>
  <c r="Y117" i="26"/>
  <c r="X117" i="26"/>
  <c r="W117" i="26"/>
  <c r="V117" i="26"/>
  <c r="U117" i="26"/>
  <c r="T117" i="26"/>
  <c r="S117" i="26"/>
  <c r="R117" i="26"/>
  <c r="Q117" i="26"/>
  <c r="P117" i="26"/>
  <c r="O117" i="26"/>
  <c r="N117" i="26"/>
  <c r="M117" i="26"/>
  <c r="L117" i="26"/>
  <c r="K117" i="26"/>
  <c r="J117" i="26"/>
  <c r="E117" i="26"/>
  <c r="D117" i="26"/>
  <c r="C117" i="26"/>
  <c r="B117" i="26"/>
  <c r="AC116" i="26"/>
  <c r="AB116" i="26"/>
  <c r="AA116" i="26"/>
  <c r="Z116" i="26"/>
  <c r="Y116" i="26"/>
  <c r="X116" i="26"/>
  <c r="W116" i="26"/>
  <c r="V116" i="26"/>
  <c r="U116" i="26"/>
  <c r="T116" i="26"/>
  <c r="S116" i="26"/>
  <c r="R116" i="26"/>
  <c r="Q116" i="26"/>
  <c r="P116" i="26"/>
  <c r="O116" i="26"/>
  <c r="N116" i="26"/>
  <c r="M116" i="26"/>
  <c r="L116" i="26"/>
  <c r="K116" i="26"/>
  <c r="J116" i="26"/>
  <c r="E116" i="26"/>
  <c r="D116" i="26"/>
  <c r="C116" i="26"/>
  <c r="B116" i="26"/>
  <c r="AC115" i="26"/>
  <c r="AB115" i="26"/>
  <c r="AA115" i="26"/>
  <c r="Z115" i="26"/>
  <c r="Y115" i="26"/>
  <c r="X115" i="26"/>
  <c r="W115" i="26"/>
  <c r="V115" i="26"/>
  <c r="U115" i="26"/>
  <c r="T115" i="26"/>
  <c r="S115" i="26"/>
  <c r="R115" i="26"/>
  <c r="Q115" i="26"/>
  <c r="P115" i="26"/>
  <c r="O115" i="26"/>
  <c r="N115" i="26"/>
  <c r="M115" i="26"/>
  <c r="L115" i="26"/>
  <c r="K115" i="26"/>
  <c r="J115" i="26"/>
  <c r="E115" i="26"/>
  <c r="D115" i="26"/>
  <c r="C115" i="26"/>
  <c r="B115" i="26"/>
  <c r="AC114" i="26"/>
  <c r="AB114" i="26"/>
  <c r="AA114" i="26"/>
  <c r="Z114" i="26"/>
  <c r="Y114" i="26"/>
  <c r="X114" i="26"/>
  <c r="W114" i="26"/>
  <c r="V114" i="26"/>
  <c r="U114" i="26"/>
  <c r="T114" i="26"/>
  <c r="S114" i="26"/>
  <c r="R114" i="26"/>
  <c r="Q114" i="26"/>
  <c r="P114" i="26"/>
  <c r="O114" i="26"/>
  <c r="N114" i="26"/>
  <c r="M114" i="26"/>
  <c r="L114" i="26"/>
  <c r="K114" i="26"/>
  <c r="J114" i="26"/>
  <c r="E114" i="26"/>
  <c r="D114" i="26"/>
  <c r="C114" i="26"/>
  <c r="B114" i="26"/>
  <c r="AC113" i="26"/>
  <c r="AB113" i="26"/>
  <c r="AA113" i="26"/>
  <c r="Z113" i="26"/>
  <c r="Y113" i="26"/>
  <c r="X113" i="26"/>
  <c r="W113" i="26"/>
  <c r="V113" i="26"/>
  <c r="U113" i="26"/>
  <c r="T113" i="26"/>
  <c r="S113" i="26"/>
  <c r="R113" i="26"/>
  <c r="Q113" i="26"/>
  <c r="P113" i="26"/>
  <c r="O113" i="26"/>
  <c r="N113" i="26"/>
  <c r="M113" i="26"/>
  <c r="L113" i="26"/>
  <c r="K113" i="26"/>
  <c r="J113" i="26"/>
  <c r="E113" i="26"/>
  <c r="D113" i="26"/>
  <c r="C113" i="26"/>
  <c r="B113" i="26"/>
  <c r="AC112" i="26"/>
  <c r="AB112" i="26"/>
  <c r="AA112" i="26"/>
  <c r="Z112" i="26"/>
  <c r="Y112" i="26"/>
  <c r="X112" i="26"/>
  <c r="W112" i="26"/>
  <c r="V112" i="26"/>
  <c r="U112" i="26"/>
  <c r="T112" i="26"/>
  <c r="S112" i="26"/>
  <c r="R112" i="26"/>
  <c r="Q112" i="26"/>
  <c r="P112" i="26"/>
  <c r="O112" i="26"/>
  <c r="N112" i="26"/>
  <c r="M112" i="26"/>
  <c r="L112" i="26"/>
  <c r="K112" i="26"/>
  <c r="J112" i="26"/>
  <c r="E112" i="26"/>
  <c r="D112" i="26"/>
  <c r="C112" i="26"/>
  <c r="B112" i="26"/>
  <c r="AC111" i="26"/>
  <c r="AB111" i="26"/>
  <c r="AA111" i="26"/>
  <c r="Z111" i="26"/>
  <c r="Y111" i="26"/>
  <c r="X111" i="26"/>
  <c r="W111" i="26"/>
  <c r="V111" i="26"/>
  <c r="U111" i="26"/>
  <c r="T111" i="26"/>
  <c r="S111" i="26"/>
  <c r="R111" i="26"/>
  <c r="Q111" i="26"/>
  <c r="P111" i="26"/>
  <c r="O111" i="26"/>
  <c r="N111" i="26"/>
  <c r="M111" i="26"/>
  <c r="L111" i="26"/>
  <c r="K111" i="26"/>
  <c r="J111" i="26"/>
  <c r="E111" i="26"/>
  <c r="D111" i="26"/>
  <c r="C111" i="26"/>
  <c r="B111" i="26"/>
  <c r="AC110" i="26"/>
  <c r="AB110" i="26"/>
  <c r="AA110" i="26"/>
  <c r="Z110" i="26"/>
  <c r="Y110" i="26"/>
  <c r="X110" i="26"/>
  <c r="W110" i="26"/>
  <c r="V110" i="26"/>
  <c r="U110" i="26"/>
  <c r="T110" i="26"/>
  <c r="S110" i="26"/>
  <c r="R110" i="26"/>
  <c r="Q110" i="26"/>
  <c r="P110" i="26"/>
  <c r="O110" i="26"/>
  <c r="N110" i="26"/>
  <c r="M110" i="26"/>
  <c r="L110" i="26"/>
  <c r="K110" i="26"/>
  <c r="J110" i="26"/>
  <c r="E110" i="26"/>
  <c r="D110" i="26"/>
  <c r="C110" i="26"/>
  <c r="B110" i="26"/>
  <c r="AC109" i="26"/>
  <c r="AB109" i="26"/>
  <c r="AA109" i="26"/>
  <c r="Z109" i="26"/>
  <c r="Y109" i="26"/>
  <c r="X109" i="26"/>
  <c r="W109" i="26"/>
  <c r="V109" i="26"/>
  <c r="U109" i="26"/>
  <c r="T109" i="26"/>
  <c r="S109" i="26"/>
  <c r="R109" i="26"/>
  <c r="Q109" i="26"/>
  <c r="P109" i="26"/>
  <c r="O109" i="26"/>
  <c r="N109" i="26"/>
  <c r="M109" i="26"/>
  <c r="L109" i="26"/>
  <c r="K109" i="26"/>
  <c r="J109" i="26"/>
  <c r="E109" i="26"/>
  <c r="D109" i="26"/>
  <c r="C109" i="26"/>
  <c r="B109" i="26"/>
  <c r="AC108" i="26"/>
  <c r="AB108" i="26"/>
  <c r="AA108" i="26"/>
  <c r="Z108" i="26"/>
  <c r="Y108" i="26"/>
  <c r="X108" i="26"/>
  <c r="W108" i="26"/>
  <c r="V108" i="26"/>
  <c r="U108" i="26"/>
  <c r="T108" i="26"/>
  <c r="S108" i="26"/>
  <c r="R108" i="26"/>
  <c r="Q108" i="26"/>
  <c r="P108" i="26"/>
  <c r="O108" i="26"/>
  <c r="N108" i="26"/>
  <c r="M108" i="26"/>
  <c r="L108" i="26"/>
  <c r="K108" i="26"/>
  <c r="J108" i="26"/>
  <c r="E108" i="26"/>
  <c r="D108" i="26"/>
  <c r="C108" i="26"/>
  <c r="B108" i="26"/>
  <c r="AC107" i="26"/>
  <c r="AB107" i="26"/>
  <c r="AA107" i="26"/>
  <c r="Z107" i="26"/>
  <c r="Y107" i="26"/>
  <c r="X107" i="26"/>
  <c r="W107" i="26"/>
  <c r="V107" i="26"/>
  <c r="U107" i="26"/>
  <c r="T107" i="26"/>
  <c r="S107" i="26"/>
  <c r="R107" i="26"/>
  <c r="Q107" i="26"/>
  <c r="P107" i="26"/>
  <c r="O107" i="26"/>
  <c r="N107" i="26"/>
  <c r="M107" i="26"/>
  <c r="L107" i="26"/>
  <c r="K107" i="26"/>
  <c r="J107" i="26"/>
  <c r="E107" i="26"/>
  <c r="D107" i="26"/>
  <c r="C107" i="26"/>
  <c r="B107" i="26"/>
  <c r="AC106" i="26"/>
  <c r="AB106" i="26"/>
  <c r="AA106" i="26"/>
  <c r="Z106" i="26"/>
  <c r="Y106" i="26"/>
  <c r="X106" i="26"/>
  <c r="W106" i="26"/>
  <c r="V106" i="26"/>
  <c r="U106" i="26"/>
  <c r="T106" i="26"/>
  <c r="S106" i="26"/>
  <c r="R106" i="26"/>
  <c r="Q106" i="26"/>
  <c r="P106" i="26"/>
  <c r="O106" i="26"/>
  <c r="N106" i="26"/>
  <c r="M106" i="26"/>
  <c r="L106" i="26"/>
  <c r="K106" i="26"/>
  <c r="J106" i="26"/>
  <c r="E106" i="26"/>
  <c r="D106" i="26"/>
  <c r="C106" i="26"/>
  <c r="B106" i="26"/>
  <c r="AC105" i="26"/>
  <c r="AB105" i="26"/>
  <c r="AA105" i="26"/>
  <c r="Z105" i="26"/>
  <c r="Y105" i="26"/>
  <c r="X105" i="26"/>
  <c r="W105" i="26"/>
  <c r="V105" i="26"/>
  <c r="U105" i="26"/>
  <c r="T105" i="26"/>
  <c r="S105" i="26"/>
  <c r="R105" i="26"/>
  <c r="Q105" i="26"/>
  <c r="P105" i="26"/>
  <c r="O105" i="26"/>
  <c r="N105" i="26"/>
  <c r="M105" i="26"/>
  <c r="L105" i="26"/>
  <c r="K105" i="26"/>
  <c r="J105" i="26"/>
  <c r="E105" i="26"/>
  <c r="D105" i="26"/>
  <c r="C105" i="26"/>
  <c r="B105" i="26"/>
  <c r="AC104" i="26"/>
  <c r="AB104" i="26"/>
  <c r="AA104" i="26"/>
  <c r="Z104" i="26"/>
  <c r="Y104" i="26"/>
  <c r="X104" i="26"/>
  <c r="W104" i="26"/>
  <c r="V104" i="26"/>
  <c r="U104" i="26"/>
  <c r="T104" i="26"/>
  <c r="S104" i="26"/>
  <c r="R104" i="26"/>
  <c r="Q104" i="26"/>
  <c r="P104" i="26"/>
  <c r="O104" i="26"/>
  <c r="N104" i="26"/>
  <c r="M104" i="26"/>
  <c r="L104" i="26"/>
  <c r="K104" i="26"/>
  <c r="J104" i="26"/>
  <c r="E104" i="26"/>
  <c r="D104" i="26"/>
  <c r="C104" i="26"/>
  <c r="B104" i="26"/>
  <c r="AC103" i="26"/>
  <c r="AB103" i="26"/>
  <c r="AA103" i="26"/>
  <c r="Z103" i="26"/>
  <c r="Y103" i="26"/>
  <c r="X103" i="26"/>
  <c r="W103" i="26"/>
  <c r="V103" i="26"/>
  <c r="U103" i="26"/>
  <c r="T103" i="26"/>
  <c r="S103" i="26"/>
  <c r="R103" i="26"/>
  <c r="Q103" i="26"/>
  <c r="P103" i="26"/>
  <c r="O103" i="26"/>
  <c r="N103" i="26"/>
  <c r="M103" i="26"/>
  <c r="L103" i="26"/>
  <c r="K103" i="26"/>
  <c r="J103" i="26"/>
  <c r="E103" i="26"/>
  <c r="D103" i="26"/>
  <c r="C103" i="26"/>
  <c r="B103" i="26"/>
  <c r="AC102" i="26"/>
  <c r="AB102" i="26"/>
  <c r="AA102" i="26"/>
  <c r="Z102" i="26"/>
  <c r="Y102" i="26"/>
  <c r="X102" i="26"/>
  <c r="W102" i="26"/>
  <c r="V102" i="26"/>
  <c r="U102" i="26"/>
  <c r="T102" i="26"/>
  <c r="S102" i="26"/>
  <c r="R102" i="26"/>
  <c r="Q102" i="26"/>
  <c r="P102" i="26"/>
  <c r="O102" i="26"/>
  <c r="N102" i="26"/>
  <c r="M102" i="26"/>
  <c r="L102" i="26"/>
  <c r="K102" i="26"/>
  <c r="J102" i="26"/>
  <c r="E102" i="26"/>
  <c r="D102" i="26"/>
  <c r="C102" i="26"/>
  <c r="B102" i="26"/>
  <c r="T101" i="26"/>
  <c r="J101" i="26"/>
  <c r="E101" i="26"/>
  <c r="D101" i="26"/>
  <c r="C101" i="26"/>
  <c r="A101" i="26"/>
  <c r="E100" i="26"/>
  <c r="D100" i="26"/>
  <c r="C100" i="26"/>
  <c r="A100" i="26"/>
  <c r="Z99" i="26"/>
  <c r="Y99" i="26"/>
  <c r="P99" i="26"/>
  <c r="J99" i="26"/>
  <c r="E99" i="26"/>
  <c r="D99" i="26"/>
  <c r="C99" i="26"/>
  <c r="B99" i="26"/>
  <c r="A99" i="26"/>
  <c r="U99" i="26" s="1"/>
  <c r="Z98" i="26"/>
  <c r="O98" i="26"/>
  <c r="N98" i="26"/>
  <c r="J98" i="26"/>
  <c r="E98" i="26"/>
  <c r="D98" i="26"/>
  <c r="C98" i="26"/>
  <c r="B98" i="26"/>
  <c r="A98" i="26"/>
  <c r="U98" i="26" s="1"/>
  <c r="Z97" i="26"/>
  <c r="L97" i="26"/>
  <c r="K97" i="26"/>
  <c r="E97" i="26"/>
  <c r="D97" i="26"/>
  <c r="C97" i="26"/>
  <c r="A97" i="26"/>
  <c r="O97" i="26" s="1"/>
  <c r="E96" i="26"/>
  <c r="D96" i="26"/>
  <c r="C96" i="26"/>
  <c r="A96" i="26"/>
  <c r="Y96" i="26" s="1"/>
  <c r="E95" i="26"/>
  <c r="D95" i="26"/>
  <c r="C95" i="26"/>
  <c r="A95" i="26"/>
  <c r="T95" i="26" s="1"/>
  <c r="E94" i="26"/>
  <c r="D94" i="26"/>
  <c r="C94" i="26"/>
  <c r="A94" i="26"/>
  <c r="AB94" i="26" s="1"/>
  <c r="E93" i="26"/>
  <c r="D93" i="26"/>
  <c r="C93" i="26"/>
  <c r="A93" i="26"/>
  <c r="AC92" i="26"/>
  <c r="AB92" i="26"/>
  <c r="X92" i="26"/>
  <c r="T92" i="26"/>
  <c r="Q92" i="26"/>
  <c r="O92" i="26"/>
  <c r="M92" i="26"/>
  <c r="E92" i="26"/>
  <c r="D92" i="26"/>
  <c r="C92" i="26"/>
  <c r="A92" i="26"/>
  <c r="Y92" i="26" s="1"/>
  <c r="X91" i="26"/>
  <c r="L91" i="26"/>
  <c r="E91" i="26"/>
  <c r="D91" i="26"/>
  <c r="C91" i="26"/>
  <c r="A91" i="26"/>
  <c r="P91" i="26" s="1"/>
  <c r="E90" i="26"/>
  <c r="D90" i="26"/>
  <c r="C90" i="26"/>
  <c r="A90" i="26"/>
  <c r="V90" i="26" s="1"/>
  <c r="E89" i="26"/>
  <c r="D89" i="26"/>
  <c r="C89" i="26"/>
  <c r="A89" i="26"/>
  <c r="W89" i="26" s="1"/>
  <c r="E88" i="26"/>
  <c r="D88" i="26"/>
  <c r="C88" i="26"/>
  <c r="A88" i="26"/>
  <c r="E87" i="26"/>
  <c r="D87" i="26"/>
  <c r="C87" i="26"/>
  <c r="A87" i="26"/>
  <c r="E86" i="26"/>
  <c r="D86" i="26"/>
  <c r="C86" i="26"/>
  <c r="A86" i="26"/>
  <c r="AA85" i="26"/>
  <c r="W85" i="26"/>
  <c r="E85" i="26"/>
  <c r="D85" i="26"/>
  <c r="C85" i="26"/>
  <c r="A85" i="26"/>
  <c r="AB84" i="26"/>
  <c r="AA84" i="26"/>
  <c r="V84" i="26"/>
  <c r="O84" i="26"/>
  <c r="E84" i="26"/>
  <c r="D84" i="26"/>
  <c r="C84" i="26"/>
  <c r="B84" i="26"/>
  <c r="A84" i="26"/>
  <c r="P84" i="26" s="1"/>
  <c r="AC83" i="26"/>
  <c r="AB83" i="26"/>
  <c r="X83" i="26"/>
  <c r="T83" i="26"/>
  <c r="Q83" i="26"/>
  <c r="O83" i="26"/>
  <c r="M83" i="26"/>
  <c r="E83" i="26"/>
  <c r="D83" i="26"/>
  <c r="C83" i="26"/>
  <c r="A83" i="26"/>
  <c r="Y83" i="26" s="1"/>
  <c r="AC82" i="26"/>
  <c r="AB82" i="26"/>
  <c r="Z82" i="26"/>
  <c r="X82" i="26"/>
  <c r="P82" i="26"/>
  <c r="L82" i="26"/>
  <c r="J82" i="26"/>
  <c r="E82" i="26"/>
  <c r="D82" i="26"/>
  <c r="C82" i="26"/>
  <c r="A82" i="26"/>
  <c r="M82" i="26" s="1"/>
  <c r="AC81" i="26"/>
  <c r="U81" i="26"/>
  <c r="E81" i="26"/>
  <c r="D81" i="26"/>
  <c r="C81" i="26"/>
  <c r="B81" i="26"/>
  <c r="A81" i="26"/>
  <c r="V81" i="26" s="1"/>
  <c r="Z80" i="26"/>
  <c r="X80" i="26"/>
  <c r="R80" i="26"/>
  <c r="J80" i="26"/>
  <c r="E80" i="26"/>
  <c r="D80" i="26"/>
  <c r="C80" i="26"/>
  <c r="B80" i="26"/>
  <c r="A80" i="26"/>
  <c r="AB80" i="26" s="1"/>
  <c r="E79" i="26"/>
  <c r="D79" i="26"/>
  <c r="C79" i="26"/>
  <c r="A79" i="26"/>
  <c r="E78" i="26"/>
  <c r="D78" i="26"/>
  <c r="C78" i="26"/>
  <c r="A78" i="26"/>
  <c r="E77" i="26"/>
  <c r="D77" i="26"/>
  <c r="C77" i="26"/>
  <c r="A77" i="26"/>
  <c r="AA76" i="26"/>
  <c r="Z76" i="26"/>
  <c r="X76" i="26"/>
  <c r="T76" i="26"/>
  <c r="S76" i="26"/>
  <c r="N76" i="26"/>
  <c r="K76" i="26"/>
  <c r="J76" i="26"/>
  <c r="E76" i="26"/>
  <c r="D76" i="26"/>
  <c r="C76" i="26"/>
  <c r="B76" i="26"/>
  <c r="A76" i="26"/>
  <c r="P76" i="26" s="1"/>
  <c r="U75" i="26"/>
  <c r="E75" i="26"/>
  <c r="D75" i="26"/>
  <c r="C75" i="26"/>
  <c r="A75" i="26"/>
  <c r="E74" i="26"/>
  <c r="D74" i="26"/>
  <c r="C74" i="26"/>
  <c r="A74" i="26"/>
  <c r="E73" i="26"/>
  <c r="D73" i="26"/>
  <c r="C73" i="26"/>
  <c r="A73" i="26"/>
  <c r="E72" i="26"/>
  <c r="D72" i="26"/>
  <c r="C72" i="26"/>
  <c r="A72" i="26"/>
  <c r="M72" i="26" s="1"/>
  <c r="S71" i="26"/>
  <c r="E71" i="26"/>
  <c r="D71" i="26"/>
  <c r="C71" i="26"/>
  <c r="A71" i="26"/>
  <c r="X70" i="26"/>
  <c r="E70" i="26"/>
  <c r="D70" i="26"/>
  <c r="C70" i="26"/>
  <c r="A70" i="26"/>
  <c r="R70" i="26" s="1"/>
  <c r="AC69" i="26"/>
  <c r="V69" i="26"/>
  <c r="S69" i="26"/>
  <c r="N69" i="26"/>
  <c r="E69" i="26"/>
  <c r="D69" i="26"/>
  <c r="C69" i="26"/>
  <c r="A69" i="26"/>
  <c r="AB68" i="26"/>
  <c r="Z68" i="26"/>
  <c r="X68" i="26"/>
  <c r="T68" i="26"/>
  <c r="S68" i="26"/>
  <c r="N68" i="26"/>
  <c r="J68" i="26"/>
  <c r="E68" i="26"/>
  <c r="D68" i="26"/>
  <c r="C68" i="26"/>
  <c r="B68" i="26"/>
  <c r="A68" i="26"/>
  <c r="R68" i="26" s="1"/>
  <c r="AC68" i="26"/>
  <c r="E67" i="26"/>
  <c r="D67" i="26"/>
  <c r="C67" i="26"/>
  <c r="A67" i="26"/>
  <c r="T67" i="26" s="1"/>
  <c r="AC66" i="26"/>
  <c r="R66" i="26"/>
  <c r="J66" i="26"/>
  <c r="E66" i="26"/>
  <c r="D66" i="26"/>
  <c r="C66" i="26"/>
  <c r="B66" i="26"/>
  <c r="A66" i="26"/>
  <c r="X66" i="26" s="1"/>
  <c r="AA65" i="26"/>
  <c r="Q65" i="26"/>
  <c r="J65" i="26"/>
  <c r="E65" i="26"/>
  <c r="D65" i="26"/>
  <c r="C65" i="26"/>
  <c r="A65" i="26"/>
  <c r="R65" i="26" s="1"/>
  <c r="Z64" i="26"/>
  <c r="V64" i="26"/>
  <c r="T64" i="26"/>
  <c r="R64" i="26"/>
  <c r="P64" i="26"/>
  <c r="K64" i="26"/>
  <c r="E64" i="26"/>
  <c r="D64" i="26"/>
  <c r="C64" i="26"/>
  <c r="B64" i="26"/>
  <c r="A64" i="26"/>
  <c r="X64" i="26" s="1"/>
  <c r="E63" i="26"/>
  <c r="D63" i="26"/>
  <c r="C63" i="26"/>
  <c r="A63" i="26"/>
  <c r="E62" i="26"/>
  <c r="D62" i="26"/>
  <c r="C62" i="26"/>
  <c r="A62" i="26"/>
  <c r="Y62" i="26"/>
  <c r="AA61" i="26"/>
  <c r="Z61" i="26"/>
  <c r="V61" i="26"/>
  <c r="S61" i="26"/>
  <c r="N61" i="26"/>
  <c r="J61" i="26"/>
  <c r="E61" i="26"/>
  <c r="D61" i="26"/>
  <c r="C61" i="26"/>
  <c r="B61" i="26"/>
  <c r="A61" i="26"/>
  <c r="W61" i="26" s="1"/>
  <c r="AC61" i="26"/>
  <c r="X60" i="26"/>
  <c r="V60" i="26"/>
  <c r="E60" i="26"/>
  <c r="D60" i="26"/>
  <c r="C60" i="26"/>
  <c r="A60" i="26"/>
  <c r="AC59" i="26"/>
  <c r="X59" i="26"/>
  <c r="U59" i="26"/>
  <c r="E59" i="26"/>
  <c r="D59" i="26"/>
  <c r="C59" i="26"/>
  <c r="A59" i="26"/>
  <c r="E58" i="26"/>
  <c r="D58" i="26"/>
  <c r="C58" i="26"/>
  <c r="A58" i="26"/>
  <c r="E57" i="26"/>
  <c r="D57" i="26"/>
  <c r="C57" i="26"/>
  <c r="A57" i="26"/>
  <c r="AA56" i="26"/>
  <c r="Z56" i="26"/>
  <c r="X56" i="26"/>
  <c r="T56" i="26"/>
  <c r="S56" i="26"/>
  <c r="N56" i="26"/>
  <c r="K56" i="26"/>
  <c r="J56" i="26"/>
  <c r="E56" i="26"/>
  <c r="D56" i="26"/>
  <c r="C56" i="26"/>
  <c r="B56" i="26"/>
  <c r="A56" i="26"/>
  <c r="P56" i="26" s="1"/>
  <c r="AC55" i="26"/>
  <c r="X55" i="26"/>
  <c r="S55" i="26"/>
  <c r="E55" i="26"/>
  <c r="D55" i="26"/>
  <c r="C55" i="26"/>
  <c r="A55" i="26"/>
  <c r="Y55" i="26" s="1"/>
  <c r="AC54" i="26"/>
  <c r="J54" i="26"/>
  <c r="E54" i="26"/>
  <c r="D54" i="26"/>
  <c r="C54" i="26"/>
  <c r="B54" i="26"/>
  <c r="A54" i="26"/>
  <c r="X54" i="26" s="1"/>
  <c r="W53" i="26"/>
  <c r="Q53" i="26"/>
  <c r="M53" i="26"/>
  <c r="K53" i="26"/>
  <c r="E53" i="26"/>
  <c r="D53" i="26"/>
  <c r="C53" i="26"/>
  <c r="B53" i="26"/>
  <c r="A53" i="26"/>
  <c r="V52" i="26"/>
  <c r="L52" i="26"/>
  <c r="E52" i="26"/>
  <c r="D52" i="26"/>
  <c r="C52" i="26"/>
  <c r="B52" i="26"/>
  <c r="A52" i="26"/>
  <c r="P52" i="26" s="1"/>
  <c r="E51" i="26"/>
  <c r="D51" i="26"/>
  <c r="C51" i="26"/>
  <c r="A51" i="26"/>
  <c r="E50" i="26"/>
  <c r="D50" i="26"/>
  <c r="C50" i="26"/>
  <c r="A50" i="26"/>
  <c r="Z50" i="26" s="1"/>
  <c r="E49" i="26"/>
  <c r="D49" i="26"/>
  <c r="C49" i="26"/>
  <c r="A49" i="26"/>
  <c r="E48" i="26"/>
  <c r="D48" i="26"/>
  <c r="C48" i="26"/>
  <c r="A48" i="26"/>
  <c r="E47" i="26"/>
  <c r="D47" i="26"/>
  <c r="C47" i="26"/>
  <c r="A47" i="26"/>
  <c r="R46" i="26"/>
  <c r="E46" i="26"/>
  <c r="D46" i="26"/>
  <c r="C46" i="26"/>
  <c r="A46" i="26"/>
  <c r="E45" i="26"/>
  <c r="D45" i="26"/>
  <c r="C45" i="26"/>
  <c r="A45" i="26"/>
  <c r="AB45" i="26" s="1"/>
  <c r="N44" i="26"/>
  <c r="E44" i="26"/>
  <c r="D44" i="26"/>
  <c r="C44" i="26"/>
  <c r="A44" i="26"/>
  <c r="AB44" i="26" s="1"/>
  <c r="E43" i="26"/>
  <c r="D43" i="26"/>
  <c r="C43" i="26"/>
  <c r="A43" i="26"/>
  <c r="R42" i="26"/>
  <c r="E42" i="26"/>
  <c r="D42" i="26"/>
  <c r="C42" i="26"/>
  <c r="A42" i="26"/>
  <c r="AB42" i="26" s="1"/>
  <c r="AA41" i="26"/>
  <c r="E41" i="26"/>
  <c r="D41" i="26"/>
  <c r="C41" i="26"/>
  <c r="A41" i="26"/>
  <c r="W40" i="26"/>
  <c r="P40" i="26"/>
  <c r="L40" i="26"/>
  <c r="E40" i="26"/>
  <c r="D40" i="26"/>
  <c r="C40" i="26"/>
  <c r="A40" i="26"/>
  <c r="AA40" i="26" s="1"/>
  <c r="AC40" i="26"/>
  <c r="E39" i="26"/>
  <c r="D39" i="26"/>
  <c r="C39" i="26"/>
  <c r="A39" i="26"/>
  <c r="R39" i="26" s="1"/>
  <c r="E38" i="26"/>
  <c r="D38" i="26"/>
  <c r="C38" i="26"/>
  <c r="A38" i="26"/>
  <c r="AA38" i="26" s="1"/>
  <c r="M37" i="26"/>
  <c r="K37" i="26"/>
  <c r="E37" i="26"/>
  <c r="D37" i="26"/>
  <c r="C37" i="26"/>
  <c r="A37" i="26"/>
  <c r="J37" i="26" s="1"/>
  <c r="E36" i="26"/>
  <c r="D36" i="26"/>
  <c r="C36" i="26"/>
  <c r="A36" i="26"/>
  <c r="X36" i="26" s="1"/>
  <c r="E35" i="26"/>
  <c r="D35" i="26"/>
  <c r="C35" i="26"/>
  <c r="A35" i="26"/>
  <c r="K35" i="26" s="1"/>
  <c r="E34" i="26"/>
  <c r="D34" i="26"/>
  <c r="C34" i="26"/>
  <c r="A34" i="26"/>
  <c r="E33" i="26"/>
  <c r="D33" i="26"/>
  <c r="C33" i="26"/>
  <c r="A33" i="26"/>
  <c r="R32" i="26"/>
  <c r="O32" i="26"/>
  <c r="E32" i="26"/>
  <c r="D32" i="26"/>
  <c r="C32" i="26"/>
  <c r="A32" i="26"/>
  <c r="T32" i="26" s="1"/>
  <c r="E31" i="26"/>
  <c r="D31" i="26"/>
  <c r="C31" i="26"/>
  <c r="A31" i="26"/>
  <c r="T31" i="26" s="1"/>
  <c r="AC30" i="26"/>
  <c r="E30" i="26"/>
  <c r="D30" i="26"/>
  <c r="C30" i="26"/>
  <c r="A30" i="26"/>
  <c r="T30" i="26" s="1"/>
  <c r="S29" i="26"/>
  <c r="E29" i="26"/>
  <c r="D29" i="26"/>
  <c r="C29" i="26"/>
  <c r="A29" i="26"/>
  <c r="Z28" i="26"/>
  <c r="V28" i="26"/>
  <c r="T28" i="26"/>
  <c r="R28" i="26"/>
  <c r="P28" i="26"/>
  <c r="K28" i="26"/>
  <c r="E28" i="26"/>
  <c r="D28" i="26"/>
  <c r="C28" i="26"/>
  <c r="B28" i="26"/>
  <c r="A28" i="26"/>
  <c r="X28" i="26" s="1"/>
  <c r="O27" i="26"/>
  <c r="E27" i="26"/>
  <c r="D27" i="26"/>
  <c r="C27" i="26"/>
  <c r="A27" i="26"/>
  <c r="Q26" i="26"/>
  <c r="E26" i="26"/>
  <c r="D26" i="26"/>
  <c r="C26" i="26"/>
  <c r="A26" i="26"/>
  <c r="M25" i="26"/>
  <c r="E25" i="26"/>
  <c r="D25" i="26"/>
  <c r="C25" i="26"/>
  <c r="A25" i="26"/>
  <c r="R24" i="26"/>
  <c r="E24" i="26"/>
  <c r="D24" i="26"/>
  <c r="C24" i="26"/>
  <c r="A24" i="26"/>
  <c r="W23" i="26"/>
  <c r="T23" i="26"/>
  <c r="Q23" i="26"/>
  <c r="O23" i="26"/>
  <c r="E23" i="26"/>
  <c r="D23" i="26"/>
  <c r="C23" i="26"/>
  <c r="A23" i="26"/>
  <c r="AC22" i="26"/>
  <c r="E22" i="26"/>
  <c r="D22" i="26"/>
  <c r="C22" i="26"/>
  <c r="A22" i="26"/>
  <c r="E21" i="26"/>
  <c r="D21" i="26"/>
  <c r="C21" i="26"/>
  <c r="A21" i="26"/>
  <c r="M21" i="26" s="1"/>
  <c r="E20" i="26"/>
  <c r="D20" i="26"/>
  <c r="C20" i="26"/>
  <c r="A20" i="26"/>
  <c r="AB19" i="26"/>
  <c r="S19" i="26"/>
  <c r="M19" i="26"/>
  <c r="E19" i="26"/>
  <c r="D19" i="26"/>
  <c r="C19" i="26"/>
  <c r="A19" i="26"/>
  <c r="AC19" i="26" s="1"/>
  <c r="AB18" i="26"/>
  <c r="Z18" i="26"/>
  <c r="Q18" i="26"/>
  <c r="N18" i="26"/>
  <c r="J18" i="26"/>
  <c r="E18" i="26"/>
  <c r="D18" i="26"/>
  <c r="C18" i="26"/>
  <c r="B18" i="26"/>
  <c r="A18" i="26"/>
  <c r="Y18" i="26" s="1"/>
  <c r="AA17" i="26"/>
  <c r="U17" i="26"/>
  <c r="S17" i="26"/>
  <c r="E17" i="26"/>
  <c r="D17" i="26"/>
  <c r="C17" i="26"/>
  <c r="B17" i="26"/>
  <c r="A17" i="26"/>
  <c r="Z16" i="26"/>
  <c r="V16" i="26"/>
  <c r="T16" i="26"/>
  <c r="R16" i="26"/>
  <c r="P16" i="26"/>
  <c r="K16" i="26"/>
  <c r="E16" i="26"/>
  <c r="D16" i="26"/>
  <c r="C16" i="26"/>
  <c r="B16" i="26"/>
  <c r="A16" i="26"/>
  <c r="X16" i="26" s="1"/>
  <c r="E15" i="26"/>
  <c r="D15" i="26"/>
  <c r="C15" i="26"/>
  <c r="A15" i="26"/>
  <c r="E14" i="26"/>
  <c r="D14" i="26"/>
  <c r="C14" i="26"/>
  <c r="A14" i="26"/>
  <c r="E13" i="26"/>
  <c r="D13" i="26"/>
  <c r="C13" i="26"/>
  <c r="A13" i="26"/>
  <c r="AB12" i="26"/>
  <c r="X12" i="26"/>
  <c r="R12" i="26"/>
  <c r="L12" i="26"/>
  <c r="E12" i="26"/>
  <c r="D12" i="26"/>
  <c r="C12" i="26"/>
  <c r="A12" i="26"/>
  <c r="T12" i="26" s="1"/>
  <c r="E11" i="26"/>
  <c r="D11" i="26"/>
  <c r="C11" i="26"/>
  <c r="A11" i="26"/>
  <c r="E10" i="26"/>
  <c r="D10" i="26"/>
  <c r="C10" i="26"/>
  <c r="A10" i="26"/>
  <c r="S9" i="26"/>
  <c r="E9" i="26"/>
  <c r="D9" i="26"/>
  <c r="C9" i="26"/>
  <c r="A9" i="26"/>
  <c r="Z8" i="26"/>
  <c r="E8" i="26"/>
  <c r="D8" i="26"/>
  <c r="C8" i="26"/>
  <c r="A8" i="26"/>
  <c r="AB7" i="26"/>
  <c r="E7" i="26"/>
  <c r="D7" i="26"/>
  <c r="C7" i="26"/>
  <c r="A7" i="26"/>
  <c r="AB6" i="26"/>
  <c r="X6" i="26"/>
  <c r="U6" i="26"/>
  <c r="M6" i="26"/>
  <c r="J6" i="26"/>
  <c r="E6" i="26"/>
  <c r="D6" i="26"/>
  <c r="C6" i="26"/>
  <c r="B6" i="26"/>
  <c r="A6" i="26"/>
  <c r="Z6" i="26" s="1"/>
  <c r="E5" i="26"/>
  <c r="D5" i="26"/>
  <c r="C5" i="26"/>
  <c r="A5" i="26"/>
  <c r="N5" i="26" s="1"/>
  <c r="W4" i="26"/>
  <c r="L4" i="26"/>
  <c r="E4" i="26"/>
  <c r="D4" i="26"/>
  <c r="C4" i="26"/>
  <c r="A4" i="26"/>
  <c r="AA4" i="26" s="1"/>
  <c r="AC4" i="26"/>
  <c r="E3" i="26"/>
  <c r="D3" i="26"/>
  <c r="C3" i="26"/>
  <c r="A3" i="26"/>
  <c r="X3" i="26" s="1"/>
  <c r="AA2" i="26"/>
  <c r="Z2" i="26"/>
  <c r="X2" i="26"/>
  <c r="T2" i="26"/>
  <c r="S2" i="26"/>
  <c r="J2" i="26"/>
  <c r="E2" i="26"/>
  <c r="D2" i="26"/>
  <c r="C2" i="26"/>
  <c r="B2" i="26"/>
  <c r="A2" i="26"/>
  <c r="P2" i="26" s="1"/>
  <c r="AC1" i="26"/>
  <c r="AB1" i="26"/>
  <c r="AA1" i="26"/>
  <c r="Z1" i="26"/>
  <c r="Y1" i="26"/>
  <c r="X1" i="26"/>
  <c r="W1" i="26"/>
  <c r="V1" i="26"/>
  <c r="U1" i="26"/>
  <c r="T1" i="26"/>
  <c r="S1" i="26"/>
  <c r="R1" i="26"/>
  <c r="Q1" i="26"/>
  <c r="P1" i="26"/>
  <c r="O1" i="26"/>
  <c r="N1" i="26"/>
  <c r="M1" i="26"/>
  <c r="L1" i="26"/>
  <c r="K1" i="26"/>
  <c r="J1" i="26"/>
  <c r="B14" i="26"/>
  <c r="J14" i="26"/>
  <c r="T58" i="26"/>
  <c r="L58" i="26"/>
  <c r="AA58" i="26"/>
  <c r="W58" i="26"/>
  <c r="S58" i="26"/>
  <c r="V58" i="26"/>
  <c r="AC58" i="26"/>
  <c r="U58" i="26"/>
  <c r="M58" i="26"/>
  <c r="R58" i="26"/>
  <c r="J58" i="26"/>
  <c r="Y58" i="26"/>
  <c r="V79" i="26"/>
  <c r="O79" i="26"/>
  <c r="AA79" i="26"/>
  <c r="P3" i="26"/>
  <c r="O3" i="26"/>
  <c r="AA14" i="26"/>
  <c r="W14" i="26"/>
  <c r="S14" i="26"/>
  <c r="K14" i="26"/>
  <c r="AB14" i="26"/>
  <c r="V14" i="26"/>
  <c r="L14" i="26"/>
  <c r="AC14" i="26"/>
  <c r="U14" i="26"/>
  <c r="Z14" i="26"/>
  <c r="T14" i="26"/>
  <c r="M14" i="26"/>
  <c r="X14" i="26"/>
  <c r="Q13" i="26"/>
  <c r="S13" i="26"/>
  <c r="W13" i="26"/>
  <c r="P14" i="26"/>
  <c r="R15" i="26"/>
  <c r="W15" i="26"/>
  <c r="AB33" i="26"/>
  <c r="X33" i="26"/>
  <c r="T33" i="26"/>
  <c r="P33" i="26"/>
  <c r="L33" i="26"/>
  <c r="AC33" i="26"/>
  <c r="W33" i="26"/>
  <c r="R33" i="26"/>
  <c r="M33" i="26"/>
  <c r="AA33" i="26"/>
  <c r="V33" i="26"/>
  <c r="Q33" i="26"/>
  <c r="K33" i="26"/>
  <c r="Z33" i="26"/>
  <c r="O33" i="26"/>
  <c r="Y33" i="26"/>
  <c r="U33" i="26"/>
  <c r="J33" i="26"/>
  <c r="B33" i="26"/>
  <c r="S33" i="26"/>
  <c r="L45" i="26"/>
  <c r="Q45" i="26"/>
  <c r="K45" i="26"/>
  <c r="Z45" i="26"/>
  <c r="J45" i="26"/>
  <c r="R45" i="26"/>
  <c r="AA3" i="26"/>
  <c r="Z35" i="26"/>
  <c r="B35" i="26"/>
  <c r="O35" i="26"/>
  <c r="AB35" i="26"/>
  <c r="P35" i="26"/>
  <c r="AA62" i="26"/>
  <c r="AC62" i="26"/>
  <c r="X62" i="26"/>
  <c r="T62" i="26"/>
  <c r="P62" i="26"/>
  <c r="L62" i="26"/>
  <c r="AB62" i="26"/>
  <c r="W62" i="26"/>
  <c r="S62" i="26"/>
  <c r="O62" i="26"/>
  <c r="K62" i="26"/>
  <c r="V62" i="26"/>
  <c r="N62" i="26"/>
  <c r="U62" i="26"/>
  <c r="M62" i="26"/>
  <c r="R62" i="26"/>
  <c r="Q62" i="26"/>
  <c r="Z62" i="26"/>
  <c r="J62" i="26"/>
  <c r="B62" i="26"/>
  <c r="B13" i="26"/>
  <c r="Y13" i="26"/>
  <c r="R14" i="26"/>
  <c r="S34" i="26"/>
  <c r="J34" i="26"/>
  <c r="Z31" i="26"/>
  <c r="V31" i="26"/>
  <c r="R31" i="26"/>
  <c r="N31" i="26"/>
  <c r="J31" i="26"/>
  <c r="B31" i="26"/>
  <c r="AC31" i="26"/>
  <c r="X31" i="26"/>
  <c r="S31" i="26"/>
  <c r="M31" i="26"/>
  <c r="AB31" i="26"/>
  <c r="W31" i="26"/>
  <c r="Q31" i="26"/>
  <c r="L31" i="26"/>
  <c r="K31" i="26"/>
  <c r="U31" i="26"/>
  <c r="X49" i="26"/>
  <c r="P49" i="26"/>
  <c r="Q49" i="26"/>
  <c r="AA50" i="26"/>
  <c r="W50" i="26"/>
  <c r="S50" i="26"/>
  <c r="O50" i="26"/>
  <c r="K50" i="26"/>
  <c r="AC50" i="26"/>
  <c r="X50" i="26"/>
  <c r="R50" i="26"/>
  <c r="M50" i="26"/>
  <c r="AB50" i="26"/>
  <c r="V50" i="26"/>
  <c r="Q50" i="26"/>
  <c r="L50" i="26"/>
  <c r="T50" i="26"/>
  <c r="Z51" i="26"/>
  <c r="R51" i="26"/>
  <c r="N51" i="26"/>
  <c r="J51" i="26"/>
  <c r="Y51" i="26"/>
  <c r="O51" i="26"/>
  <c r="X51" i="26"/>
  <c r="M51" i="26"/>
  <c r="U51" i="26"/>
  <c r="X86" i="26"/>
  <c r="T86" i="26"/>
  <c r="P86" i="26"/>
  <c r="L86" i="26"/>
  <c r="AC86" i="26"/>
  <c r="R86" i="26"/>
  <c r="Z86" i="26"/>
  <c r="S86" i="26"/>
  <c r="K86" i="26"/>
  <c r="Y86" i="26"/>
  <c r="Q86" i="26"/>
  <c r="B86" i="26"/>
  <c r="U86" i="26"/>
  <c r="AA86" i="26"/>
  <c r="O86" i="26"/>
  <c r="N86" i="26"/>
  <c r="W10" i="26"/>
  <c r="O10" i="26"/>
  <c r="Z10" i="26"/>
  <c r="P10" i="26"/>
  <c r="B10" i="26"/>
  <c r="R10" i="26"/>
  <c r="AA30" i="26"/>
  <c r="W30" i="26"/>
  <c r="S30" i="26"/>
  <c r="O30" i="26"/>
  <c r="K30" i="26"/>
  <c r="AB30" i="26"/>
  <c r="V30" i="26"/>
  <c r="Q30" i="26"/>
  <c r="L30" i="26"/>
  <c r="Z30" i="26"/>
  <c r="U30" i="26"/>
  <c r="P30" i="26"/>
  <c r="J30" i="26"/>
  <c r="B30" i="26"/>
  <c r="M30" i="26"/>
  <c r="X30" i="26"/>
  <c r="O31" i="26"/>
  <c r="Y31" i="26"/>
  <c r="Z47" i="26"/>
  <c r="AC47" i="26"/>
  <c r="Q47" i="26"/>
  <c r="B49" i="26"/>
  <c r="B50" i="26"/>
  <c r="J50" i="26"/>
  <c r="U50" i="26"/>
  <c r="L51" i="26"/>
  <c r="W51" i="26"/>
  <c r="P77" i="26"/>
  <c r="M77" i="26"/>
  <c r="O77" i="26"/>
  <c r="B77" i="26"/>
  <c r="M2" i="26"/>
  <c r="Q2" i="26"/>
  <c r="U2" i="26"/>
  <c r="Y2" i="26"/>
  <c r="AA6" i="26"/>
  <c r="W6" i="26"/>
  <c r="S6" i="26"/>
  <c r="O6" i="26"/>
  <c r="K6" i="26"/>
  <c r="Y6" i="26"/>
  <c r="T6" i="26"/>
  <c r="P6" i="26"/>
  <c r="V6" i="26"/>
  <c r="AC6" i="26"/>
  <c r="T9" i="26"/>
  <c r="L9" i="26"/>
  <c r="U9" i="26"/>
  <c r="J9" i="26"/>
  <c r="K9" i="26"/>
  <c r="T10" i="26"/>
  <c r="X17" i="26"/>
  <c r="T17" i="26"/>
  <c r="P17" i="26"/>
  <c r="L17" i="26"/>
  <c r="AC17" i="26"/>
  <c r="O17" i="26"/>
  <c r="AA18" i="26"/>
  <c r="W18" i="26"/>
  <c r="S18" i="26"/>
  <c r="O18" i="26"/>
  <c r="K18" i="26"/>
  <c r="AC18" i="26"/>
  <c r="X18" i="26"/>
  <c r="R18" i="26"/>
  <c r="M18" i="26"/>
  <c r="P18" i="26"/>
  <c r="V18" i="26"/>
  <c r="Z19" i="26"/>
  <c r="V19" i="26"/>
  <c r="R19" i="26"/>
  <c r="N19" i="26"/>
  <c r="J19" i="26"/>
  <c r="B19" i="26"/>
  <c r="Y19" i="26"/>
  <c r="T19" i="26"/>
  <c r="O19" i="26"/>
  <c r="K19" i="26"/>
  <c r="Q19" i="26"/>
  <c r="X19" i="26"/>
  <c r="AB29" i="26"/>
  <c r="X29" i="26"/>
  <c r="T29" i="26"/>
  <c r="P29" i="26"/>
  <c r="AA29" i="26"/>
  <c r="Q29" i="26"/>
  <c r="K29" i="26"/>
  <c r="Z29" i="26"/>
  <c r="U29" i="26"/>
  <c r="O29" i="26"/>
  <c r="B29" i="26"/>
  <c r="W29" i="26"/>
  <c r="N30" i="26"/>
  <c r="Y30" i="26"/>
  <c r="P31" i="26"/>
  <c r="AA31" i="26"/>
  <c r="W46" i="26"/>
  <c r="O46" i="26"/>
  <c r="K46" i="26"/>
  <c r="AB46" i="26"/>
  <c r="V46" i="26"/>
  <c r="Q46" i="26"/>
  <c r="Z46" i="26"/>
  <c r="P46" i="26"/>
  <c r="J46" i="26"/>
  <c r="B46" i="26"/>
  <c r="M46" i="26"/>
  <c r="X46" i="26"/>
  <c r="N50" i="26"/>
  <c r="Y50" i="26"/>
  <c r="P51" i="26"/>
  <c r="AA51" i="26"/>
  <c r="AA78" i="26"/>
  <c r="W78" i="26"/>
  <c r="S78" i="26"/>
  <c r="O78" i="26"/>
  <c r="K78" i="26"/>
  <c r="AC78" i="26"/>
  <c r="X78" i="26"/>
  <c r="R78" i="26"/>
  <c r="M78" i="26"/>
  <c r="AB78" i="26"/>
  <c r="V78" i="26"/>
  <c r="Q78" i="26"/>
  <c r="L78" i="26"/>
  <c r="Z78" i="26"/>
  <c r="P78" i="26"/>
  <c r="Y78" i="26"/>
  <c r="N78" i="26"/>
  <c r="T78" i="26"/>
  <c r="J78" i="26"/>
  <c r="B78" i="26"/>
  <c r="U78" i="26"/>
  <c r="X25" i="26"/>
  <c r="S25" i="26"/>
  <c r="S26" i="26"/>
  <c r="Y26" i="26"/>
  <c r="N27" i="26"/>
  <c r="U27" i="26"/>
  <c r="AB41" i="26"/>
  <c r="X41" i="26"/>
  <c r="P41" i="26"/>
  <c r="L41" i="26"/>
  <c r="N41" i="26"/>
  <c r="Y41" i="26"/>
  <c r="AA42" i="26"/>
  <c r="W42" i="26"/>
  <c r="S42" i="26"/>
  <c r="O42" i="26"/>
  <c r="K42" i="26"/>
  <c r="N42" i="26"/>
  <c r="T42" i="26"/>
  <c r="Y42" i="26"/>
  <c r="V43" i="26"/>
  <c r="AA43" i="26"/>
  <c r="Z63" i="26"/>
  <c r="V63" i="26"/>
  <c r="R63" i="26"/>
  <c r="N63" i="26"/>
  <c r="J63" i="26"/>
  <c r="B63" i="26"/>
  <c r="Y63" i="26"/>
  <c r="T63" i="26"/>
  <c r="AB63" i="26"/>
  <c r="U63" i="26"/>
  <c r="O63" i="26"/>
  <c r="AA63" i="26"/>
  <c r="S63" i="26"/>
  <c r="M63" i="26"/>
  <c r="K63" i="26"/>
  <c r="W63" i="26"/>
  <c r="AA70" i="26"/>
  <c r="W70" i="26"/>
  <c r="S70" i="26"/>
  <c r="O70" i="26"/>
  <c r="K70" i="26"/>
  <c r="Z70" i="26"/>
  <c r="U70" i="26"/>
  <c r="P70" i="26"/>
  <c r="J70" i="26"/>
  <c r="B70" i="26"/>
  <c r="AC70" i="26"/>
  <c r="V70" i="26"/>
  <c r="N70" i="26"/>
  <c r="AB70" i="26"/>
  <c r="T70" i="26"/>
  <c r="M70" i="26"/>
  <c r="L70" i="26"/>
  <c r="Y70" i="26"/>
  <c r="Z75" i="26"/>
  <c r="V75" i="26"/>
  <c r="R75" i="26"/>
  <c r="N75" i="26"/>
  <c r="J75" i="26"/>
  <c r="B75" i="26"/>
  <c r="AC75" i="26"/>
  <c r="X75" i="26"/>
  <c r="S75" i="26"/>
  <c r="M75" i="26"/>
  <c r="AB75" i="26"/>
  <c r="W75" i="26"/>
  <c r="Q75" i="26"/>
  <c r="L75" i="26"/>
  <c r="AA75" i="26"/>
  <c r="P75" i="26"/>
  <c r="Y75" i="26"/>
  <c r="O75" i="26"/>
  <c r="K75" i="26"/>
  <c r="Z7" i="26"/>
  <c r="R7" i="26"/>
  <c r="J7" i="26"/>
  <c r="B7" i="26"/>
  <c r="K7" i="26"/>
  <c r="P7" i="26"/>
  <c r="U7" i="26"/>
  <c r="AB21" i="26"/>
  <c r="T21" i="26"/>
  <c r="L21" i="26"/>
  <c r="S21" i="26"/>
  <c r="AA22" i="26"/>
  <c r="S22" i="26"/>
  <c r="K22" i="26"/>
  <c r="T22" i="26"/>
  <c r="Z23" i="26"/>
  <c r="V23" i="26"/>
  <c r="R23" i="26"/>
  <c r="N23" i="26"/>
  <c r="J23" i="26"/>
  <c r="B23" i="26"/>
  <c r="K23" i="26"/>
  <c r="P23" i="26"/>
  <c r="U23" i="26"/>
  <c r="AA23" i="26"/>
  <c r="O25" i="26"/>
  <c r="J26" i="26"/>
  <c r="L27" i="26"/>
  <c r="AB37" i="26"/>
  <c r="X37" i="26"/>
  <c r="T37" i="26"/>
  <c r="P37" i="26"/>
  <c r="L37" i="26"/>
  <c r="N37" i="26"/>
  <c r="S37" i="26"/>
  <c r="Y37" i="26"/>
  <c r="B41" i="26"/>
  <c r="J41" i="26"/>
  <c r="O41" i="26"/>
  <c r="U41" i="26"/>
  <c r="Z41" i="26"/>
  <c r="B42" i="26"/>
  <c r="J42" i="26"/>
  <c r="P42" i="26"/>
  <c r="U42" i="26"/>
  <c r="Z42" i="26"/>
  <c r="W43" i="26"/>
  <c r="AB53" i="26"/>
  <c r="X53" i="26"/>
  <c r="T53" i="26"/>
  <c r="P53" i="26"/>
  <c r="L53" i="26"/>
  <c r="N53" i="26"/>
  <c r="S53" i="26"/>
  <c r="Y53" i="26"/>
  <c r="AA54" i="26"/>
  <c r="W54" i="26"/>
  <c r="S54" i="26"/>
  <c r="O54" i="26"/>
  <c r="K54" i="26"/>
  <c r="N54" i="26"/>
  <c r="T54" i="26"/>
  <c r="Y54" i="26"/>
  <c r="AA55" i="26"/>
  <c r="Z55" i="26"/>
  <c r="V55" i="26"/>
  <c r="R55" i="26"/>
  <c r="N55" i="26"/>
  <c r="J55" i="26"/>
  <c r="B55" i="26"/>
  <c r="K55" i="26"/>
  <c r="P55" i="26"/>
  <c r="U55" i="26"/>
  <c r="AB55" i="26"/>
  <c r="AA59" i="26"/>
  <c r="W59" i="26"/>
  <c r="S59" i="26"/>
  <c r="O59" i="26"/>
  <c r="K59" i="26"/>
  <c r="Z59" i="26"/>
  <c r="V59" i="26"/>
  <c r="R59" i="26"/>
  <c r="N59" i="26"/>
  <c r="J59" i="26"/>
  <c r="B59" i="26"/>
  <c r="L59" i="26"/>
  <c r="T59" i="26"/>
  <c r="AB59" i="26"/>
  <c r="L63" i="26"/>
  <c r="X63" i="26"/>
  <c r="Q70" i="26"/>
  <c r="Z71" i="26"/>
  <c r="V71" i="26"/>
  <c r="R71" i="26"/>
  <c r="N71" i="26"/>
  <c r="J71" i="26"/>
  <c r="B71" i="26"/>
  <c r="AB71" i="26"/>
  <c r="W71" i="26"/>
  <c r="Q71" i="26"/>
  <c r="L71" i="26"/>
  <c r="X71" i="26"/>
  <c r="P71" i="26"/>
  <c r="AC71" i="26"/>
  <c r="U71" i="26"/>
  <c r="O71" i="26"/>
  <c r="K71" i="26"/>
  <c r="Y71" i="26"/>
  <c r="T75" i="26"/>
  <c r="W95" i="26"/>
  <c r="AB95" i="26"/>
  <c r="Z95" i="26"/>
  <c r="B95" i="26"/>
  <c r="N95" i="26"/>
  <c r="AA87" i="26"/>
  <c r="W87" i="26"/>
  <c r="S87" i="26"/>
  <c r="O87" i="26"/>
  <c r="K87" i="26"/>
  <c r="AC87" i="26"/>
  <c r="X87" i="26"/>
  <c r="R87" i="26"/>
  <c r="M87" i="26"/>
  <c r="Z87" i="26"/>
  <c r="T87" i="26"/>
  <c r="L87" i="26"/>
  <c r="Y87" i="26"/>
  <c r="Q87" i="26"/>
  <c r="J87" i="26"/>
  <c r="B87" i="26"/>
  <c r="U87" i="26"/>
  <c r="P87" i="26"/>
  <c r="N87" i="26"/>
  <c r="M4" i="26"/>
  <c r="Q4" i="26"/>
  <c r="U4" i="26"/>
  <c r="Y4" i="26"/>
  <c r="Y8" i="26"/>
  <c r="M12" i="26"/>
  <c r="Q12" i="26"/>
  <c r="U12" i="26"/>
  <c r="Y12" i="26"/>
  <c r="M16" i="26"/>
  <c r="Q16" i="26"/>
  <c r="U16" i="26"/>
  <c r="Y16" i="26"/>
  <c r="Y20" i="26"/>
  <c r="Y24" i="26"/>
  <c r="M28" i="26"/>
  <c r="Q28" i="26"/>
  <c r="U28" i="26"/>
  <c r="Y28" i="26"/>
  <c r="M32" i="26"/>
  <c r="Q32" i="26"/>
  <c r="U32" i="26"/>
  <c r="Y32" i="26"/>
  <c r="M40" i="26"/>
  <c r="Q40" i="26"/>
  <c r="U40" i="26"/>
  <c r="Y40" i="26"/>
  <c r="U44" i="26"/>
  <c r="U48" i="26"/>
  <c r="M52" i="26"/>
  <c r="Q52" i="26"/>
  <c r="U52" i="26"/>
  <c r="Y52" i="26"/>
  <c r="M56" i="26"/>
  <c r="Q56" i="26"/>
  <c r="U56" i="26"/>
  <c r="Y56" i="26"/>
  <c r="L57" i="26"/>
  <c r="P57" i="26"/>
  <c r="T57" i="26"/>
  <c r="X57" i="26"/>
  <c r="AB57" i="26"/>
  <c r="M60" i="26"/>
  <c r="Q60" i="26"/>
  <c r="U60" i="26"/>
  <c r="Y60" i="26"/>
  <c r="L61" i="26"/>
  <c r="P61" i="26"/>
  <c r="T61" i="26"/>
  <c r="X61" i="26"/>
  <c r="AB61" i="26"/>
  <c r="AB69" i="26"/>
  <c r="X69" i="26"/>
  <c r="T69" i="26"/>
  <c r="P69" i="26"/>
  <c r="L69" i="26"/>
  <c r="Z69" i="26"/>
  <c r="U69" i="26"/>
  <c r="O69" i="26"/>
  <c r="J69" i="26"/>
  <c r="B69" i="26"/>
  <c r="K69" i="26"/>
  <c r="R69" i="26"/>
  <c r="Y69" i="26"/>
  <c r="AA74" i="26"/>
  <c r="W74" i="26"/>
  <c r="S74" i="26"/>
  <c r="O74" i="26"/>
  <c r="K74" i="26"/>
  <c r="AB74" i="26"/>
  <c r="V74" i="26"/>
  <c r="Q74" i="26"/>
  <c r="L74" i="26"/>
  <c r="Z74" i="26"/>
  <c r="U74" i="26"/>
  <c r="P74" i="26"/>
  <c r="J74" i="26"/>
  <c r="B74" i="26"/>
  <c r="M74" i="26"/>
  <c r="X74" i="26"/>
  <c r="Z88" i="26"/>
  <c r="V88" i="26"/>
  <c r="R88" i="26"/>
  <c r="N88" i="26"/>
  <c r="J88" i="26"/>
  <c r="B88" i="26"/>
  <c r="Y88" i="26"/>
  <c r="T88" i="26"/>
  <c r="O88" i="26"/>
  <c r="AB88" i="26"/>
  <c r="U88" i="26"/>
  <c r="M88" i="26"/>
  <c r="AA88" i="26"/>
  <c r="S88" i="26"/>
  <c r="L88" i="26"/>
  <c r="K88" i="26"/>
  <c r="X88" i="26"/>
  <c r="M57" i="26"/>
  <c r="Q57" i="26"/>
  <c r="U57" i="26"/>
  <c r="Y57" i="26"/>
  <c r="M61" i="26"/>
  <c r="Q61" i="26"/>
  <c r="U61" i="26"/>
  <c r="Y61" i="26"/>
  <c r="R96" i="26"/>
  <c r="AC96" i="26"/>
  <c r="AB96" i="26"/>
  <c r="T96" i="26"/>
  <c r="AC85" i="26"/>
  <c r="AB85" i="26"/>
  <c r="X85" i="26"/>
  <c r="T85" i="26"/>
  <c r="P85" i="26"/>
  <c r="L85" i="26"/>
  <c r="N85" i="26"/>
  <c r="S85" i="26"/>
  <c r="Y85" i="26"/>
  <c r="P94" i="26"/>
  <c r="Q94" i="26"/>
  <c r="O94" i="26"/>
  <c r="W94" i="26"/>
  <c r="AB65" i="26"/>
  <c r="X65" i="26"/>
  <c r="T65" i="26"/>
  <c r="P65" i="26"/>
  <c r="L65" i="26"/>
  <c r="N65" i="26"/>
  <c r="S65" i="26"/>
  <c r="Y65" i="26"/>
  <c r="AA66" i="26"/>
  <c r="W66" i="26"/>
  <c r="S66" i="26"/>
  <c r="O66" i="26"/>
  <c r="K66" i="26"/>
  <c r="N66" i="26"/>
  <c r="T66" i="26"/>
  <c r="Y66" i="26"/>
  <c r="Z67" i="26"/>
  <c r="V67" i="26"/>
  <c r="R67" i="26"/>
  <c r="N67" i="26"/>
  <c r="J67" i="26"/>
  <c r="B67" i="26"/>
  <c r="K67" i="26"/>
  <c r="P67" i="26"/>
  <c r="U67" i="26"/>
  <c r="AA67" i="26"/>
  <c r="AB81" i="26"/>
  <c r="X81" i="26"/>
  <c r="T81" i="26"/>
  <c r="P81" i="26"/>
  <c r="L81" i="26"/>
  <c r="N81" i="26"/>
  <c r="S81" i="26"/>
  <c r="Y81" i="26"/>
  <c r="AA82" i="26"/>
  <c r="W82" i="26"/>
  <c r="S82" i="26"/>
  <c r="O82" i="26"/>
  <c r="K82" i="26"/>
  <c r="N82" i="26"/>
  <c r="T82" i="26"/>
  <c r="Y82" i="26"/>
  <c r="Z83" i="26"/>
  <c r="V83" i="26"/>
  <c r="R83" i="26"/>
  <c r="N83" i="26"/>
  <c r="J83" i="26"/>
  <c r="B83" i="26"/>
  <c r="K83" i="26"/>
  <c r="P83" i="26"/>
  <c r="U83" i="26"/>
  <c r="AA83" i="26"/>
  <c r="B85" i="26"/>
  <c r="J85" i="26"/>
  <c r="O85" i="26"/>
  <c r="U85" i="26"/>
  <c r="Z85" i="26"/>
  <c r="AB98" i="26"/>
  <c r="X98" i="26"/>
  <c r="T98" i="26"/>
  <c r="P98" i="26"/>
  <c r="L98" i="26"/>
  <c r="AC98" i="26"/>
  <c r="W98" i="26"/>
  <c r="R98" i="26"/>
  <c r="M98" i="26"/>
  <c r="AA98" i="26"/>
  <c r="V98" i="26"/>
  <c r="Q98" i="26"/>
  <c r="K98" i="26"/>
  <c r="S98" i="26"/>
  <c r="AA99" i="26"/>
  <c r="W99" i="26"/>
  <c r="S99" i="26"/>
  <c r="O99" i="26"/>
  <c r="K99" i="26"/>
  <c r="AC99" i="26"/>
  <c r="X99" i="26"/>
  <c r="R99" i="26"/>
  <c r="M99" i="26"/>
  <c r="AB99" i="26"/>
  <c r="V99" i="26"/>
  <c r="Q99" i="26"/>
  <c r="L99" i="26"/>
  <c r="T99" i="26"/>
  <c r="Z100" i="26"/>
  <c r="V100" i="26"/>
  <c r="R100" i="26"/>
  <c r="N100" i="26"/>
  <c r="J100" i="26"/>
  <c r="B100" i="26"/>
  <c r="Y100" i="26"/>
  <c r="T100" i="26"/>
  <c r="O100" i="26"/>
  <c r="AC100" i="26"/>
  <c r="X100" i="26"/>
  <c r="S100" i="26"/>
  <c r="M100" i="26"/>
  <c r="K100" i="26"/>
  <c r="U100" i="26"/>
  <c r="M64" i="26"/>
  <c r="Q64" i="26"/>
  <c r="U64" i="26"/>
  <c r="Y64" i="26"/>
  <c r="M68" i="26"/>
  <c r="Q68" i="26"/>
  <c r="U68" i="26"/>
  <c r="Y68" i="26"/>
  <c r="Q72" i="26"/>
  <c r="Y72" i="26"/>
  <c r="M76" i="26"/>
  <c r="Q76" i="26"/>
  <c r="U76" i="26"/>
  <c r="Y76" i="26"/>
  <c r="M80" i="26"/>
  <c r="Q80" i="26"/>
  <c r="U80" i="26"/>
  <c r="Y80" i="26"/>
  <c r="M84" i="26"/>
  <c r="Q84" i="26"/>
  <c r="U84" i="26"/>
  <c r="Y84" i="26"/>
  <c r="AB90" i="26"/>
  <c r="X90" i="26"/>
  <c r="T90" i="26"/>
  <c r="P90" i="26"/>
  <c r="L90" i="26"/>
  <c r="N90" i="26"/>
  <c r="S90" i="26"/>
  <c r="Y90" i="26"/>
  <c r="AA91" i="26"/>
  <c r="W91" i="26"/>
  <c r="S91" i="26"/>
  <c r="O91" i="26"/>
  <c r="K91" i="26"/>
  <c r="N91" i="26"/>
  <c r="T91" i="26"/>
  <c r="Y91" i="26"/>
  <c r="Z92" i="26"/>
  <c r="V92" i="26"/>
  <c r="R92" i="26"/>
  <c r="N92" i="26"/>
  <c r="J92" i="26"/>
  <c r="B92" i="26"/>
  <c r="K92" i="26"/>
  <c r="P92" i="26"/>
  <c r="U92" i="26"/>
  <c r="AA92" i="26"/>
  <c r="M89" i="26"/>
  <c r="Q89" i="26"/>
  <c r="U89" i="26"/>
  <c r="Y89" i="26"/>
  <c r="M93" i="26"/>
  <c r="Q93" i="26"/>
  <c r="Y93" i="26"/>
  <c r="M97" i="26"/>
  <c r="Q97" i="26"/>
  <c r="U97" i="26"/>
  <c r="Y97" i="26"/>
  <c r="M101" i="26"/>
  <c r="Q101" i="26"/>
  <c r="U101" i="26"/>
  <c r="Y101" i="26"/>
  <c r="W68" i="24"/>
  <c r="V68" i="24"/>
  <c r="U68" i="24"/>
  <c r="F31" i="2"/>
  <c r="E31" i="2" s="1"/>
  <c r="DH31" i="5"/>
  <c r="DH30" i="5"/>
  <c r="DH28" i="5"/>
  <c r="EC28" i="5" s="1"/>
  <c r="DH21" i="5"/>
  <c r="EC21" i="5" s="1"/>
  <c r="DH18" i="5"/>
  <c r="DH13" i="5"/>
  <c r="EC13" i="5" s="1"/>
  <c r="DQ28" i="5"/>
  <c r="EL28" i="5" s="1"/>
  <c r="DQ21" i="5"/>
  <c r="EL21" i="5" s="1"/>
  <c r="DK13" i="5"/>
  <c r="EF13" i="5" s="1"/>
  <c r="DE28" i="5"/>
  <c r="DE21" i="5"/>
  <c r="DP13" i="5"/>
  <c r="DQ13" i="5" s="1"/>
  <c r="EL13" i="5" s="1"/>
  <c r="DD13" i="5"/>
  <c r="DE13" i="5" s="1"/>
  <c r="F28" i="2"/>
  <c r="E28" i="2" s="1"/>
  <c r="F32" i="2"/>
  <c r="E32" i="2" s="1"/>
  <c r="F30" i="2"/>
  <c r="E30" i="2" s="1"/>
  <c r="F29" i="2"/>
  <c r="E29" i="2" s="1"/>
  <c r="F27" i="2"/>
  <c r="E27" i="2" s="1"/>
  <c r="F26" i="2"/>
  <c r="E26" i="2" s="1"/>
  <c r="F25" i="2"/>
  <c r="E25" i="2"/>
  <c r="B22" i="9"/>
  <c r="B21" i="9"/>
  <c r="B20" i="9"/>
  <c r="B19" i="9"/>
  <c r="B18" i="9"/>
  <c r="B17" i="9"/>
  <c r="B16" i="9"/>
  <c r="B15" i="9"/>
  <c r="B14" i="9"/>
  <c r="B13" i="9"/>
  <c r="B12" i="9"/>
  <c r="B11" i="9"/>
  <c r="AX26" i="9"/>
  <c r="AX25" i="9"/>
  <c r="AX24" i="9"/>
  <c r="AX23" i="9"/>
  <c r="AX20" i="9"/>
  <c r="AU12" i="9"/>
  <c r="AU11" i="9"/>
  <c r="AU26" i="9"/>
  <c r="AU25" i="9"/>
  <c r="AU24" i="9"/>
  <c r="AU23" i="9"/>
  <c r="CH29" i="5"/>
  <c r="CI29" i="5" s="1"/>
  <c r="CH28" i="5"/>
  <c r="CI28" i="5" s="1"/>
  <c r="CH21" i="5"/>
  <c r="N13" i="26" s="1"/>
  <c r="CH18" i="5"/>
  <c r="CH13" i="5"/>
  <c r="CH11" i="5"/>
  <c r="DC11" i="5" s="1"/>
  <c r="CH32" i="5"/>
  <c r="N33" i="26" s="1"/>
  <c r="DC28" i="5"/>
  <c r="V29" i="12"/>
  <c r="V23" i="12"/>
  <c r="V1" i="12"/>
  <c r="L18" i="24"/>
  <c r="K18" i="24"/>
  <c r="J18" i="24"/>
  <c r="I18" i="24"/>
  <c r="G18" i="24" s="1"/>
  <c r="U18" i="24"/>
  <c r="V18" i="24"/>
  <c r="W18" i="24"/>
  <c r="AS18" i="24"/>
  <c r="AT18" i="24"/>
  <c r="AU18" i="24"/>
  <c r="AV18" i="24"/>
  <c r="BE18" i="24"/>
  <c r="BA18" i="24" s="1"/>
  <c r="BF18" i="24"/>
  <c r="BG18" i="24"/>
  <c r="BH18" i="24"/>
  <c r="BQ18" i="24"/>
  <c r="BO18" i="24" s="1"/>
  <c r="BR18" i="24"/>
  <c r="BS18" i="24"/>
  <c r="BT18" i="24"/>
  <c r="CC18" i="24"/>
  <c r="CD18" i="24"/>
  <c r="CE18" i="24"/>
  <c r="CF18" i="24"/>
  <c r="CO18" i="24"/>
  <c r="CP18" i="24"/>
  <c r="CQ18" i="24"/>
  <c r="CR18" i="24"/>
  <c r="DA18" i="24"/>
  <c r="DB18" i="24"/>
  <c r="DC18" i="24"/>
  <c r="DD18" i="24"/>
  <c r="DM18" i="24"/>
  <c r="DQ18" i="24" s="1"/>
  <c r="DN18" i="24"/>
  <c r="DO18" i="24"/>
  <c r="DP18" i="24"/>
  <c r="DY18" i="24"/>
  <c r="DZ18" i="24"/>
  <c r="EA18" i="24"/>
  <c r="EB18" i="24"/>
  <c r="EK18" i="24"/>
  <c r="EO18" i="24" s="1"/>
  <c r="EL18" i="24"/>
  <c r="EM18" i="24"/>
  <c r="EN18" i="24"/>
  <c r="EW18" i="24"/>
  <c r="EV18" i="24" s="1"/>
  <c r="EX18" i="24"/>
  <c r="EY18" i="24"/>
  <c r="EZ18" i="24"/>
  <c r="FI18" i="24"/>
  <c r="FJ18" i="24"/>
  <c r="FK18" i="24"/>
  <c r="FL18" i="24"/>
  <c r="FU18" i="24"/>
  <c r="FS18" i="24" s="1"/>
  <c r="FV18" i="24"/>
  <c r="FW18" i="24"/>
  <c r="FX18" i="24"/>
  <c r="GG18" i="24"/>
  <c r="GE18" i="24" s="1"/>
  <c r="GH18" i="24"/>
  <c r="GI18" i="24"/>
  <c r="GJ18" i="24"/>
  <c r="GS18" i="24"/>
  <c r="GW18" i="24" s="1"/>
  <c r="GT18" i="24"/>
  <c r="GU18" i="24"/>
  <c r="GV18" i="24"/>
  <c r="HE18" i="24"/>
  <c r="HF18" i="24"/>
  <c r="HG18" i="24"/>
  <c r="HH18" i="24"/>
  <c r="HQ18" i="24"/>
  <c r="HN18" i="24" s="1"/>
  <c r="HR18" i="24"/>
  <c r="HS18" i="24"/>
  <c r="HT18" i="24"/>
  <c r="IC18" i="24"/>
  <c r="HY18" i="24" s="1"/>
  <c r="ID18" i="24"/>
  <c r="IE18" i="24"/>
  <c r="IF18" i="24"/>
  <c r="IO18" i="24"/>
  <c r="IP18" i="24"/>
  <c r="IQ18" i="24"/>
  <c r="IR18" i="24"/>
  <c r="JA18" i="24"/>
  <c r="JB18" i="24"/>
  <c r="JC18" i="24"/>
  <c r="JD18" i="24"/>
  <c r="JM18" i="24"/>
  <c r="JN18" i="24"/>
  <c r="JO18" i="24"/>
  <c r="JP18" i="24"/>
  <c r="JY18" i="24"/>
  <c r="JV18" i="24" s="1"/>
  <c r="JZ18" i="24"/>
  <c r="KA18" i="24"/>
  <c r="KB18" i="24"/>
  <c r="I19" i="24"/>
  <c r="J19" i="24"/>
  <c r="K19" i="24"/>
  <c r="L19" i="24"/>
  <c r="K55" i="24"/>
  <c r="J55" i="24"/>
  <c r="I55" i="24"/>
  <c r="H55" i="24" s="1"/>
  <c r="I18" i="9"/>
  <c r="I17" i="9"/>
  <c r="I16" i="9"/>
  <c r="I15" i="9"/>
  <c r="I14" i="9"/>
  <c r="I13" i="9"/>
  <c r="I12" i="9"/>
  <c r="I11" i="9"/>
  <c r="AD20" i="9"/>
  <c r="AC22" i="9"/>
  <c r="AD22" i="9" s="1"/>
  <c r="AC21" i="9"/>
  <c r="AD21" i="9" s="1"/>
  <c r="AC20" i="9"/>
  <c r="AU20" i="9" s="1"/>
  <c r="AC19" i="9"/>
  <c r="AC14" i="9"/>
  <c r="AD14" i="9" s="1"/>
  <c r="AC13" i="9"/>
  <c r="AC12" i="9"/>
  <c r="AC11" i="9"/>
  <c r="AX11" i="9" s="1"/>
  <c r="AD11" i="9"/>
  <c r="AX32" i="5"/>
  <c r="AX23" i="5"/>
  <c r="AX18" i="5"/>
  <c r="AX17" i="5"/>
  <c r="AX16" i="5"/>
  <c r="AX15" i="5"/>
  <c r="AX13" i="5"/>
  <c r="AX11" i="5"/>
  <c r="BR23" i="5"/>
  <c r="BR21" i="5"/>
  <c r="BR19" i="5"/>
  <c r="BR16" i="5"/>
  <c r="BR13" i="5"/>
  <c r="BR11" i="5"/>
  <c r="F4" i="2"/>
  <c r="E4" i="2" s="1"/>
  <c r="JY139" i="24"/>
  <c r="JV139" i="24" s="1"/>
  <c r="KB139" i="24"/>
  <c r="JZ139" i="24"/>
  <c r="JM139" i="24"/>
  <c r="JI139" i="24" s="1"/>
  <c r="JP139" i="24"/>
  <c r="JN139" i="24"/>
  <c r="JA139" i="24"/>
  <c r="IW139" i="24" s="1"/>
  <c r="JD139" i="24"/>
  <c r="JB139" i="24"/>
  <c r="IO139" i="24"/>
  <c r="IR139" i="24"/>
  <c r="IP139" i="24"/>
  <c r="IC139" i="24"/>
  <c r="HZ139" i="24" s="1"/>
  <c r="IF139" i="24"/>
  <c r="ID139" i="24"/>
  <c r="HQ139" i="24"/>
  <c r="HU139" i="24" s="1"/>
  <c r="HT139" i="24"/>
  <c r="HR139" i="24"/>
  <c r="HE139" i="24"/>
  <c r="HI139" i="24" s="1"/>
  <c r="HH139" i="24"/>
  <c r="HF139" i="24"/>
  <c r="GS139" i="24"/>
  <c r="GV139" i="24"/>
  <c r="GT139" i="24"/>
  <c r="GG139" i="24"/>
  <c r="GJ139" i="24"/>
  <c r="GH139" i="24"/>
  <c r="FU139" i="24"/>
  <c r="FX139" i="24"/>
  <c r="FV139" i="24"/>
  <c r="FI139" i="24"/>
  <c r="FL139" i="24"/>
  <c r="FJ139" i="24"/>
  <c r="EW139" i="24"/>
  <c r="EZ139" i="24"/>
  <c r="EX139" i="24"/>
  <c r="EK139" i="24"/>
  <c r="EN139" i="24"/>
  <c r="EL139" i="24"/>
  <c r="DY139" i="24"/>
  <c r="EB139" i="24"/>
  <c r="DZ139" i="24"/>
  <c r="DM139" i="24"/>
  <c r="DP139" i="24"/>
  <c r="DN139" i="24"/>
  <c r="DA139" i="24"/>
  <c r="DD139" i="24"/>
  <c r="DB139" i="24"/>
  <c r="CO139" i="24"/>
  <c r="CR139" i="24"/>
  <c r="CP139" i="24"/>
  <c r="CC139" i="24"/>
  <c r="CF139" i="24"/>
  <c r="CD139" i="24"/>
  <c r="BQ139" i="24"/>
  <c r="BU139" i="24" s="1"/>
  <c r="BT139" i="24"/>
  <c r="BR139" i="24"/>
  <c r="BE139" i="24"/>
  <c r="BH139" i="24"/>
  <c r="BF139" i="24"/>
  <c r="AS139" i="24"/>
  <c r="AO139" i="24" s="1"/>
  <c r="AV139" i="24"/>
  <c r="AT139" i="24"/>
  <c r="AG139" i="24"/>
  <c r="AJ139" i="24"/>
  <c r="AH139" i="24"/>
  <c r="U139" i="24"/>
  <c r="X139" i="24"/>
  <c r="V139" i="24"/>
  <c r="I139" i="24"/>
  <c r="L139" i="24"/>
  <c r="J139" i="24"/>
  <c r="JY138" i="24"/>
  <c r="KB138" i="24"/>
  <c r="JZ138" i="24"/>
  <c r="JM138" i="24"/>
  <c r="JI138" i="24" s="1"/>
  <c r="JP138" i="24"/>
  <c r="JN138" i="24"/>
  <c r="JA138" i="24"/>
  <c r="JE138" i="24" s="1"/>
  <c r="JD138" i="24"/>
  <c r="JB138" i="24"/>
  <c r="IO138" i="24"/>
  <c r="IL138" i="24" s="1"/>
  <c r="IR138" i="24"/>
  <c r="IP138" i="24"/>
  <c r="IC138" i="24"/>
  <c r="IF138" i="24"/>
  <c r="ID138" i="24"/>
  <c r="HQ138" i="24"/>
  <c r="HT138" i="24"/>
  <c r="HR138" i="24"/>
  <c r="HE138" i="24"/>
  <c r="HA138" i="24" s="1"/>
  <c r="HH138" i="24"/>
  <c r="HF138" i="24"/>
  <c r="GS138" i="24"/>
  <c r="GV138" i="24"/>
  <c r="GT138" i="24"/>
  <c r="GG138" i="24"/>
  <c r="GJ138" i="24"/>
  <c r="GH138" i="24"/>
  <c r="FU138" i="24"/>
  <c r="FY138" i="24" s="1"/>
  <c r="FX138" i="24"/>
  <c r="FV138" i="24"/>
  <c r="FI138" i="24"/>
  <c r="FL138" i="24"/>
  <c r="FJ138" i="24"/>
  <c r="EW138" i="24"/>
  <c r="EZ138" i="24"/>
  <c r="EX138" i="24"/>
  <c r="EK138" i="24"/>
  <c r="EN138" i="24"/>
  <c r="EL138" i="24"/>
  <c r="DY138" i="24"/>
  <c r="DU138" i="24" s="1"/>
  <c r="EB138" i="24"/>
  <c r="DZ138" i="24"/>
  <c r="DM138" i="24"/>
  <c r="DQ138" i="24" s="1"/>
  <c r="DP138" i="24"/>
  <c r="DN138" i="24"/>
  <c r="DA138" i="24"/>
  <c r="DE138" i="24" s="1"/>
  <c r="DD138" i="24"/>
  <c r="DB138" i="24"/>
  <c r="CO138" i="24"/>
  <c r="CS138" i="24" s="1"/>
  <c r="CR138" i="24"/>
  <c r="CP138" i="24"/>
  <c r="CC138" i="24"/>
  <c r="CF138" i="24"/>
  <c r="CD138" i="24"/>
  <c r="BQ138" i="24"/>
  <c r="BT138" i="24"/>
  <c r="BR138" i="24"/>
  <c r="BE138" i="24"/>
  <c r="BA138" i="24" s="1"/>
  <c r="BH138" i="24"/>
  <c r="BF138" i="24"/>
  <c r="AS138" i="24"/>
  <c r="AV138" i="24"/>
  <c r="AT138" i="24"/>
  <c r="AG138" i="24"/>
  <c r="AJ138" i="24"/>
  <c r="AH138" i="24"/>
  <c r="U138" i="24"/>
  <c r="Y138" i="24" s="1"/>
  <c r="X138" i="24"/>
  <c r="V138" i="24"/>
  <c r="I138" i="24"/>
  <c r="F138" i="24" s="1"/>
  <c r="L138" i="24"/>
  <c r="J138" i="24"/>
  <c r="JY137" i="24"/>
  <c r="JV137" i="24" s="1"/>
  <c r="KB137" i="24"/>
  <c r="JZ137" i="24"/>
  <c r="JM137" i="24"/>
  <c r="JQ137" i="24" s="1"/>
  <c r="JP137" i="24"/>
  <c r="JN137" i="24"/>
  <c r="JA137" i="24"/>
  <c r="IX137" i="24" s="1"/>
  <c r="JD137" i="24"/>
  <c r="JB137" i="24"/>
  <c r="IO137" i="24"/>
  <c r="IK137" i="24" s="1"/>
  <c r="IR137" i="24"/>
  <c r="IP137" i="24"/>
  <c r="IC137" i="24"/>
  <c r="IF137" i="24"/>
  <c r="ID137" i="24"/>
  <c r="HQ137" i="24"/>
  <c r="HT137" i="24"/>
  <c r="HR137" i="24"/>
  <c r="HE137" i="24"/>
  <c r="HH137" i="24"/>
  <c r="HF137" i="24"/>
  <c r="GS137" i="24"/>
  <c r="GW137" i="24" s="1"/>
  <c r="GV137" i="24"/>
  <c r="GT137" i="24"/>
  <c r="GG137" i="24"/>
  <c r="GJ137" i="24"/>
  <c r="GH137" i="24"/>
  <c r="FU137" i="24"/>
  <c r="FX137" i="24"/>
  <c r="FV137" i="24"/>
  <c r="FI137" i="24"/>
  <c r="FL137" i="24"/>
  <c r="FJ137" i="24"/>
  <c r="EW137" i="24"/>
  <c r="FA137" i="24" s="1"/>
  <c r="EZ137" i="24"/>
  <c r="EX137" i="24"/>
  <c r="EK137" i="24"/>
  <c r="EO137" i="24" s="1"/>
  <c r="EN137" i="24"/>
  <c r="EL137" i="24"/>
  <c r="DY137" i="24"/>
  <c r="EB137" i="24"/>
  <c r="DZ137" i="24"/>
  <c r="DM137" i="24"/>
  <c r="DP137" i="24"/>
  <c r="DN137" i="24"/>
  <c r="DA137" i="24"/>
  <c r="DD137" i="24"/>
  <c r="DB137" i="24"/>
  <c r="CO137" i="24"/>
  <c r="CR137" i="24"/>
  <c r="CP137" i="24"/>
  <c r="CC137" i="24"/>
  <c r="CF137" i="24"/>
  <c r="CD137" i="24"/>
  <c r="BQ137" i="24"/>
  <c r="BN137" i="24" s="1"/>
  <c r="BT137" i="24"/>
  <c r="BR137" i="24"/>
  <c r="BE137" i="24"/>
  <c r="BH137" i="24"/>
  <c r="BF137" i="24"/>
  <c r="AS137" i="24"/>
  <c r="AP137" i="24" s="1"/>
  <c r="AV137" i="24"/>
  <c r="AT137" i="24"/>
  <c r="AG137" i="24"/>
  <c r="AJ137" i="24"/>
  <c r="AH137" i="24"/>
  <c r="U137" i="24"/>
  <c r="X137" i="24"/>
  <c r="V137" i="24"/>
  <c r="I137" i="24"/>
  <c r="E137" i="24" s="1"/>
  <c r="L137" i="24"/>
  <c r="J137" i="24"/>
  <c r="JY136" i="24"/>
  <c r="KC136" i="24" s="1"/>
  <c r="KB136" i="24"/>
  <c r="JZ136" i="24"/>
  <c r="JM136" i="24"/>
  <c r="JP136" i="24"/>
  <c r="JN136" i="24"/>
  <c r="JA136" i="24"/>
  <c r="JD136" i="24"/>
  <c r="JB136" i="24"/>
  <c r="IO136" i="24"/>
  <c r="IR136" i="24"/>
  <c r="IP136" i="24"/>
  <c r="IC136" i="24"/>
  <c r="IF136" i="24"/>
  <c r="ID136" i="24"/>
  <c r="HQ136" i="24"/>
  <c r="HT136" i="24"/>
  <c r="HR136" i="24"/>
  <c r="HE136" i="24"/>
  <c r="HI136" i="24" s="1"/>
  <c r="HH136" i="24"/>
  <c r="HF136" i="24"/>
  <c r="GS136" i="24"/>
  <c r="GW136" i="24" s="1"/>
  <c r="GV136" i="24"/>
  <c r="GT136" i="24"/>
  <c r="GG136" i="24"/>
  <c r="GK136" i="24" s="1"/>
  <c r="GJ136" i="24"/>
  <c r="GH136" i="24"/>
  <c r="FU136" i="24"/>
  <c r="FX136" i="24"/>
  <c r="FV136" i="24"/>
  <c r="FI136" i="24"/>
  <c r="FF136" i="24" s="1"/>
  <c r="FL136" i="24"/>
  <c r="FJ136" i="24"/>
  <c r="EW136" i="24"/>
  <c r="EZ136" i="24"/>
  <c r="EX136" i="24"/>
  <c r="EK136" i="24"/>
  <c r="EN136" i="24"/>
  <c r="EL136" i="24"/>
  <c r="DY136" i="24"/>
  <c r="EC136" i="24" s="1"/>
  <c r="EB136" i="24"/>
  <c r="DZ136" i="24"/>
  <c r="DM136" i="24"/>
  <c r="DQ136" i="24" s="1"/>
  <c r="DP136" i="24"/>
  <c r="DN136" i="24"/>
  <c r="DA136" i="24"/>
  <c r="DD136" i="24"/>
  <c r="DB136" i="24"/>
  <c r="CO136" i="24"/>
  <c r="CR136" i="24"/>
  <c r="CP136" i="24"/>
  <c r="CC136" i="24"/>
  <c r="CF136" i="24"/>
  <c r="CD136" i="24"/>
  <c r="BQ136" i="24"/>
  <c r="BT136" i="24"/>
  <c r="BR136" i="24"/>
  <c r="BE136" i="24"/>
  <c r="BH136" i="24"/>
  <c r="BF136" i="24"/>
  <c r="AS136" i="24"/>
  <c r="AV136" i="24"/>
  <c r="AT136" i="24"/>
  <c r="AG136" i="24"/>
  <c r="AC136" i="24" s="1"/>
  <c r="AJ136" i="24"/>
  <c r="AH136" i="24"/>
  <c r="U136" i="24"/>
  <c r="X136" i="24"/>
  <c r="V136" i="24"/>
  <c r="I136" i="24"/>
  <c r="L136" i="24"/>
  <c r="J136" i="24"/>
  <c r="JY135" i="24"/>
  <c r="KB135" i="24"/>
  <c r="JZ135" i="24"/>
  <c r="JM135" i="24"/>
  <c r="JP135" i="24"/>
  <c r="JN135" i="24"/>
  <c r="JA135" i="24"/>
  <c r="JD135" i="24"/>
  <c r="JB135" i="24"/>
  <c r="IO135" i="24"/>
  <c r="IR135" i="24"/>
  <c r="IP135" i="24"/>
  <c r="IC135" i="24"/>
  <c r="HZ135" i="24" s="1"/>
  <c r="IF135" i="24"/>
  <c r="ID135" i="24"/>
  <c r="HQ135" i="24"/>
  <c r="HT135" i="24"/>
  <c r="HR135" i="24"/>
  <c r="HE135" i="24"/>
  <c r="HH135" i="24"/>
  <c r="HF135" i="24"/>
  <c r="GS135" i="24"/>
  <c r="GV135" i="24"/>
  <c r="GT135" i="24"/>
  <c r="GG135" i="24"/>
  <c r="GJ135" i="24"/>
  <c r="GH135" i="24"/>
  <c r="FU135" i="24"/>
  <c r="FX135" i="24"/>
  <c r="FV135" i="24"/>
  <c r="FI135" i="24"/>
  <c r="FL135" i="24"/>
  <c r="FJ135" i="24"/>
  <c r="EW135" i="24"/>
  <c r="EZ135" i="24"/>
  <c r="EX135" i="24"/>
  <c r="EK135" i="24"/>
  <c r="EH135" i="24" s="1"/>
  <c r="EN135" i="24"/>
  <c r="EL135" i="24"/>
  <c r="DY135" i="24"/>
  <c r="EB135" i="24"/>
  <c r="DZ135" i="24"/>
  <c r="DM135" i="24"/>
  <c r="DP135" i="24"/>
  <c r="DN135" i="24"/>
  <c r="DA135" i="24"/>
  <c r="DD135" i="24"/>
  <c r="DB135" i="24"/>
  <c r="CO135" i="24"/>
  <c r="CR135" i="24"/>
  <c r="CP135" i="24"/>
  <c r="CC135" i="24"/>
  <c r="CF135" i="24"/>
  <c r="CD135" i="24"/>
  <c r="BQ135" i="24"/>
  <c r="BT135" i="24"/>
  <c r="BR135" i="24"/>
  <c r="BE135" i="24"/>
  <c r="BH135" i="24"/>
  <c r="BF135" i="24"/>
  <c r="AS135" i="24"/>
  <c r="AP135" i="24" s="1"/>
  <c r="AV135" i="24"/>
  <c r="AT135" i="24"/>
  <c r="AG135" i="24"/>
  <c r="AJ135" i="24"/>
  <c r="AH135" i="24"/>
  <c r="U135" i="24"/>
  <c r="Y135" i="24" s="1"/>
  <c r="X135" i="24"/>
  <c r="V135" i="24"/>
  <c r="I135" i="24"/>
  <c r="M135" i="24" s="1"/>
  <c r="L135" i="24"/>
  <c r="J135" i="24"/>
  <c r="JY134" i="24"/>
  <c r="JV134" i="24" s="1"/>
  <c r="KB134" i="24"/>
  <c r="JZ134" i="24"/>
  <c r="JM134" i="24"/>
  <c r="JJ134" i="24" s="1"/>
  <c r="JP134" i="24"/>
  <c r="JN134" i="24"/>
  <c r="JA134" i="24"/>
  <c r="IX134" i="24" s="1"/>
  <c r="JD134" i="24"/>
  <c r="JB134" i="24"/>
  <c r="IO134" i="24"/>
  <c r="IR134" i="24"/>
  <c r="IP134" i="24"/>
  <c r="IC134" i="24"/>
  <c r="HZ134" i="24" s="1"/>
  <c r="IF134" i="24"/>
  <c r="ID134" i="24"/>
  <c r="HQ134" i="24"/>
  <c r="HU134" i="24" s="1"/>
  <c r="HT134" i="24"/>
  <c r="HR134" i="24"/>
  <c r="HE134" i="24"/>
  <c r="HI134" i="24" s="1"/>
  <c r="HH134" i="24"/>
  <c r="HF134" i="24"/>
  <c r="GS134" i="24"/>
  <c r="GW134" i="24" s="1"/>
  <c r="GV134" i="24"/>
  <c r="GT134" i="24"/>
  <c r="GG134" i="24"/>
  <c r="GC134" i="24" s="1"/>
  <c r="GJ134" i="24"/>
  <c r="GH134" i="24"/>
  <c r="FU134" i="24"/>
  <c r="FX134" i="24"/>
  <c r="FV134" i="24"/>
  <c r="FI134" i="24"/>
  <c r="FE134" i="24" s="1"/>
  <c r="FL134" i="24"/>
  <c r="FJ134" i="24"/>
  <c r="EW134" i="24"/>
  <c r="EZ134" i="24"/>
  <c r="EX134" i="24"/>
  <c r="EK134" i="24"/>
  <c r="EN134" i="24"/>
  <c r="EL134" i="24"/>
  <c r="DY134" i="24"/>
  <c r="DV134" i="24" s="1"/>
  <c r="EB134" i="24"/>
  <c r="DZ134" i="24"/>
  <c r="DM134" i="24"/>
  <c r="DP134" i="24"/>
  <c r="DN134" i="24"/>
  <c r="DA134" i="24"/>
  <c r="DD134" i="24"/>
  <c r="DB134" i="24"/>
  <c r="CO134" i="24"/>
  <c r="CL134" i="24" s="1"/>
  <c r="CR134" i="24"/>
  <c r="CP134" i="24"/>
  <c r="CC134" i="24"/>
  <c r="CF134" i="24"/>
  <c r="CD134" i="24"/>
  <c r="BQ134" i="24"/>
  <c r="BT134" i="24"/>
  <c r="BR134" i="24"/>
  <c r="BE134" i="24"/>
  <c r="BH134" i="24"/>
  <c r="BF134" i="24"/>
  <c r="AS134" i="24"/>
  <c r="AP134" i="24" s="1"/>
  <c r="AV134" i="24"/>
  <c r="AT134" i="24"/>
  <c r="AG134" i="24"/>
  <c r="AJ134" i="24"/>
  <c r="AH134" i="24"/>
  <c r="U134" i="24"/>
  <c r="X134" i="24"/>
  <c r="V134" i="24"/>
  <c r="I134" i="24"/>
  <c r="L134" i="24"/>
  <c r="J134" i="24"/>
  <c r="JY133" i="24"/>
  <c r="JU133" i="24" s="1"/>
  <c r="KB133" i="24"/>
  <c r="JZ133" i="24"/>
  <c r="JM133" i="24"/>
  <c r="JQ133" i="24" s="1"/>
  <c r="JP133" i="24"/>
  <c r="JN133" i="24"/>
  <c r="JA133" i="24"/>
  <c r="JD133" i="24"/>
  <c r="JB133" i="24"/>
  <c r="IO133" i="24"/>
  <c r="IR133" i="24"/>
  <c r="IP133" i="24"/>
  <c r="IC133" i="24"/>
  <c r="HZ133" i="24" s="1"/>
  <c r="IF133" i="24"/>
  <c r="ID133" i="24"/>
  <c r="HQ133" i="24"/>
  <c r="HT133" i="24"/>
  <c r="HR133" i="24"/>
  <c r="HE133" i="24"/>
  <c r="HH133" i="24"/>
  <c r="HF133" i="24"/>
  <c r="GS133" i="24"/>
  <c r="GV133" i="24"/>
  <c r="GT133" i="24"/>
  <c r="GG133" i="24"/>
  <c r="GJ133" i="24"/>
  <c r="GH133" i="24"/>
  <c r="FU133" i="24"/>
  <c r="FX133" i="24"/>
  <c r="FV133" i="24"/>
  <c r="FI133" i="24"/>
  <c r="FL133" i="24"/>
  <c r="FJ133" i="24"/>
  <c r="EW133" i="24"/>
  <c r="EZ133" i="24"/>
  <c r="EX133" i="24"/>
  <c r="EK133" i="24"/>
  <c r="EH133" i="24" s="1"/>
  <c r="EN133" i="24"/>
  <c r="EL133" i="24"/>
  <c r="DY133" i="24"/>
  <c r="EB133" i="24"/>
  <c r="DZ133" i="24"/>
  <c r="DM133" i="24"/>
  <c r="DQ133" i="24" s="1"/>
  <c r="DP133" i="24"/>
  <c r="DN133" i="24"/>
  <c r="DA133" i="24"/>
  <c r="DE133" i="24" s="1"/>
  <c r="DD133" i="24"/>
  <c r="DB133" i="24"/>
  <c r="CO133" i="24"/>
  <c r="CR133" i="24"/>
  <c r="CP133" i="24"/>
  <c r="CC133" i="24"/>
  <c r="CG133" i="24" s="1"/>
  <c r="CF133" i="24"/>
  <c r="CD133" i="24"/>
  <c r="BQ133" i="24"/>
  <c r="BT133" i="24"/>
  <c r="BR133" i="24"/>
  <c r="BE133" i="24"/>
  <c r="BH133" i="24"/>
  <c r="BF133" i="24"/>
  <c r="AS133" i="24"/>
  <c r="AP133" i="24" s="1"/>
  <c r="AV133" i="24"/>
  <c r="AT133" i="24"/>
  <c r="AG133" i="24"/>
  <c r="AK133" i="24" s="1"/>
  <c r="AJ133" i="24"/>
  <c r="AH133" i="24"/>
  <c r="U133" i="24"/>
  <c r="Y133" i="24" s="1"/>
  <c r="X133" i="24"/>
  <c r="V133" i="24"/>
  <c r="I133" i="24"/>
  <c r="E133" i="24" s="1"/>
  <c r="L133" i="24"/>
  <c r="J133" i="24"/>
  <c r="JY119" i="24"/>
  <c r="JW119" i="24" s="1"/>
  <c r="KB119" i="24"/>
  <c r="JZ119" i="24"/>
  <c r="JM119" i="24"/>
  <c r="JP119" i="24"/>
  <c r="JN119" i="24"/>
  <c r="JA119" i="24"/>
  <c r="IW119" i="24" s="1"/>
  <c r="JD119" i="24"/>
  <c r="JB119" i="24"/>
  <c r="IO119" i="24"/>
  <c r="IR119" i="24"/>
  <c r="IP119" i="24"/>
  <c r="IC119" i="24"/>
  <c r="IF119" i="24"/>
  <c r="ID119" i="24"/>
  <c r="HQ119" i="24"/>
  <c r="HT119" i="24"/>
  <c r="HR119" i="24"/>
  <c r="HE119" i="24"/>
  <c r="HH119" i="24"/>
  <c r="HF119" i="24"/>
  <c r="GS119" i="24"/>
  <c r="GQ119" i="24" s="1"/>
  <c r="GV119" i="24"/>
  <c r="GT119" i="24"/>
  <c r="GG119" i="24"/>
  <c r="GJ119" i="24"/>
  <c r="GH119" i="24"/>
  <c r="FU119" i="24"/>
  <c r="FX119" i="24"/>
  <c r="FV119" i="24"/>
  <c r="FI119" i="24"/>
  <c r="FL119" i="24"/>
  <c r="FJ119" i="24"/>
  <c r="EW119" i="24"/>
  <c r="EZ119" i="24"/>
  <c r="EX119" i="24"/>
  <c r="EK119" i="24"/>
  <c r="EI119" i="24" s="1"/>
  <c r="EN119" i="24"/>
  <c r="EL119" i="24"/>
  <c r="DY119" i="24"/>
  <c r="EB119" i="24"/>
  <c r="DZ119" i="24"/>
  <c r="DM119" i="24"/>
  <c r="DK119" i="24" s="1"/>
  <c r="DP119" i="24"/>
  <c r="DN119" i="24"/>
  <c r="DA119" i="24"/>
  <c r="DD119" i="24"/>
  <c r="DB119" i="24"/>
  <c r="CO119" i="24"/>
  <c r="CR119" i="24"/>
  <c r="CP119" i="24"/>
  <c r="CC119" i="24"/>
  <c r="CF119" i="24"/>
  <c r="CD119" i="24"/>
  <c r="BQ119" i="24"/>
  <c r="BM119" i="24" s="1"/>
  <c r="BT119" i="24"/>
  <c r="BR119" i="24"/>
  <c r="BE119" i="24"/>
  <c r="BD119" i="24" s="1"/>
  <c r="BH119" i="24"/>
  <c r="BF119" i="24"/>
  <c r="AS119" i="24"/>
  <c r="AV119" i="24"/>
  <c r="AT119" i="24"/>
  <c r="AG119" i="24"/>
  <c r="AJ119" i="24"/>
  <c r="AH119" i="24"/>
  <c r="U119" i="24"/>
  <c r="X119" i="24"/>
  <c r="V119" i="24"/>
  <c r="I119" i="24"/>
  <c r="L119" i="24"/>
  <c r="J119" i="24"/>
  <c r="JY118" i="24"/>
  <c r="KB118" i="24"/>
  <c r="JZ118" i="24"/>
  <c r="JM118" i="24"/>
  <c r="JP118" i="24"/>
  <c r="JN118" i="24"/>
  <c r="JA118" i="24"/>
  <c r="JD118" i="24"/>
  <c r="JB118" i="24"/>
  <c r="IO118" i="24"/>
  <c r="IL118" i="24" s="1"/>
  <c r="IR118" i="24"/>
  <c r="IP118" i="24"/>
  <c r="IC118" i="24"/>
  <c r="HY118" i="24" s="1"/>
  <c r="IF118" i="24"/>
  <c r="ID118" i="24"/>
  <c r="HQ118" i="24"/>
  <c r="HT118" i="24"/>
  <c r="HR118" i="24"/>
  <c r="HE118" i="24"/>
  <c r="HI118" i="24" s="1"/>
  <c r="HH118" i="24"/>
  <c r="HF118" i="24"/>
  <c r="GS118" i="24"/>
  <c r="GW118" i="24" s="1"/>
  <c r="GV118" i="24"/>
  <c r="GT118" i="24"/>
  <c r="GG118" i="24"/>
  <c r="GD118" i="24" s="1"/>
  <c r="GJ118" i="24"/>
  <c r="GH118" i="24"/>
  <c r="FU118" i="24"/>
  <c r="FR118" i="24" s="1"/>
  <c r="FX118" i="24"/>
  <c r="FV118" i="24"/>
  <c r="FI118" i="24"/>
  <c r="FF118" i="24" s="1"/>
  <c r="FL118" i="24"/>
  <c r="FJ118" i="24"/>
  <c r="EW118" i="24"/>
  <c r="ES118" i="24" s="1"/>
  <c r="EZ118" i="24"/>
  <c r="EX118" i="24"/>
  <c r="EK118" i="24"/>
  <c r="EN118" i="24"/>
  <c r="EL118" i="24"/>
  <c r="DY118" i="24"/>
  <c r="EC118" i="24" s="1"/>
  <c r="EB118" i="24"/>
  <c r="DZ118" i="24"/>
  <c r="DM118" i="24"/>
  <c r="DQ118" i="24" s="1"/>
  <c r="DP118" i="24"/>
  <c r="DN118" i="24"/>
  <c r="DA118" i="24"/>
  <c r="CX118" i="24" s="1"/>
  <c r="DD118" i="24"/>
  <c r="DB118" i="24"/>
  <c r="CO118" i="24"/>
  <c r="CR118" i="24"/>
  <c r="CP118" i="24"/>
  <c r="CC118" i="24"/>
  <c r="CF118" i="24"/>
  <c r="CD118" i="24"/>
  <c r="BQ118" i="24"/>
  <c r="BP118" i="24" s="1"/>
  <c r="BT118" i="24"/>
  <c r="BR118" i="24"/>
  <c r="BE118" i="24"/>
  <c r="BH118" i="24"/>
  <c r="BF118" i="24"/>
  <c r="AS118" i="24"/>
  <c r="AV118" i="24"/>
  <c r="AT118" i="24"/>
  <c r="AG118" i="24"/>
  <c r="AJ118" i="24"/>
  <c r="AH118" i="24"/>
  <c r="U118" i="24"/>
  <c r="X118" i="24"/>
  <c r="V118" i="24"/>
  <c r="I118" i="24"/>
  <c r="L118" i="24"/>
  <c r="J118" i="24"/>
  <c r="JY117" i="24"/>
  <c r="KB117" i="24"/>
  <c r="JZ117" i="24"/>
  <c r="JM117" i="24"/>
  <c r="JJ117" i="24" s="1"/>
  <c r="JP117" i="24"/>
  <c r="JN117" i="24"/>
  <c r="JA117" i="24"/>
  <c r="JD117" i="24"/>
  <c r="JB117" i="24"/>
  <c r="IO117" i="24"/>
  <c r="IK117" i="24" s="1"/>
  <c r="IR117" i="24"/>
  <c r="IP117" i="24"/>
  <c r="IC117" i="24"/>
  <c r="IF117" i="24"/>
  <c r="ID117" i="24"/>
  <c r="HQ117" i="24"/>
  <c r="HN117" i="24" s="1"/>
  <c r="HT117" i="24"/>
  <c r="HR117" i="24"/>
  <c r="HE117" i="24"/>
  <c r="HB117" i="24" s="1"/>
  <c r="HH117" i="24"/>
  <c r="HF117" i="24"/>
  <c r="GS117" i="24"/>
  <c r="GV117" i="24"/>
  <c r="GT117" i="24"/>
  <c r="GG117" i="24"/>
  <c r="GD117" i="24" s="1"/>
  <c r="GJ117" i="24"/>
  <c r="GH117" i="24"/>
  <c r="FU117" i="24"/>
  <c r="FX117" i="24"/>
  <c r="FV117" i="24"/>
  <c r="FI117" i="24"/>
  <c r="FH117" i="24" s="1"/>
  <c r="FL117" i="24"/>
  <c r="FJ117" i="24"/>
  <c r="EW117" i="24"/>
  <c r="EZ117" i="24"/>
  <c r="EX117" i="24"/>
  <c r="EK117" i="24"/>
  <c r="EN117" i="24"/>
  <c r="EL117" i="24"/>
  <c r="DY117" i="24"/>
  <c r="EB117" i="24"/>
  <c r="DZ117" i="24"/>
  <c r="DM117" i="24"/>
  <c r="DP117" i="24"/>
  <c r="DN117" i="24"/>
  <c r="DA117" i="24"/>
  <c r="DE117" i="24" s="1"/>
  <c r="DD117" i="24"/>
  <c r="DB117" i="24"/>
  <c r="CO117" i="24"/>
  <c r="CR117" i="24"/>
  <c r="CP117" i="24"/>
  <c r="CC117" i="24"/>
  <c r="CF117" i="24"/>
  <c r="CD117" i="24"/>
  <c r="BQ117" i="24"/>
  <c r="BN117" i="24" s="1"/>
  <c r="BT117" i="24"/>
  <c r="BR117" i="24"/>
  <c r="BE117" i="24"/>
  <c r="BH117" i="24"/>
  <c r="BF117" i="24"/>
  <c r="AS117" i="24"/>
  <c r="AV117" i="24"/>
  <c r="AT117" i="24"/>
  <c r="AG117" i="24"/>
  <c r="AJ117" i="24"/>
  <c r="AH117" i="24"/>
  <c r="U117" i="24"/>
  <c r="Y117" i="24" s="1"/>
  <c r="X117" i="24"/>
  <c r="V117" i="24"/>
  <c r="I117" i="24"/>
  <c r="M117" i="24" s="1"/>
  <c r="L117" i="24"/>
  <c r="J117" i="24"/>
  <c r="JY116" i="24"/>
  <c r="JW116" i="24" s="1"/>
  <c r="KB116" i="24"/>
  <c r="JZ116" i="24"/>
  <c r="JM116" i="24"/>
  <c r="JP116" i="24"/>
  <c r="JN116" i="24"/>
  <c r="JA116" i="24"/>
  <c r="IX116" i="24" s="1"/>
  <c r="JD116" i="24"/>
  <c r="JB116" i="24"/>
  <c r="IO116" i="24"/>
  <c r="IR116" i="24"/>
  <c r="IP116" i="24"/>
  <c r="IC116" i="24"/>
  <c r="HY116" i="24" s="1"/>
  <c r="IF116" i="24"/>
  <c r="ID116" i="24"/>
  <c r="HQ116" i="24"/>
  <c r="HU116" i="24" s="1"/>
  <c r="HT116" i="24"/>
  <c r="HR116" i="24"/>
  <c r="HE116" i="24"/>
  <c r="HI116" i="24" s="1"/>
  <c r="HH116" i="24"/>
  <c r="HF116" i="24"/>
  <c r="GS116" i="24"/>
  <c r="GP116" i="24" s="1"/>
  <c r="GV116" i="24"/>
  <c r="GT116" i="24"/>
  <c r="GG116" i="24"/>
  <c r="GC116" i="24" s="1"/>
  <c r="GJ116" i="24"/>
  <c r="GH116" i="24"/>
  <c r="FU116" i="24"/>
  <c r="FX116" i="24"/>
  <c r="FV116" i="24"/>
  <c r="FI116" i="24"/>
  <c r="FL116" i="24"/>
  <c r="FJ116" i="24"/>
  <c r="EW116" i="24"/>
  <c r="ET116" i="24" s="1"/>
  <c r="EZ116" i="24"/>
  <c r="EX116" i="24"/>
  <c r="EK116" i="24"/>
  <c r="EN116" i="24"/>
  <c r="EL116" i="24"/>
  <c r="DY116" i="24"/>
  <c r="EB116" i="24"/>
  <c r="DZ116" i="24"/>
  <c r="DM116" i="24"/>
  <c r="DI116" i="24" s="1"/>
  <c r="DP116" i="24"/>
  <c r="DN116" i="24"/>
  <c r="DA116" i="24"/>
  <c r="DD116" i="24"/>
  <c r="DB116" i="24"/>
  <c r="CO116" i="24"/>
  <c r="CN116" i="24" s="1"/>
  <c r="CR116" i="24"/>
  <c r="CP116" i="24"/>
  <c r="CC116" i="24"/>
  <c r="CF116" i="24"/>
  <c r="CD116" i="24"/>
  <c r="BQ116" i="24"/>
  <c r="BT116" i="24"/>
  <c r="BR116" i="24"/>
  <c r="BE116" i="24"/>
  <c r="BH116" i="24"/>
  <c r="BF116" i="24"/>
  <c r="AS116" i="24"/>
  <c r="AP116" i="24" s="1"/>
  <c r="AV116" i="24"/>
  <c r="AT116" i="24"/>
  <c r="AG116" i="24"/>
  <c r="AJ116" i="24"/>
  <c r="AH116" i="24"/>
  <c r="U116" i="24"/>
  <c r="X116" i="24"/>
  <c r="V116" i="24"/>
  <c r="I116" i="24"/>
  <c r="L116" i="24"/>
  <c r="J116" i="24"/>
  <c r="JY115" i="24"/>
  <c r="JW115" i="24" s="1"/>
  <c r="KB115" i="24"/>
  <c r="JZ115" i="24"/>
  <c r="JM115" i="24"/>
  <c r="JP115" i="24"/>
  <c r="JN115" i="24"/>
  <c r="JA115" i="24"/>
  <c r="JD115" i="24"/>
  <c r="JB115" i="24"/>
  <c r="IO115" i="24"/>
  <c r="IR115" i="24"/>
  <c r="IP115" i="24"/>
  <c r="IC115" i="24"/>
  <c r="IB115" i="24" s="1"/>
  <c r="IF115" i="24"/>
  <c r="ID115" i="24"/>
  <c r="HQ115" i="24"/>
  <c r="HT115" i="24"/>
  <c r="HR115" i="24"/>
  <c r="HE115" i="24"/>
  <c r="HH115" i="24"/>
  <c r="HF115" i="24"/>
  <c r="GS115" i="24"/>
  <c r="GV115" i="24"/>
  <c r="GT115" i="24"/>
  <c r="GG115" i="24"/>
  <c r="GJ115" i="24"/>
  <c r="GH115" i="24"/>
  <c r="FU115" i="24"/>
  <c r="FX115" i="24"/>
  <c r="FV115" i="24"/>
  <c r="FI115" i="24"/>
  <c r="FE115" i="24" s="1"/>
  <c r="FL115" i="24"/>
  <c r="FJ115" i="24"/>
  <c r="EW115" i="24"/>
  <c r="EZ115" i="24"/>
  <c r="EX115" i="24"/>
  <c r="EK115" i="24"/>
  <c r="EN115" i="24"/>
  <c r="EL115" i="24"/>
  <c r="DY115" i="24"/>
  <c r="EB115" i="24"/>
  <c r="DZ115" i="24"/>
  <c r="DM115" i="24"/>
  <c r="DQ115" i="24" s="1"/>
  <c r="DP115" i="24"/>
  <c r="DN115" i="24"/>
  <c r="DA115" i="24"/>
  <c r="DE115" i="24" s="1"/>
  <c r="DD115" i="24"/>
  <c r="DB115" i="24"/>
  <c r="CO115" i="24"/>
  <c r="CM115" i="24" s="1"/>
  <c r="CR115" i="24"/>
  <c r="CP115" i="24"/>
  <c r="CC115" i="24"/>
  <c r="BY115" i="24" s="1"/>
  <c r="CF115" i="24"/>
  <c r="CD115" i="24"/>
  <c r="BQ115" i="24"/>
  <c r="BO115" i="24" s="1"/>
  <c r="BT115" i="24"/>
  <c r="BR115" i="24"/>
  <c r="BE115" i="24"/>
  <c r="BA115" i="24" s="1"/>
  <c r="BH115" i="24"/>
  <c r="BF115" i="24"/>
  <c r="AS115" i="24"/>
  <c r="AV115" i="24"/>
  <c r="AT115" i="24"/>
  <c r="AG115" i="24"/>
  <c r="AK115" i="24" s="1"/>
  <c r="AJ115" i="24"/>
  <c r="AH115" i="24"/>
  <c r="U115" i="24"/>
  <c r="Y115" i="24" s="1"/>
  <c r="X115" i="24"/>
  <c r="V115" i="24"/>
  <c r="I115" i="24"/>
  <c r="H115" i="24" s="1"/>
  <c r="L115" i="24"/>
  <c r="J115" i="24"/>
  <c r="JY114" i="24"/>
  <c r="JU114" i="24" s="1"/>
  <c r="KB114" i="24"/>
  <c r="JZ114" i="24"/>
  <c r="JM114" i="24"/>
  <c r="JP114" i="24"/>
  <c r="JN114" i="24"/>
  <c r="JA114" i="24"/>
  <c r="IZ114" i="24" s="1"/>
  <c r="JD114" i="24"/>
  <c r="JB114" i="24"/>
  <c r="IO114" i="24"/>
  <c r="IR114" i="24"/>
  <c r="IP114" i="24"/>
  <c r="IC114" i="24"/>
  <c r="IF114" i="24"/>
  <c r="ID114" i="24"/>
  <c r="HQ114" i="24"/>
  <c r="HT114" i="24"/>
  <c r="HR114" i="24"/>
  <c r="HE114" i="24"/>
  <c r="HH114" i="24"/>
  <c r="HF114" i="24"/>
  <c r="GS114" i="24"/>
  <c r="GP114" i="24" s="1"/>
  <c r="GV114" i="24"/>
  <c r="GT114" i="24"/>
  <c r="GG114" i="24"/>
  <c r="GJ114" i="24"/>
  <c r="GH114" i="24"/>
  <c r="FU114" i="24"/>
  <c r="FX114" i="24"/>
  <c r="FV114" i="24"/>
  <c r="FI114" i="24"/>
  <c r="FL114" i="24"/>
  <c r="FJ114" i="24"/>
  <c r="EW114" i="24"/>
  <c r="EZ114" i="24"/>
  <c r="EX114" i="24"/>
  <c r="EK114" i="24"/>
  <c r="EH114" i="24" s="1"/>
  <c r="EN114" i="24"/>
  <c r="EL114" i="24"/>
  <c r="DY114" i="24"/>
  <c r="EB114" i="24"/>
  <c r="DZ114" i="24"/>
  <c r="DM114" i="24"/>
  <c r="DP114" i="24"/>
  <c r="DN114" i="24"/>
  <c r="DA114" i="24"/>
  <c r="DD114" i="24"/>
  <c r="DB114" i="24"/>
  <c r="CO114" i="24"/>
  <c r="CR114" i="24"/>
  <c r="CP114" i="24"/>
  <c r="CC114" i="24"/>
  <c r="CF114" i="24"/>
  <c r="CD114" i="24"/>
  <c r="BQ114" i="24"/>
  <c r="BM114" i="24" s="1"/>
  <c r="BT114" i="24"/>
  <c r="BR114" i="24"/>
  <c r="BE114" i="24"/>
  <c r="BD114" i="24" s="1"/>
  <c r="BH114" i="24"/>
  <c r="BF114" i="24"/>
  <c r="AS114" i="24"/>
  <c r="AP114" i="24" s="1"/>
  <c r="AV114" i="24"/>
  <c r="AT114" i="24"/>
  <c r="AG114" i="24"/>
  <c r="AJ114" i="24"/>
  <c r="AH114" i="24"/>
  <c r="U114" i="24"/>
  <c r="X114" i="24"/>
  <c r="V114" i="24"/>
  <c r="I114" i="24"/>
  <c r="L114" i="24"/>
  <c r="J114" i="24"/>
  <c r="JY113" i="24"/>
  <c r="KB113" i="24"/>
  <c r="JZ113" i="24"/>
  <c r="JM113" i="24"/>
  <c r="JP113" i="24"/>
  <c r="JN113" i="24"/>
  <c r="JA113" i="24"/>
  <c r="IX113" i="24" s="1"/>
  <c r="JD113" i="24"/>
  <c r="JB113" i="24"/>
  <c r="IO113" i="24"/>
  <c r="IR113" i="24"/>
  <c r="IP113" i="24"/>
  <c r="IC113" i="24"/>
  <c r="IF113" i="24"/>
  <c r="ID113" i="24"/>
  <c r="HQ113" i="24"/>
  <c r="HT113" i="24"/>
  <c r="HR113" i="24"/>
  <c r="HE113" i="24"/>
  <c r="HI113" i="24" s="1"/>
  <c r="HH113" i="24"/>
  <c r="HF113" i="24"/>
  <c r="GS113" i="24"/>
  <c r="GW113" i="24" s="1"/>
  <c r="GV113" i="24"/>
  <c r="GT113" i="24"/>
  <c r="GG113" i="24"/>
  <c r="GD113" i="24" s="1"/>
  <c r="GJ113" i="24"/>
  <c r="GH113" i="24"/>
  <c r="FU113" i="24"/>
  <c r="FS113" i="24" s="1"/>
  <c r="FX113" i="24"/>
  <c r="FV113" i="24"/>
  <c r="FI113" i="24"/>
  <c r="FL113" i="24"/>
  <c r="FJ113" i="24"/>
  <c r="EW113" i="24"/>
  <c r="ES113" i="24" s="1"/>
  <c r="EZ113" i="24"/>
  <c r="EX113" i="24"/>
  <c r="EK113" i="24"/>
  <c r="EN113" i="24"/>
  <c r="EL113" i="24"/>
  <c r="DY113" i="24"/>
  <c r="EC113" i="24" s="1"/>
  <c r="EB113" i="24"/>
  <c r="DZ113" i="24"/>
  <c r="DM113" i="24"/>
  <c r="DQ113" i="24" s="1"/>
  <c r="DP113" i="24"/>
  <c r="DN113" i="24"/>
  <c r="DA113" i="24"/>
  <c r="CZ113" i="24" s="1"/>
  <c r="DD113" i="24"/>
  <c r="DB113" i="24"/>
  <c r="CO113" i="24"/>
  <c r="CK113" i="24" s="1"/>
  <c r="CR113" i="24"/>
  <c r="CP113" i="24"/>
  <c r="CC113" i="24"/>
  <c r="CF113" i="24"/>
  <c r="CD113" i="24"/>
  <c r="BQ113" i="24"/>
  <c r="BT113" i="24"/>
  <c r="BR113" i="24"/>
  <c r="BE113" i="24"/>
  <c r="BH113" i="24"/>
  <c r="BF113" i="24"/>
  <c r="AS113" i="24"/>
  <c r="AV113" i="24"/>
  <c r="AT113" i="24"/>
  <c r="AG113" i="24"/>
  <c r="AF113" i="24" s="1"/>
  <c r="AJ113" i="24"/>
  <c r="AH113" i="24"/>
  <c r="U113" i="24"/>
  <c r="Q113" i="24" s="1"/>
  <c r="X113" i="24"/>
  <c r="V113" i="24"/>
  <c r="I113" i="24"/>
  <c r="H113" i="24" s="1"/>
  <c r="L113" i="24"/>
  <c r="J113" i="24"/>
  <c r="JY112" i="24"/>
  <c r="KB112" i="24"/>
  <c r="JZ112" i="24"/>
  <c r="JM112" i="24"/>
  <c r="JP112" i="24"/>
  <c r="JN112" i="24"/>
  <c r="JA112" i="24"/>
  <c r="JD112" i="24"/>
  <c r="JB112" i="24"/>
  <c r="IO112" i="24"/>
  <c r="IR112" i="24"/>
  <c r="IP112" i="24"/>
  <c r="IC112" i="24"/>
  <c r="HY112" i="24" s="1"/>
  <c r="IF112" i="24"/>
  <c r="ID112" i="24"/>
  <c r="HQ112" i="24"/>
  <c r="HT112" i="24"/>
  <c r="HR112" i="24"/>
  <c r="HE112" i="24"/>
  <c r="HC112" i="24" s="1"/>
  <c r="HH112" i="24"/>
  <c r="HF112" i="24"/>
  <c r="GS112" i="24"/>
  <c r="GV112" i="24"/>
  <c r="GT112" i="24"/>
  <c r="GG112" i="24"/>
  <c r="GJ112" i="24"/>
  <c r="GH112" i="24"/>
  <c r="FU112" i="24"/>
  <c r="FT112" i="24" s="1"/>
  <c r="FX112" i="24"/>
  <c r="FV112" i="24"/>
  <c r="FI112" i="24"/>
  <c r="FM112" i="24" s="1"/>
  <c r="FL112" i="24"/>
  <c r="FJ112" i="24"/>
  <c r="EW112" i="24"/>
  <c r="EZ112" i="24"/>
  <c r="EX112" i="24"/>
  <c r="EK112" i="24"/>
  <c r="EH112" i="24" s="1"/>
  <c r="EN112" i="24"/>
  <c r="EL112" i="24"/>
  <c r="DY112" i="24"/>
  <c r="EB112" i="24"/>
  <c r="DZ112" i="24"/>
  <c r="DM112" i="24"/>
  <c r="DP112" i="24"/>
  <c r="DN112" i="24"/>
  <c r="DA112" i="24"/>
  <c r="DD112" i="24"/>
  <c r="DB112" i="24"/>
  <c r="CO112" i="24"/>
  <c r="CS112" i="24" s="1"/>
  <c r="CR112" i="24"/>
  <c r="CP112" i="24"/>
  <c r="CC112" i="24"/>
  <c r="CF112" i="24"/>
  <c r="CD112" i="24"/>
  <c r="BQ112" i="24"/>
  <c r="BT112" i="24"/>
  <c r="BR112" i="24"/>
  <c r="BE112" i="24"/>
  <c r="BA112" i="24" s="1"/>
  <c r="BH112" i="24"/>
  <c r="BF112" i="24"/>
  <c r="AS112" i="24"/>
  <c r="AP112" i="24" s="1"/>
  <c r="AV112" i="24"/>
  <c r="AT112" i="24"/>
  <c r="AG112" i="24"/>
  <c r="AJ112" i="24"/>
  <c r="AH112" i="24"/>
  <c r="U112" i="24"/>
  <c r="Y112" i="24" s="1"/>
  <c r="X112" i="24"/>
  <c r="V112" i="24"/>
  <c r="I112" i="24"/>
  <c r="M112" i="24" s="1"/>
  <c r="L112" i="24"/>
  <c r="J112" i="24"/>
  <c r="JY111" i="24"/>
  <c r="JW111" i="24" s="1"/>
  <c r="KB111" i="24"/>
  <c r="JZ111" i="24"/>
  <c r="JM111" i="24"/>
  <c r="JP111" i="24"/>
  <c r="JN111" i="24"/>
  <c r="JA111" i="24"/>
  <c r="IW111" i="24" s="1"/>
  <c r="JD111" i="24"/>
  <c r="JB111" i="24"/>
  <c r="IO111" i="24"/>
  <c r="IR111" i="24"/>
  <c r="IP111" i="24"/>
  <c r="IC111" i="24"/>
  <c r="IB111" i="24" s="1"/>
  <c r="IF111" i="24"/>
  <c r="ID111" i="24"/>
  <c r="HQ111" i="24"/>
  <c r="HU111" i="24" s="1"/>
  <c r="HT111" i="24"/>
  <c r="HR111" i="24"/>
  <c r="HE111" i="24"/>
  <c r="HA111" i="24" s="1"/>
  <c r="HH111" i="24"/>
  <c r="HF111" i="24"/>
  <c r="GS111" i="24"/>
  <c r="GR111" i="24" s="1"/>
  <c r="GV111" i="24"/>
  <c r="GT111" i="24"/>
  <c r="GG111" i="24"/>
  <c r="GJ111" i="24"/>
  <c r="GH111" i="24"/>
  <c r="FU111" i="24"/>
  <c r="FX111" i="24"/>
  <c r="FV111" i="24"/>
  <c r="FI111" i="24"/>
  <c r="FH111" i="24" s="1"/>
  <c r="FL111" i="24"/>
  <c r="FJ111" i="24"/>
  <c r="EW111" i="24"/>
  <c r="EV111" i="24" s="1"/>
  <c r="EZ111" i="24"/>
  <c r="EX111" i="24"/>
  <c r="EK111" i="24"/>
  <c r="EN111" i="24"/>
  <c r="EL111" i="24"/>
  <c r="DY111" i="24"/>
  <c r="EB111" i="24"/>
  <c r="DZ111" i="24"/>
  <c r="DM111" i="24"/>
  <c r="DP111" i="24"/>
  <c r="DN111" i="24"/>
  <c r="DA111" i="24"/>
  <c r="DD111" i="24"/>
  <c r="DB111" i="24"/>
  <c r="CO111" i="24"/>
  <c r="CR111" i="24"/>
  <c r="CP111" i="24"/>
  <c r="CC111" i="24"/>
  <c r="CF111" i="24"/>
  <c r="CD111" i="24"/>
  <c r="BQ111" i="24"/>
  <c r="BU111" i="24" s="1"/>
  <c r="BT111" i="24"/>
  <c r="BR111" i="24"/>
  <c r="BE111" i="24"/>
  <c r="BH111" i="24"/>
  <c r="BF111" i="24"/>
  <c r="AS111" i="24"/>
  <c r="AO111" i="24" s="1"/>
  <c r="AV111" i="24"/>
  <c r="AT111" i="24"/>
  <c r="AG111" i="24"/>
  <c r="AJ111" i="24"/>
  <c r="AH111" i="24"/>
  <c r="U111" i="24"/>
  <c r="X111" i="24"/>
  <c r="V111" i="24"/>
  <c r="I111" i="24"/>
  <c r="L111" i="24"/>
  <c r="J111" i="24"/>
  <c r="JY110" i="24"/>
  <c r="JV110" i="24" s="1"/>
  <c r="KB110" i="24"/>
  <c r="JZ110" i="24"/>
  <c r="JM110" i="24"/>
  <c r="JP110" i="24"/>
  <c r="JN110" i="24"/>
  <c r="JA110" i="24"/>
  <c r="IW110" i="24" s="1"/>
  <c r="JD110" i="24"/>
  <c r="JB110" i="24"/>
  <c r="IO110" i="24"/>
  <c r="IM110" i="24" s="1"/>
  <c r="IR110" i="24"/>
  <c r="IP110" i="24"/>
  <c r="IC110" i="24"/>
  <c r="HY110" i="24" s="1"/>
  <c r="IF110" i="24"/>
  <c r="ID110" i="24"/>
  <c r="HQ110" i="24"/>
  <c r="HN110" i="24" s="1"/>
  <c r="HT110" i="24"/>
  <c r="HR110" i="24"/>
  <c r="HE110" i="24"/>
  <c r="HH110" i="24"/>
  <c r="HF110" i="24"/>
  <c r="GS110" i="24"/>
  <c r="GQ110" i="24" s="1"/>
  <c r="GV110" i="24"/>
  <c r="GT110" i="24"/>
  <c r="GG110" i="24"/>
  <c r="GJ110" i="24"/>
  <c r="GH110" i="24"/>
  <c r="FU110" i="24"/>
  <c r="FX110" i="24"/>
  <c r="FV110" i="24"/>
  <c r="FI110" i="24"/>
  <c r="FL110" i="24"/>
  <c r="FJ110" i="24"/>
  <c r="EW110" i="24"/>
  <c r="EZ110" i="24"/>
  <c r="EX110" i="24"/>
  <c r="EK110" i="24"/>
  <c r="EH110" i="24" s="1"/>
  <c r="EN110" i="24"/>
  <c r="EL110" i="24"/>
  <c r="DY110" i="24"/>
  <c r="EB110" i="24"/>
  <c r="DZ110" i="24"/>
  <c r="DM110" i="24"/>
  <c r="DP110" i="24"/>
  <c r="DN110" i="24"/>
  <c r="DA110" i="24"/>
  <c r="DE110" i="24" s="1"/>
  <c r="DD110" i="24"/>
  <c r="DB110" i="24"/>
  <c r="CO110" i="24"/>
  <c r="CS110" i="24" s="1"/>
  <c r="CR110" i="24"/>
  <c r="CP110" i="24"/>
  <c r="CC110" i="24"/>
  <c r="CF110" i="24"/>
  <c r="CD110" i="24"/>
  <c r="BQ110" i="24"/>
  <c r="BT110" i="24"/>
  <c r="BR110" i="24"/>
  <c r="BE110" i="24"/>
  <c r="BH110" i="24"/>
  <c r="BF110" i="24"/>
  <c r="AS110" i="24"/>
  <c r="AP110" i="24" s="1"/>
  <c r="AV110" i="24"/>
  <c r="AT110" i="24"/>
  <c r="AG110" i="24"/>
  <c r="AK110" i="24" s="1"/>
  <c r="AJ110" i="24"/>
  <c r="AH110" i="24"/>
  <c r="U110" i="24"/>
  <c r="T110" i="24" s="1"/>
  <c r="X110" i="24"/>
  <c r="V110" i="24"/>
  <c r="I110" i="24"/>
  <c r="H110" i="24" s="1"/>
  <c r="L110" i="24"/>
  <c r="J110" i="24"/>
  <c r="JY109" i="24"/>
  <c r="KB109" i="24"/>
  <c r="JZ109" i="24"/>
  <c r="JM109" i="24"/>
  <c r="JP109" i="24"/>
  <c r="JN109" i="24"/>
  <c r="JA109" i="24"/>
  <c r="JD109" i="24"/>
  <c r="JB109" i="24"/>
  <c r="IO109" i="24"/>
  <c r="IK109" i="24" s="1"/>
  <c r="IR109" i="24"/>
  <c r="IP109" i="24"/>
  <c r="IC109" i="24"/>
  <c r="IF109" i="24"/>
  <c r="ID109" i="24"/>
  <c r="HQ109" i="24"/>
  <c r="HN109" i="24" s="1"/>
  <c r="HT109" i="24"/>
  <c r="HR109" i="24"/>
  <c r="HE109" i="24"/>
  <c r="HB109" i="24" s="1"/>
  <c r="HH109" i="24"/>
  <c r="HF109" i="24"/>
  <c r="GS109" i="24"/>
  <c r="GV109" i="24"/>
  <c r="GT109" i="24"/>
  <c r="GG109" i="24"/>
  <c r="GJ109" i="24"/>
  <c r="GH109" i="24"/>
  <c r="FU109" i="24"/>
  <c r="FQ109" i="24" s="1"/>
  <c r="FX109" i="24"/>
  <c r="FV109" i="24"/>
  <c r="FI109" i="24"/>
  <c r="FM109" i="24" s="1"/>
  <c r="FL109" i="24"/>
  <c r="FJ109" i="24"/>
  <c r="EW109" i="24"/>
  <c r="EZ109" i="24"/>
  <c r="EX109" i="24"/>
  <c r="EK109" i="24"/>
  <c r="EI109" i="24" s="1"/>
  <c r="EN109" i="24"/>
  <c r="EL109" i="24"/>
  <c r="DY109" i="24"/>
  <c r="DX109" i="24" s="1"/>
  <c r="EB109" i="24"/>
  <c r="DZ109" i="24"/>
  <c r="DM109" i="24"/>
  <c r="DJ109" i="24" s="1"/>
  <c r="DP109" i="24"/>
  <c r="DN109" i="24"/>
  <c r="DA109" i="24"/>
  <c r="DD109" i="24"/>
  <c r="DB109" i="24"/>
  <c r="CO109" i="24"/>
  <c r="CR109" i="24"/>
  <c r="CP109" i="24"/>
  <c r="CC109" i="24"/>
  <c r="BY109" i="24" s="1"/>
  <c r="CF109" i="24"/>
  <c r="CD109" i="24"/>
  <c r="BQ109" i="24"/>
  <c r="BU109" i="24" s="1"/>
  <c r="BT109" i="24"/>
  <c r="BR109" i="24"/>
  <c r="BE109" i="24"/>
  <c r="BH109" i="24"/>
  <c r="BF109" i="24"/>
  <c r="AS109" i="24"/>
  <c r="AV109" i="24"/>
  <c r="AT109" i="24"/>
  <c r="AG109" i="24"/>
  <c r="AE109" i="24" s="1"/>
  <c r="AJ109" i="24"/>
  <c r="AH109" i="24"/>
  <c r="U109" i="24"/>
  <c r="X109" i="24"/>
  <c r="V109" i="24"/>
  <c r="I109" i="24"/>
  <c r="F109" i="24" s="1"/>
  <c r="L109" i="24"/>
  <c r="J109" i="24"/>
  <c r="JY108" i="24"/>
  <c r="KB108" i="24"/>
  <c r="JZ108" i="24"/>
  <c r="JM108" i="24"/>
  <c r="JI108" i="24" s="1"/>
  <c r="JP108" i="24"/>
  <c r="JN108" i="24"/>
  <c r="JA108" i="24"/>
  <c r="IX108" i="24" s="1"/>
  <c r="JD108" i="24"/>
  <c r="JB108" i="24"/>
  <c r="IO108" i="24"/>
  <c r="IK108" i="24" s="1"/>
  <c r="IR108" i="24"/>
  <c r="IP108" i="24"/>
  <c r="IC108" i="24"/>
  <c r="IF108" i="24"/>
  <c r="ID108" i="24"/>
  <c r="HQ108" i="24"/>
  <c r="HT108" i="24"/>
  <c r="HR108" i="24"/>
  <c r="HE108" i="24"/>
  <c r="HH108" i="24"/>
  <c r="HF108" i="24"/>
  <c r="GS108" i="24"/>
  <c r="GW108" i="24" s="1"/>
  <c r="GV108" i="24"/>
  <c r="GT108" i="24"/>
  <c r="GG108" i="24"/>
  <c r="GD108" i="24" s="1"/>
  <c r="GJ108" i="24"/>
  <c r="GH108" i="24"/>
  <c r="FU108" i="24"/>
  <c r="FX108" i="24"/>
  <c r="FV108" i="24"/>
  <c r="FI108" i="24"/>
  <c r="FL108" i="24"/>
  <c r="FJ108" i="24"/>
  <c r="EW108" i="24"/>
  <c r="EZ108" i="24"/>
  <c r="EX108" i="24"/>
  <c r="EK108" i="24"/>
  <c r="EH108" i="24" s="1"/>
  <c r="EN108" i="24"/>
  <c r="EL108" i="24"/>
  <c r="DY108" i="24"/>
  <c r="EC108" i="24" s="1"/>
  <c r="EB108" i="24"/>
  <c r="DZ108" i="24"/>
  <c r="DM108" i="24"/>
  <c r="DJ108" i="24" s="1"/>
  <c r="DP108" i="24"/>
  <c r="DN108" i="24"/>
  <c r="DA108" i="24"/>
  <c r="CZ108" i="24" s="1"/>
  <c r="DD108" i="24"/>
  <c r="DB108" i="24"/>
  <c r="CO108" i="24"/>
  <c r="CR108" i="24"/>
  <c r="CP108" i="24"/>
  <c r="CC108" i="24"/>
  <c r="CF108" i="24"/>
  <c r="CD108" i="24"/>
  <c r="BQ108" i="24"/>
  <c r="BT108" i="24"/>
  <c r="BR108" i="24"/>
  <c r="BE108" i="24"/>
  <c r="BB108" i="24" s="1"/>
  <c r="BH108" i="24"/>
  <c r="BF108" i="24"/>
  <c r="AS108" i="24"/>
  <c r="AV108" i="24"/>
  <c r="AT108" i="24"/>
  <c r="AG108" i="24"/>
  <c r="AD108" i="24" s="1"/>
  <c r="AJ108" i="24"/>
  <c r="AH108" i="24"/>
  <c r="U108" i="24"/>
  <c r="X108" i="24"/>
  <c r="V108" i="24"/>
  <c r="I108" i="24"/>
  <c r="L108" i="24"/>
  <c r="J108" i="24"/>
  <c r="JY107" i="24"/>
  <c r="KB107" i="24"/>
  <c r="JZ107" i="24"/>
  <c r="JM107" i="24"/>
  <c r="JP107" i="24"/>
  <c r="JN107" i="24"/>
  <c r="JA107" i="24"/>
  <c r="JD107" i="24"/>
  <c r="JB107" i="24"/>
  <c r="IO107" i="24"/>
  <c r="IL107" i="24" s="1"/>
  <c r="IR107" i="24"/>
  <c r="IP107" i="24"/>
  <c r="IC107" i="24"/>
  <c r="IB107" i="24" s="1"/>
  <c r="IF107" i="24"/>
  <c r="ID107" i="24"/>
  <c r="HQ107" i="24"/>
  <c r="HT107" i="24"/>
  <c r="HR107" i="24"/>
  <c r="HE107" i="24"/>
  <c r="HH107" i="24"/>
  <c r="HF107" i="24"/>
  <c r="GS107" i="24"/>
  <c r="GV107" i="24"/>
  <c r="GT107" i="24"/>
  <c r="GG107" i="24"/>
  <c r="GJ107" i="24"/>
  <c r="GH107" i="24"/>
  <c r="FU107" i="24"/>
  <c r="FX107" i="24"/>
  <c r="FV107" i="24"/>
  <c r="FI107" i="24"/>
  <c r="FM107" i="24" s="1"/>
  <c r="FL107" i="24"/>
  <c r="FJ107" i="24"/>
  <c r="EW107" i="24"/>
  <c r="EZ107" i="24"/>
  <c r="EX107" i="24"/>
  <c r="EK107" i="24"/>
  <c r="EN107" i="24"/>
  <c r="EL107" i="24"/>
  <c r="DY107" i="24"/>
  <c r="EB107" i="24"/>
  <c r="DZ107" i="24"/>
  <c r="DM107" i="24"/>
  <c r="DP107" i="24"/>
  <c r="DN107" i="24"/>
  <c r="DA107" i="24"/>
  <c r="DD107" i="24"/>
  <c r="DB107" i="24"/>
  <c r="CO107" i="24"/>
  <c r="CS107" i="24" s="1"/>
  <c r="CR107" i="24"/>
  <c r="CP107" i="24"/>
  <c r="CC107" i="24"/>
  <c r="CF107" i="24"/>
  <c r="CD107" i="24"/>
  <c r="BQ107" i="24"/>
  <c r="BT107" i="24"/>
  <c r="BR107" i="24"/>
  <c r="BE107" i="24"/>
  <c r="BA107" i="24" s="1"/>
  <c r="BH107" i="24"/>
  <c r="BF107" i="24"/>
  <c r="AS107" i="24"/>
  <c r="AV107" i="24"/>
  <c r="AT107" i="24"/>
  <c r="AG107" i="24"/>
  <c r="AJ107" i="24"/>
  <c r="AH107" i="24"/>
  <c r="U107" i="24"/>
  <c r="X107" i="24"/>
  <c r="V107" i="24"/>
  <c r="I107" i="24"/>
  <c r="M107" i="24" s="1"/>
  <c r="L107" i="24"/>
  <c r="J107" i="24"/>
  <c r="JY106" i="24"/>
  <c r="JV106" i="24" s="1"/>
  <c r="KB106" i="24"/>
  <c r="JZ106" i="24"/>
  <c r="JM106" i="24"/>
  <c r="JP106" i="24"/>
  <c r="JN106" i="24"/>
  <c r="JA106" i="24"/>
  <c r="JD106" i="24"/>
  <c r="JB106" i="24"/>
  <c r="IO106" i="24"/>
  <c r="IR106" i="24"/>
  <c r="IP106" i="24"/>
  <c r="IC106" i="24"/>
  <c r="HY106" i="24" s="1"/>
  <c r="IF106" i="24"/>
  <c r="ID106" i="24"/>
  <c r="HQ106" i="24"/>
  <c r="HU106" i="24" s="1"/>
  <c r="HT106" i="24"/>
  <c r="HR106" i="24"/>
  <c r="HE106" i="24"/>
  <c r="HA106" i="24" s="1"/>
  <c r="HH106" i="24"/>
  <c r="HF106" i="24"/>
  <c r="GS106" i="24"/>
  <c r="GV106" i="24"/>
  <c r="GT106" i="24"/>
  <c r="GG106" i="24"/>
  <c r="GJ106" i="24"/>
  <c r="GH106" i="24"/>
  <c r="FU106" i="24"/>
  <c r="FR106" i="24" s="1"/>
  <c r="FX106" i="24"/>
  <c r="FV106" i="24"/>
  <c r="FI106" i="24"/>
  <c r="FL106" i="24"/>
  <c r="FJ106" i="24"/>
  <c r="EW106" i="24"/>
  <c r="EZ106" i="24"/>
  <c r="EX106" i="24"/>
  <c r="EK106" i="24"/>
  <c r="EN106" i="24"/>
  <c r="EL106" i="24"/>
  <c r="DY106" i="24"/>
  <c r="EB106" i="24"/>
  <c r="DZ106" i="24"/>
  <c r="DM106" i="24"/>
  <c r="DP106" i="24"/>
  <c r="DN106" i="24"/>
  <c r="DA106" i="24"/>
  <c r="DD106" i="24"/>
  <c r="DB106" i="24"/>
  <c r="CO106" i="24"/>
  <c r="CR106" i="24"/>
  <c r="CP106" i="24"/>
  <c r="CC106" i="24"/>
  <c r="CB106" i="24" s="1"/>
  <c r="CF106" i="24"/>
  <c r="CD106" i="24"/>
  <c r="BQ106" i="24"/>
  <c r="BU106" i="24" s="1"/>
  <c r="BT106" i="24"/>
  <c r="BR106" i="24"/>
  <c r="BE106" i="24"/>
  <c r="BC106" i="24" s="1"/>
  <c r="BH106" i="24"/>
  <c r="BF106" i="24"/>
  <c r="AS106" i="24"/>
  <c r="AP106" i="24" s="1"/>
  <c r="AV106" i="24"/>
  <c r="AT106" i="24"/>
  <c r="AG106" i="24"/>
  <c r="AC106" i="24" s="1"/>
  <c r="AJ106" i="24"/>
  <c r="AH106" i="24"/>
  <c r="U106" i="24"/>
  <c r="X106" i="24"/>
  <c r="V106" i="24"/>
  <c r="I106" i="24"/>
  <c r="L106" i="24"/>
  <c r="J106" i="24"/>
  <c r="JY105" i="24"/>
  <c r="KB105" i="24"/>
  <c r="JZ105" i="24"/>
  <c r="JM105" i="24"/>
  <c r="JP105" i="24"/>
  <c r="JN105" i="24"/>
  <c r="JA105" i="24"/>
  <c r="IZ105" i="24" s="1"/>
  <c r="JD105" i="24"/>
  <c r="JB105" i="24"/>
  <c r="IO105" i="24"/>
  <c r="IK105" i="24" s="1"/>
  <c r="IR105" i="24"/>
  <c r="IP105" i="24"/>
  <c r="IC105" i="24"/>
  <c r="IF105" i="24"/>
  <c r="ID105" i="24"/>
  <c r="HQ105" i="24"/>
  <c r="HT105" i="24"/>
  <c r="HR105" i="24"/>
  <c r="HE105" i="24"/>
  <c r="HH105" i="24"/>
  <c r="HF105" i="24"/>
  <c r="GS105" i="24"/>
  <c r="GR105" i="24" s="1"/>
  <c r="GV105" i="24"/>
  <c r="GT105" i="24"/>
  <c r="GG105" i="24"/>
  <c r="GJ105" i="24"/>
  <c r="GH105" i="24"/>
  <c r="FU105" i="24"/>
  <c r="FX105" i="24"/>
  <c r="FV105" i="24"/>
  <c r="FI105" i="24"/>
  <c r="FL105" i="24"/>
  <c r="FJ105" i="24"/>
  <c r="EW105" i="24"/>
  <c r="EZ105" i="24"/>
  <c r="EX105" i="24"/>
  <c r="EK105" i="24"/>
  <c r="EN105" i="24"/>
  <c r="EL105" i="24"/>
  <c r="DY105" i="24"/>
  <c r="EB105" i="24"/>
  <c r="DZ105" i="24"/>
  <c r="DM105" i="24"/>
  <c r="DP105" i="24"/>
  <c r="DN105" i="24"/>
  <c r="DA105" i="24"/>
  <c r="DE105" i="24" s="1"/>
  <c r="DD105" i="24"/>
  <c r="DB105" i="24"/>
  <c r="CO105" i="24"/>
  <c r="CS105" i="24" s="1"/>
  <c r="CR105" i="24"/>
  <c r="CP105" i="24"/>
  <c r="CC105" i="24"/>
  <c r="CF105" i="24"/>
  <c r="CD105" i="24"/>
  <c r="BQ105" i="24"/>
  <c r="BT105" i="24"/>
  <c r="BR105" i="24"/>
  <c r="BE105" i="24"/>
  <c r="BH105" i="24"/>
  <c r="BF105" i="24"/>
  <c r="AS105" i="24"/>
  <c r="AV105" i="24"/>
  <c r="AT105" i="24"/>
  <c r="AG105" i="24"/>
  <c r="AK105" i="24" s="1"/>
  <c r="AJ105" i="24"/>
  <c r="AH105" i="24"/>
  <c r="U105" i="24"/>
  <c r="T105" i="24" s="1"/>
  <c r="X105" i="24"/>
  <c r="V105" i="24"/>
  <c r="I105" i="24"/>
  <c r="M105" i="24" s="1"/>
  <c r="L105" i="24"/>
  <c r="J105" i="24"/>
  <c r="JY104" i="24"/>
  <c r="JW104" i="24" s="1"/>
  <c r="KB104" i="24"/>
  <c r="JZ104" i="24"/>
  <c r="JM104" i="24"/>
  <c r="JP104" i="24"/>
  <c r="JN104" i="24"/>
  <c r="JA104" i="24"/>
  <c r="JD104" i="24"/>
  <c r="JB104" i="24"/>
  <c r="IO104" i="24"/>
  <c r="IL104" i="24" s="1"/>
  <c r="IR104" i="24"/>
  <c r="IP104" i="24"/>
  <c r="IC104" i="24"/>
  <c r="IF104" i="24"/>
  <c r="ID104" i="24"/>
  <c r="HQ104" i="24"/>
  <c r="HP104" i="24" s="1"/>
  <c r="HT104" i="24"/>
  <c r="HR104" i="24"/>
  <c r="HE104" i="24"/>
  <c r="HH104" i="24"/>
  <c r="HF104" i="24"/>
  <c r="GS104" i="24"/>
  <c r="GR104" i="24" s="1"/>
  <c r="GV104" i="24"/>
  <c r="GT104" i="24"/>
  <c r="GG104" i="24"/>
  <c r="GJ104" i="24"/>
  <c r="GH104" i="24"/>
  <c r="FU104" i="24"/>
  <c r="FX104" i="24"/>
  <c r="FV104" i="24"/>
  <c r="FI104" i="24"/>
  <c r="FM104" i="24" s="1"/>
  <c r="FL104" i="24"/>
  <c r="FJ104" i="24"/>
  <c r="EW104" i="24"/>
  <c r="FA104" i="24" s="1"/>
  <c r="EZ104" i="24"/>
  <c r="EX104" i="24"/>
  <c r="EK104" i="24"/>
  <c r="EH104" i="24" s="1"/>
  <c r="EN104" i="24"/>
  <c r="EL104" i="24"/>
  <c r="DY104" i="24"/>
  <c r="DV104" i="24" s="1"/>
  <c r="EB104" i="24"/>
  <c r="DZ104" i="24"/>
  <c r="DM104" i="24"/>
  <c r="DP104" i="24"/>
  <c r="DN104" i="24"/>
  <c r="DA104" i="24"/>
  <c r="DD104" i="24"/>
  <c r="DB104" i="24"/>
  <c r="CO104" i="24"/>
  <c r="CK104" i="24" s="1"/>
  <c r="CR104" i="24"/>
  <c r="CP104" i="24"/>
  <c r="CC104" i="24"/>
  <c r="CG104" i="24" s="1"/>
  <c r="CF104" i="24"/>
  <c r="CD104" i="24"/>
  <c r="BQ104" i="24"/>
  <c r="BU104" i="24" s="1"/>
  <c r="BT104" i="24"/>
  <c r="BR104" i="24"/>
  <c r="BE104" i="24"/>
  <c r="BD104" i="24" s="1"/>
  <c r="BH104" i="24"/>
  <c r="BF104" i="24"/>
  <c r="AS104" i="24"/>
  <c r="AV104" i="24"/>
  <c r="AT104" i="24"/>
  <c r="AG104" i="24"/>
  <c r="AE104" i="24" s="1"/>
  <c r="AJ104" i="24"/>
  <c r="AH104" i="24"/>
  <c r="U104" i="24"/>
  <c r="X104" i="24"/>
  <c r="V104" i="24"/>
  <c r="I104" i="24"/>
  <c r="L104" i="24"/>
  <c r="J104" i="24"/>
  <c r="JY103" i="24"/>
  <c r="KB103" i="24"/>
  <c r="JZ103" i="24"/>
  <c r="JM103" i="24"/>
  <c r="JP103" i="24"/>
  <c r="JN103" i="24"/>
  <c r="JA103" i="24"/>
  <c r="JD103" i="24"/>
  <c r="JB103" i="24"/>
  <c r="IO103" i="24"/>
  <c r="IR103" i="24"/>
  <c r="IP103" i="24"/>
  <c r="IC103" i="24"/>
  <c r="IB103" i="24" s="1"/>
  <c r="IF103" i="24"/>
  <c r="ID103" i="24"/>
  <c r="HQ103" i="24"/>
  <c r="HT103" i="24"/>
  <c r="HR103" i="24"/>
  <c r="HE103" i="24"/>
  <c r="HH103" i="24"/>
  <c r="HF103" i="24"/>
  <c r="GS103" i="24"/>
  <c r="GW103" i="24" s="1"/>
  <c r="GV103" i="24"/>
  <c r="GT103" i="24"/>
  <c r="GG103" i="24"/>
  <c r="GD103" i="24" s="1"/>
  <c r="GJ103" i="24"/>
  <c r="GH103" i="24"/>
  <c r="FU103" i="24"/>
  <c r="FQ103" i="24" s="1"/>
  <c r="FX103" i="24"/>
  <c r="FV103" i="24"/>
  <c r="FI103" i="24"/>
  <c r="FL103" i="24"/>
  <c r="FJ103" i="24"/>
  <c r="EW103" i="24"/>
  <c r="EZ103" i="24"/>
  <c r="EX103" i="24"/>
  <c r="EK103" i="24"/>
  <c r="EI103" i="24" s="1"/>
  <c r="EN103" i="24"/>
  <c r="EL103" i="24"/>
  <c r="DY103" i="24"/>
  <c r="EC103" i="24" s="1"/>
  <c r="EB103" i="24"/>
  <c r="DZ103" i="24"/>
  <c r="DM103" i="24"/>
  <c r="DK103" i="24" s="1"/>
  <c r="DP103" i="24"/>
  <c r="DN103" i="24"/>
  <c r="DA103" i="24"/>
  <c r="CY103" i="24" s="1"/>
  <c r="DD103" i="24"/>
  <c r="DB103" i="24"/>
  <c r="CO103" i="24"/>
  <c r="CR103" i="24"/>
  <c r="CP103" i="24"/>
  <c r="CC103" i="24"/>
  <c r="CF103" i="24"/>
  <c r="CD103" i="24"/>
  <c r="BQ103" i="24"/>
  <c r="BT103" i="24"/>
  <c r="BR103" i="24"/>
  <c r="BE103" i="24"/>
  <c r="BH103" i="24"/>
  <c r="BF103" i="24"/>
  <c r="AS103" i="24"/>
  <c r="AV103" i="24"/>
  <c r="AT103" i="24"/>
  <c r="AG103" i="24"/>
  <c r="AJ103" i="24"/>
  <c r="AH103" i="24"/>
  <c r="U103" i="24"/>
  <c r="X103" i="24"/>
  <c r="V103" i="24"/>
  <c r="I103" i="24"/>
  <c r="L103" i="24"/>
  <c r="J103" i="24"/>
  <c r="JY102" i="24"/>
  <c r="KB102" i="24"/>
  <c r="JZ102" i="24"/>
  <c r="JM102" i="24"/>
  <c r="JP102" i="24"/>
  <c r="JN102" i="24"/>
  <c r="JA102" i="24"/>
  <c r="IZ102" i="24" s="1"/>
  <c r="JD102" i="24"/>
  <c r="JB102" i="24"/>
  <c r="IO102" i="24"/>
  <c r="IK102" i="24" s="1"/>
  <c r="IR102" i="24"/>
  <c r="IP102" i="24"/>
  <c r="IC102" i="24"/>
  <c r="HY102" i="24" s="1"/>
  <c r="IF102" i="24"/>
  <c r="ID102" i="24"/>
  <c r="HQ102" i="24"/>
  <c r="HP102" i="24" s="1"/>
  <c r="HT102" i="24"/>
  <c r="HR102" i="24"/>
  <c r="HE102" i="24"/>
  <c r="HA102" i="24" s="1"/>
  <c r="HH102" i="24"/>
  <c r="HF102" i="24"/>
  <c r="GS102" i="24"/>
  <c r="GV102" i="24"/>
  <c r="GT102" i="24"/>
  <c r="GG102" i="24"/>
  <c r="GD102" i="24" s="1"/>
  <c r="GJ102" i="24"/>
  <c r="GH102" i="24"/>
  <c r="FU102" i="24"/>
  <c r="FX102" i="24"/>
  <c r="FV102" i="24"/>
  <c r="FI102" i="24"/>
  <c r="FH102" i="24" s="1"/>
  <c r="FL102" i="24"/>
  <c r="FJ102" i="24"/>
  <c r="EW102" i="24"/>
  <c r="EZ102" i="24"/>
  <c r="EX102" i="24"/>
  <c r="EK102" i="24"/>
  <c r="EN102" i="24"/>
  <c r="EL102" i="24"/>
  <c r="DY102" i="24"/>
  <c r="EB102" i="24"/>
  <c r="DZ102" i="24"/>
  <c r="DM102" i="24"/>
  <c r="DP102" i="24"/>
  <c r="DN102" i="24"/>
  <c r="DA102" i="24"/>
  <c r="DD102" i="24"/>
  <c r="DB102" i="24"/>
  <c r="CO102" i="24"/>
  <c r="CS102" i="24" s="1"/>
  <c r="CR102" i="24"/>
  <c r="CP102" i="24"/>
  <c r="CC102" i="24"/>
  <c r="CF102" i="24"/>
  <c r="CD102" i="24"/>
  <c r="BQ102" i="24"/>
  <c r="BT102" i="24"/>
  <c r="BR102" i="24"/>
  <c r="BE102" i="24"/>
  <c r="BD102" i="24" s="1"/>
  <c r="BH102" i="24"/>
  <c r="BF102" i="24"/>
  <c r="AS102" i="24"/>
  <c r="AV102" i="24"/>
  <c r="AT102" i="24"/>
  <c r="AG102" i="24"/>
  <c r="AJ102" i="24"/>
  <c r="AH102" i="24"/>
  <c r="U102" i="24"/>
  <c r="X102" i="24"/>
  <c r="V102" i="24"/>
  <c r="I102" i="24"/>
  <c r="M102" i="24" s="1"/>
  <c r="L102" i="24"/>
  <c r="J102" i="24"/>
  <c r="JY101" i="24"/>
  <c r="JV101" i="24" s="1"/>
  <c r="KB101" i="24"/>
  <c r="JZ101" i="24"/>
  <c r="JM101" i="24"/>
  <c r="JP101" i="24"/>
  <c r="JN101" i="24"/>
  <c r="JA101" i="24"/>
  <c r="JD101" i="24"/>
  <c r="JB101" i="24"/>
  <c r="IO101" i="24"/>
  <c r="IR101" i="24"/>
  <c r="IP101" i="24"/>
  <c r="IC101" i="24"/>
  <c r="IF101" i="24"/>
  <c r="ID101" i="24"/>
  <c r="HQ101" i="24"/>
  <c r="HU101" i="24" s="1"/>
  <c r="HT101" i="24"/>
  <c r="HR101" i="24"/>
  <c r="HE101" i="24"/>
  <c r="HB101" i="24" s="1"/>
  <c r="HH101" i="24"/>
  <c r="HF101" i="24"/>
  <c r="GS101" i="24"/>
  <c r="GR101" i="24" s="1"/>
  <c r="GV101" i="24"/>
  <c r="GT101" i="24"/>
  <c r="GG101" i="24"/>
  <c r="GJ101" i="24"/>
  <c r="GH101" i="24"/>
  <c r="FU101" i="24"/>
  <c r="FX101" i="24"/>
  <c r="FV101" i="24"/>
  <c r="FI101" i="24"/>
  <c r="FL101" i="24"/>
  <c r="FJ101" i="24"/>
  <c r="EW101" i="24"/>
  <c r="FA101" i="24" s="1"/>
  <c r="EZ101" i="24"/>
  <c r="EX101" i="24"/>
  <c r="EK101" i="24"/>
  <c r="EN101" i="24"/>
  <c r="EL101" i="24"/>
  <c r="DY101" i="24"/>
  <c r="DU101" i="24" s="1"/>
  <c r="EB101" i="24"/>
  <c r="DZ101" i="24"/>
  <c r="DM101" i="24"/>
  <c r="DP101" i="24"/>
  <c r="DN101" i="24"/>
  <c r="DA101" i="24"/>
  <c r="DD101" i="24"/>
  <c r="DB101" i="24"/>
  <c r="CO101" i="24"/>
  <c r="CR101" i="24"/>
  <c r="CP101" i="24"/>
  <c r="CC101" i="24"/>
  <c r="CF101" i="24"/>
  <c r="CD101" i="24"/>
  <c r="BQ101" i="24"/>
  <c r="BU101" i="24" s="1"/>
  <c r="BT101" i="24"/>
  <c r="BR101" i="24"/>
  <c r="BE101" i="24"/>
  <c r="BI101" i="24" s="1"/>
  <c r="BH101" i="24"/>
  <c r="BF101" i="24"/>
  <c r="AS101" i="24"/>
  <c r="AR101" i="24" s="1"/>
  <c r="AV101" i="24"/>
  <c r="AT101" i="24"/>
  <c r="AG101" i="24"/>
  <c r="AJ101" i="24"/>
  <c r="AH101" i="24"/>
  <c r="U101" i="24"/>
  <c r="X101" i="24"/>
  <c r="V101" i="24"/>
  <c r="I101" i="24"/>
  <c r="L101" i="24"/>
  <c r="J101" i="24"/>
  <c r="JY100" i="24"/>
  <c r="KB100" i="24"/>
  <c r="JZ100" i="24"/>
  <c r="JM100" i="24"/>
  <c r="JQ100" i="24" s="1"/>
  <c r="JP100" i="24"/>
  <c r="JN100" i="24"/>
  <c r="JA100" i="24"/>
  <c r="IX100" i="24" s="1"/>
  <c r="JD100" i="24"/>
  <c r="JB100" i="24"/>
  <c r="IO100" i="24"/>
  <c r="IR100" i="24"/>
  <c r="IP100" i="24"/>
  <c r="IC100" i="24"/>
  <c r="IF100" i="24"/>
  <c r="ID100" i="24"/>
  <c r="HQ100" i="24"/>
  <c r="HT100" i="24"/>
  <c r="HR100" i="24"/>
  <c r="HE100" i="24"/>
  <c r="HH100" i="24"/>
  <c r="HF100" i="24"/>
  <c r="GS100" i="24"/>
  <c r="GP100" i="24" s="1"/>
  <c r="GV100" i="24"/>
  <c r="GT100" i="24"/>
  <c r="GG100" i="24"/>
  <c r="GJ100" i="24"/>
  <c r="GH100" i="24"/>
  <c r="FU100" i="24"/>
  <c r="FX100" i="24"/>
  <c r="FV100" i="24"/>
  <c r="FI100" i="24"/>
  <c r="FL100" i="24"/>
  <c r="FJ100" i="24"/>
  <c r="EW100" i="24"/>
  <c r="EZ100" i="24"/>
  <c r="EX100" i="24"/>
  <c r="EK100" i="24"/>
  <c r="EN100" i="24"/>
  <c r="EL100" i="24"/>
  <c r="DY100" i="24"/>
  <c r="EB100" i="24"/>
  <c r="DZ100" i="24"/>
  <c r="DM100" i="24"/>
  <c r="DP100" i="24"/>
  <c r="DN100" i="24"/>
  <c r="DA100" i="24"/>
  <c r="DE100" i="24" s="1"/>
  <c r="DD100" i="24"/>
  <c r="DB100" i="24"/>
  <c r="CO100" i="24"/>
  <c r="CK100" i="24" s="1"/>
  <c r="CR100" i="24"/>
  <c r="CP100" i="24"/>
  <c r="CC100" i="24"/>
  <c r="CB100" i="24" s="1"/>
  <c r="CF100" i="24"/>
  <c r="CD100" i="24"/>
  <c r="BQ100" i="24"/>
  <c r="BT100" i="24"/>
  <c r="BR100" i="24"/>
  <c r="BE100" i="24"/>
  <c r="BH100" i="24"/>
  <c r="BF100" i="24"/>
  <c r="AS100" i="24"/>
  <c r="AV100" i="24"/>
  <c r="AT100" i="24"/>
  <c r="AG100" i="24"/>
  <c r="AK100" i="24" s="1"/>
  <c r="AJ100" i="24"/>
  <c r="AH100" i="24"/>
  <c r="U100" i="24"/>
  <c r="T100" i="24" s="1"/>
  <c r="X100" i="24"/>
  <c r="V100" i="24"/>
  <c r="I100" i="24"/>
  <c r="E100" i="24" s="1"/>
  <c r="L100" i="24"/>
  <c r="J100" i="24"/>
  <c r="JY99" i="24"/>
  <c r="JW99" i="24" s="1"/>
  <c r="KB99" i="24"/>
  <c r="JZ99" i="24"/>
  <c r="JM99" i="24"/>
  <c r="JP99" i="24"/>
  <c r="JN99" i="24"/>
  <c r="JA99" i="24"/>
  <c r="JD99" i="24"/>
  <c r="JB99" i="24"/>
  <c r="IO99" i="24"/>
  <c r="IR99" i="24"/>
  <c r="IP99" i="24"/>
  <c r="IC99" i="24"/>
  <c r="IF99" i="24"/>
  <c r="ID99" i="24"/>
  <c r="HQ99" i="24"/>
  <c r="HT99" i="24"/>
  <c r="HR99" i="24"/>
  <c r="HE99" i="24"/>
  <c r="HH99" i="24"/>
  <c r="HF99" i="24"/>
  <c r="GS99" i="24"/>
  <c r="GV99" i="24"/>
  <c r="GT99" i="24"/>
  <c r="GG99" i="24"/>
  <c r="GJ99" i="24"/>
  <c r="GH99" i="24"/>
  <c r="FU99" i="24"/>
  <c r="FX99" i="24"/>
  <c r="FV99" i="24"/>
  <c r="FI99" i="24"/>
  <c r="FM99" i="24" s="1"/>
  <c r="FL99" i="24"/>
  <c r="FJ99" i="24"/>
  <c r="EW99" i="24"/>
  <c r="FA99" i="24" s="1"/>
  <c r="EZ99" i="24"/>
  <c r="EX99" i="24"/>
  <c r="EK99" i="24"/>
  <c r="EO99" i="24" s="1"/>
  <c r="EN99" i="24"/>
  <c r="EL99" i="24"/>
  <c r="DY99" i="24"/>
  <c r="DU99" i="24" s="1"/>
  <c r="EB99" i="24"/>
  <c r="DZ99" i="24"/>
  <c r="DM99" i="24"/>
  <c r="DK99" i="24" s="1"/>
  <c r="DP99" i="24"/>
  <c r="DN99" i="24"/>
  <c r="DA99" i="24"/>
  <c r="DD99" i="24"/>
  <c r="DB99" i="24"/>
  <c r="CO99" i="24"/>
  <c r="CS99" i="24" s="1"/>
  <c r="CR99" i="24"/>
  <c r="CP99" i="24"/>
  <c r="CC99" i="24"/>
  <c r="CG99" i="24" s="1"/>
  <c r="CF99" i="24"/>
  <c r="CD99" i="24"/>
  <c r="BQ99" i="24"/>
  <c r="BP99" i="24" s="1"/>
  <c r="BT99" i="24"/>
  <c r="BR99" i="24"/>
  <c r="BE99" i="24"/>
  <c r="BH99" i="24"/>
  <c r="BF99" i="24"/>
  <c r="AS99" i="24"/>
  <c r="AR99" i="24" s="1"/>
  <c r="AV99" i="24"/>
  <c r="AT99" i="24"/>
  <c r="AG99" i="24"/>
  <c r="AJ99" i="24"/>
  <c r="AH99" i="24"/>
  <c r="U99" i="24"/>
  <c r="X99" i="24"/>
  <c r="V99" i="24"/>
  <c r="I99" i="24"/>
  <c r="M99" i="24" s="1"/>
  <c r="L99" i="24"/>
  <c r="J99" i="24"/>
  <c r="JY98" i="24"/>
  <c r="KB98" i="24"/>
  <c r="JZ98" i="24"/>
  <c r="JM98" i="24"/>
  <c r="JP98" i="24"/>
  <c r="JN98" i="24"/>
  <c r="JA98" i="24"/>
  <c r="JD98" i="24"/>
  <c r="JB98" i="24"/>
  <c r="IO98" i="24"/>
  <c r="IR98" i="24"/>
  <c r="IP98" i="24"/>
  <c r="IC98" i="24"/>
  <c r="IF98" i="24"/>
  <c r="ID98" i="24"/>
  <c r="HQ98" i="24"/>
  <c r="HT98" i="24"/>
  <c r="HR98" i="24"/>
  <c r="HE98" i="24"/>
  <c r="HH98" i="24"/>
  <c r="HF98" i="24"/>
  <c r="GS98" i="24"/>
  <c r="GW98" i="24" s="1"/>
  <c r="GV98" i="24"/>
  <c r="GT98" i="24"/>
  <c r="GG98" i="24"/>
  <c r="GF98" i="24" s="1"/>
  <c r="GJ98" i="24"/>
  <c r="GH98" i="24"/>
  <c r="FU98" i="24"/>
  <c r="FX98" i="24"/>
  <c r="FV98" i="24"/>
  <c r="FI98" i="24"/>
  <c r="FL98" i="24"/>
  <c r="FJ98" i="24"/>
  <c r="EW98" i="24"/>
  <c r="EZ98" i="24"/>
  <c r="EX98" i="24"/>
  <c r="EK98" i="24"/>
  <c r="EJ98" i="24" s="1"/>
  <c r="EN98" i="24"/>
  <c r="EL98" i="24"/>
  <c r="DY98" i="24"/>
  <c r="EC98" i="24" s="1"/>
  <c r="EB98" i="24"/>
  <c r="DZ98" i="24"/>
  <c r="DM98" i="24"/>
  <c r="DI98" i="24" s="1"/>
  <c r="DP98" i="24"/>
  <c r="DN98" i="24"/>
  <c r="DA98" i="24"/>
  <c r="CZ98" i="24" s="1"/>
  <c r="DD98" i="24"/>
  <c r="DB98" i="24"/>
  <c r="CO98" i="24"/>
  <c r="CR98" i="24"/>
  <c r="CP98" i="24"/>
  <c r="CC98" i="24"/>
  <c r="CG98" i="24" s="1"/>
  <c r="CF98" i="24"/>
  <c r="CD98" i="24"/>
  <c r="BQ98" i="24"/>
  <c r="BT98" i="24"/>
  <c r="BR98" i="24"/>
  <c r="BE98" i="24"/>
  <c r="BC98" i="24" s="1"/>
  <c r="BH98" i="24"/>
  <c r="BF98" i="24"/>
  <c r="AS98" i="24"/>
  <c r="AR98" i="24" s="1"/>
  <c r="AV98" i="24"/>
  <c r="AT98" i="24"/>
  <c r="AG98" i="24"/>
  <c r="AJ98" i="24"/>
  <c r="AH98" i="24"/>
  <c r="U98" i="24"/>
  <c r="X98" i="24"/>
  <c r="V98" i="24"/>
  <c r="I98" i="24"/>
  <c r="L98" i="24"/>
  <c r="J98" i="24"/>
  <c r="JY97" i="24"/>
  <c r="KB97" i="24"/>
  <c r="JZ97" i="24"/>
  <c r="JM97" i="24"/>
  <c r="JP97" i="24"/>
  <c r="JN97" i="24"/>
  <c r="JA97" i="24"/>
  <c r="JD97" i="24"/>
  <c r="JB97" i="24"/>
  <c r="IO97" i="24"/>
  <c r="IS97" i="24" s="1"/>
  <c r="IR97" i="24"/>
  <c r="IP97" i="24"/>
  <c r="IC97" i="24"/>
  <c r="HZ97" i="24" s="1"/>
  <c r="IF97" i="24"/>
  <c r="ID97" i="24"/>
  <c r="HQ97" i="24"/>
  <c r="HT97" i="24"/>
  <c r="HR97" i="24"/>
  <c r="HE97" i="24"/>
  <c r="HA97" i="24" s="1"/>
  <c r="HH97" i="24"/>
  <c r="HF97" i="24"/>
  <c r="GS97" i="24"/>
  <c r="GV97" i="24"/>
  <c r="GT97" i="24"/>
  <c r="GG97" i="24"/>
  <c r="GD97" i="24" s="1"/>
  <c r="GJ97" i="24"/>
  <c r="GH97" i="24"/>
  <c r="FU97" i="24"/>
  <c r="FY97" i="24" s="1"/>
  <c r="FX97" i="24"/>
  <c r="FV97" i="24"/>
  <c r="FI97" i="24"/>
  <c r="FM97" i="24" s="1"/>
  <c r="FL97" i="24"/>
  <c r="FJ97" i="24"/>
  <c r="EW97" i="24"/>
  <c r="FA97" i="24" s="1"/>
  <c r="EZ97" i="24"/>
  <c r="EX97" i="24"/>
  <c r="EK97" i="24"/>
  <c r="EH97" i="24" s="1"/>
  <c r="EN97" i="24"/>
  <c r="EL97" i="24"/>
  <c r="DY97" i="24"/>
  <c r="EB97" i="24"/>
  <c r="DZ97" i="24"/>
  <c r="DM97" i="24"/>
  <c r="DP97" i="24"/>
  <c r="DN97" i="24"/>
  <c r="DA97" i="24"/>
  <c r="CY97" i="24" s="1"/>
  <c r="DD97" i="24"/>
  <c r="DB97" i="24"/>
  <c r="CO97" i="24"/>
  <c r="CS97" i="24" s="1"/>
  <c r="CR97" i="24"/>
  <c r="CP97" i="24"/>
  <c r="CC97" i="24"/>
  <c r="CG97" i="24" s="1"/>
  <c r="CF97" i="24"/>
  <c r="CD97" i="24"/>
  <c r="BQ97" i="24"/>
  <c r="BP97" i="24" s="1"/>
  <c r="BT97" i="24"/>
  <c r="BR97" i="24"/>
  <c r="BE97" i="24"/>
  <c r="BD97" i="24" s="1"/>
  <c r="BH97" i="24"/>
  <c r="BF97" i="24"/>
  <c r="AS97" i="24"/>
  <c r="AV97" i="24"/>
  <c r="AT97" i="24"/>
  <c r="AG97" i="24"/>
  <c r="AJ97" i="24"/>
  <c r="AH97" i="24"/>
  <c r="U97" i="24"/>
  <c r="X97" i="24"/>
  <c r="V97" i="24"/>
  <c r="I97" i="24"/>
  <c r="M97" i="24" s="1"/>
  <c r="L97" i="24"/>
  <c r="J97" i="24"/>
  <c r="JY96" i="24"/>
  <c r="JV96" i="24" s="1"/>
  <c r="KB96" i="24"/>
  <c r="JZ96" i="24"/>
  <c r="JM96" i="24"/>
  <c r="JI96" i="24" s="1"/>
  <c r="JP96" i="24"/>
  <c r="JN96" i="24"/>
  <c r="JA96" i="24"/>
  <c r="JD96" i="24"/>
  <c r="JB96" i="24"/>
  <c r="IO96" i="24"/>
  <c r="IR96" i="24"/>
  <c r="IP96" i="24"/>
  <c r="IC96" i="24"/>
  <c r="IF96" i="24"/>
  <c r="ID96" i="24"/>
  <c r="HQ96" i="24"/>
  <c r="HU96" i="24" s="1"/>
  <c r="HT96" i="24"/>
  <c r="HR96" i="24"/>
  <c r="HE96" i="24"/>
  <c r="HC96" i="24" s="1"/>
  <c r="HH96" i="24"/>
  <c r="HF96" i="24"/>
  <c r="GS96" i="24"/>
  <c r="GW96" i="24" s="1"/>
  <c r="GV96" i="24"/>
  <c r="GT96" i="24"/>
  <c r="GG96" i="24"/>
  <c r="GJ96" i="24"/>
  <c r="GH96" i="24"/>
  <c r="FU96" i="24"/>
  <c r="FQ96" i="24" s="1"/>
  <c r="FX96" i="24"/>
  <c r="FV96" i="24"/>
  <c r="FI96" i="24"/>
  <c r="FL96" i="24"/>
  <c r="FJ96" i="24"/>
  <c r="EW96" i="24"/>
  <c r="EZ96" i="24"/>
  <c r="EX96" i="24"/>
  <c r="EK96" i="24"/>
  <c r="EO96" i="24" s="1"/>
  <c r="EN96" i="24"/>
  <c r="EL96" i="24"/>
  <c r="DY96" i="24"/>
  <c r="EB96" i="24"/>
  <c r="DZ96" i="24"/>
  <c r="DM96" i="24"/>
  <c r="DP96" i="24"/>
  <c r="DN96" i="24"/>
  <c r="DA96" i="24"/>
  <c r="DD96" i="24"/>
  <c r="DB96" i="24"/>
  <c r="CO96" i="24"/>
  <c r="CR96" i="24"/>
  <c r="CP96" i="24"/>
  <c r="CC96" i="24"/>
  <c r="CG96" i="24" s="1"/>
  <c r="CF96" i="24"/>
  <c r="CD96" i="24"/>
  <c r="BQ96" i="24"/>
  <c r="BU96" i="24" s="1"/>
  <c r="BT96" i="24"/>
  <c r="BR96" i="24"/>
  <c r="BE96" i="24"/>
  <c r="BI96" i="24" s="1"/>
  <c r="BH96" i="24"/>
  <c r="BF96" i="24"/>
  <c r="AS96" i="24"/>
  <c r="AR96" i="24" s="1"/>
  <c r="AV96" i="24"/>
  <c r="AT96" i="24"/>
  <c r="AG96" i="24"/>
  <c r="AJ96" i="24"/>
  <c r="AH96" i="24"/>
  <c r="U96" i="24"/>
  <c r="X96" i="24"/>
  <c r="V96" i="24"/>
  <c r="I96" i="24"/>
  <c r="L96" i="24"/>
  <c r="J96" i="24"/>
  <c r="JY95" i="24"/>
  <c r="KB95" i="24"/>
  <c r="JZ95" i="24"/>
  <c r="JM95" i="24"/>
  <c r="JQ95" i="24" s="1"/>
  <c r="JP95" i="24"/>
  <c r="JN95" i="24"/>
  <c r="JA95" i="24"/>
  <c r="IX95" i="24" s="1"/>
  <c r="JD95" i="24"/>
  <c r="JB95" i="24"/>
  <c r="IO95" i="24"/>
  <c r="IL95" i="24" s="1"/>
  <c r="IR95" i="24"/>
  <c r="IP95" i="24"/>
  <c r="IC95" i="24"/>
  <c r="IF95" i="24"/>
  <c r="ID95" i="24"/>
  <c r="HQ95" i="24"/>
  <c r="HT95" i="24"/>
  <c r="HR95" i="24"/>
  <c r="HE95" i="24"/>
  <c r="HH95" i="24"/>
  <c r="HF95" i="24"/>
  <c r="GS95" i="24"/>
  <c r="GV95" i="24"/>
  <c r="GT95" i="24"/>
  <c r="GG95" i="24"/>
  <c r="GK95" i="24" s="1"/>
  <c r="GJ95" i="24"/>
  <c r="GH95" i="24"/>
  <c r="FU95" i="24"/>
  <c r="FQ95" i="24" s="1"/>
  <c r="FX95" i="24"/>
  <c r="FV95" i="24"/>
  <c r="FI95" i="24"/>
  <c r="FL95" i="24"/>
  <c r="FJ95" i="24"/>
  <c r="EW95" i="24"/>
  <c r="EZ95" i="24"/>
  <c r="EX95" i="24"/>
  <c r="EK95" i="24"/>
  <c r="EN95" i="24"/>
  <c r="EL95" i="24"/>
  <c r="DY95" i="24"/>
  <c r="EB95" i="24"/>
  <c r="DZ95" i="24"/>
  <c r="DM95" i="24"/>
  <c r="DQ95" i="24" s="1"/>
  <c r="DP95" i="24"/>
  <c r="DN95" i="24"/>
  <c r="DA95" i="24"/>
  <c r="DE95" i="24" s="1"/>
  <c r="DD95" i="24"/>
  <c r="DB95" i="24"/>
  <c r="CO95" i="24"/>
  <c r="CL95" i="24" s="1"/>
  <c r="CR95" i="24"/>
  <c r="CP95" i="24"/>
  <c r="CC95" i="24"/>
  <c r="CG95" i="24" s="1"/>
  <c r="CF95" i="24"/>
  <c r="CD95" i="24"/>
  <c r="BQ95" i="24"/>
  <c r="BO95" i="24" s="1"/>
  <c r="BT95" i="24"/>
  <c r="BR95" i="24"/>
  <c r="BE95" i="24"/>
  <c r="BH95" i="24"/>
  <c r="BF95" i="24"/>
  <c r="AS95" i="24"/>
  <c r="AW95" i="24" s="1"/>
  <c r="AV95" i="24"/>
  <c r="AT95" i="24"/>
  <c r="AG95" i="24"/>
  <c r="AJ95" i="24"/>
  <c r="AH95" i="24"/>
  <c r="U95" i="24"/>
  <c r="Y95" i="24" s="1"/>
  <c r="X95" i="24"/>
  <c r="V95" i="24"/>
  <c r="I95" i="24"/>
  <c r="M95" i="24" s="1"/>
  <c r="L95" i="24"/>
  <c r="J95" i="24"/>
  <c r="JY94" i="24"/>
  <c r="JU94" i="24" s="1"/>
  <c r="KB94" i="24"/>
  <c r="JZ94" i="24"/>
  <c r="JM94" i="24"/>
  <c r="JI94" i="24" s="1"/>
  <c r="JP94" i="24"/>
  <c r="JN94" i="24"/>
  <c r="JA94" i="24"/>
  <c r="JD94" i="24"/>
  <c r="JB94" i="24"/>
  <c r="IO94" i="24"/>
  <c r="IL94" i="24" s="1"/>
  <c r="IR94" i="24"/>
  <c r="IP94" i="24"/>
  <c r="IC94" i="24"/>
  <c r="IG94" i="24" s="1"/>
  <c r="IF94" i="24"/>
  <c r="ID94" i="24"/>
  <c r="HQ94" i="24"/>
  <c r="HT94" i="24"/>
  <c r="HR94" i="24"/>
  <c r="HE94" i="24"/>
  <c r="HH94" i="24"/>
  <c r="HF94" i="24"/>
  <c r="GS94" i="24"/>
  <c r="GW94" i="24" s="1"/>
  <c r="GV94" i="24"/>
  <c r="GT94" i="24"/>
  <c r="GG94" i="24"/>
  <c r="GJ94" i="24"/>
  <c r="GH94" i="24"/>
  <c r="FU94" i="24"/>
  <c r="FX94" i="24"/>
  <c r="FV94" i="24"/>
  <c r="FI94" i="24"/>
  <c r="FM94" i="24" s="1"/>
  <c r="FL94" i="24"/>
  <c r="FJ94" i="24"/>
  <c r="EW94" i="24"/>
  <c r="FA94" i="24" s="1"/>
  <c r="EZ94" i="24"/>
  <c r="EX94" i="24"/>
  <c r="EK94" i="24"/>
  <c r="EO94" i="24" s="1"/>
  <c r="EN94" i="24"/>
  <c r="EL94" i="24"/>
  <c r="DY94" i="24"/>
  <c r="EB94" i="24"/>
  <c r="DZ94" i="24"/>
  <c r="DM94" i="24"/>
  <c r="DP94" i="24"/>
  <c r="DN94" i="24"/>
  <c r="DA94" i="24"/>
  <c r="DD94" i="24"/>
  <c r="DB94" i="24"/>
  <c r="CO94" i="24"/>
  <c r="CR94" i="24"/>
  <c r="CP94" i="24"/>
  <c r="CC94" i="24"/>
  <c r="CG94" i="24" s="1"/>
  <c r="CF94" i="24"/>
  <c r="CD94" i="24"/>
  <c r="BQ94" i="24"/>
  <c r="BT94" i="24"/>
  <c r="BR94" i="24"/>
  <c r="BE94" i="24"/>
  <c r="BC94" i="24" s="1"/>
  <c r="BH94" i="24"/>
  <c r="BF94" i="24"/>
  <c r="AS94" i="24"/>
  <c r="AP94" i="24" s="1"/>
  <c r="AV94" i="24"/>
  <c r="AT94" i="24"/>
  <c r="AG94" i="24"/>
  <c r="AJ94" i="24"/>
  <c r="AH94" i="24"/>
  <c r="U94" i="24"/>
  <c r="X94" i="24"/>
  <c r="V94" i="24"/>
  <c r="I94" i="24"/>
  <c r="L94" i="24"/>
  <c r="J94" i="24"/>
  <c r="JY93" i="24"/>
  <c r="KC93" i="24" s="1"/>
  <c r="KB93" i="24"/>
  <c r="JZ93" i="24"/>
  <c r="JM93" i="24"/>
  <c r="JL93" i="24" s="1"/>
  <c r="JP93" i="24"/>
  <c r="JN93" i="24"/>
  <c r="JA93" i="24"/>
  <c r="JD93" i="24"/>
  <c r="JB93" i="24"/>
  <c r="IO93" i="24"/>
  <c r="IR93" i="24"/>
  <c r="IP93" i="24"/>
  <c r="IC93" i="24"/>
  <c r="IF93" i="24"/>
  <c r="ID93" i="24"/>
  <c r="HQ93" i="24"/>
  <c r="HT93" i="24"/>
  <c r="HR93" i="24"/>
  <c r="HE93" i="24"/>
  <c r="HH93" i="24"/>
  <c r="HF93" i="24"/>
  <c r="GS93" i="24"/>
  <c r="GV93" i="24"/>
  <c r="GT93" i="24"/>
  <c r="GG93" i="24"/>
  <c r="GD93" i="24" s="1"/>
  <c r="GJ93" i="24"/>
  <c r="GH93" i="24"/>
  <c r="FU93" i="24"/>
  <c r="FX93" i="24"/>
  <c r="FV93" i="24"/>
  <c r="FI93" i="24"/>
  <c r="FL93" i="24"/>
  <c r="FJ93" i="24"/>
  <c r="EW93" i="24"/>
  <c r="EZ93" i="24"/>
  <c r="EX93" i="24"/>
  <c r="EK93" i="24"/>
  <c r="EI93" i="24" s="1"/>
  <c r="EN93" i="24"/>
  <c r="EL93" i="24"/>
  <c r="DY93" i="24"/>
  <c r="EC93" i="24" s="1"/>
  <c r="EB93" i="24"/>
  <c r="DZ93" i="24"/>
  <c r="DM93" i="24"/>
  <c r="DK93" i="24" s="1"/>
  <c r="DP93" i="24"/>
  <c r="DN93" i="24"/>
  <c r="DA93" i="24"/>
  <c r="DD93" i="24"/>
  <c r="DB93" i="24"/>
  <c r="CO93" i="24"/>
  <c r="CR93" i="24"/>
  <c r="CP93" i="24"/>
  <c r="CC93" i="24"/>
  <c r="CF93" i="24"/>
  <c r="CD93" i="24"/>
  <c r="BQ93" i="24"/>
  <c r="BT93" i="24"/>
  <c r="BR93" i="24"/>
  <c r="BE93" i="24"/>
  <c r="BI93" i="24" s="1"/>
  <c r="BH93" i="24"/>
  <c r="BF93" i="24"/>
  <c r="AS93" i="24"/>
  <c r="AW93" i="24" s="1"/>
  <c r="AV93" i="24"/>
  <c r="AT93" i="24"/>
  <c r="AG93" i="24"/>
  <c r="AJ93" i="24"/>
  <c r="AH93" i="24"/>
  <c r="U93" i="24"/>
  <c r="X93" i="24"/>
  <c r="V93" i="24"/>
  <c r="I93" i="24"/>
  <c r="L93" i="24"/>
  <c r="J93" i="24"/>
  <c r="JY92" i="24"/>
  <c r="KB92" i="24"/>
  <c r="JZ92" i="24"/>
  <c r="JM92" i="24"/>
  <c r="JP92" i="24"/>
  <c r="JN92" i="24"/>
  <c r="JA92" i="24"/>
  <c r="JE92" i="24" s="1"/>
  <c r="JD92" i="24"/>
  <c r="JB92" i="24"/>
  <c r="IO92" i="24"/>
  <c r="IM92" i="24" s="1"/>
  <c r="IR92" i="24"/>
  <c r="IP92" i="24"/>
  <c r="IC92" i="24"/>
  <c r="IG92" i="24" s="1"/>
  <c r="IF92" i="24"/>
  <c r="ID92" i="24"/>
  <c r="HQ92" i="24"/>
  <c r="HT92" i="24"/>
  <c r="HR92" i="24"/>
  <c r="HE92" i="24"/>
  <c r="HA92" i="24" s="1"/>
  <c r="HH92" i="24"/>
  <c r="HF92" i="24"/>
  <c r="GS92" i="24"/>
  <c r="GR92" i="24" s="1"/>
  <c r="GV92" i="24"/>
  <c r="GT92" i="24"/>
  <c r="GG92" i="24"/>
  <c r="GJ92" i="24"/>
  <c r="GH92" i="24"/>
  <c r="FU92" i="24"/>
  <c r="FR92" i="24" s="1"/>
  <c r="FX92" i="24"/>
  <c r="FV92" i="24"/>
  <c r="FI92" i="24"/>
  <c r="FM92" i="24" s="1"/>
  <c r="FL92" i="24"/>
  <c r="FJ92" i="24"/>
  <c r="EW92" i="24"/>
  <c r="ES92" i="24" s="1"/>
  <c r="EZ92" i="24"/>
  <c r="EX92" i="24"/>
  <c r="EK92" i="24"/>
  <c r="EN92" i="24"/>
  <c r="EL92" i="24"/>
  <c r="DY92" i="24"/>
  <c r="EB92" i="24"/>
  <c r="DZ92" i="24"/>
  <c r="DM92" i="24"/>
  <c r="DP92" i="24"/>
  <c r="DN92" i="24"/>
  <c r="DA92" i="24"/>
  <c r="DD92" i="24"/>
  <c r="DB92" i="24"/>
  <c r="CO92" i="24"/>
  <c r="CS92" i="24" s="1"/>
  <c r="CR92" i="24"/>
  <c r="CP92" i="24"/>
  <c r="CC92" i="24"/>
  <c r="CF92" i="24"/>
  <c r="CD92" i="24"/>
  <c r="BQ92" i="24"/>
  <c r="BT92" i="24"/>
  <c r="BR92" i="24"/>
  <c r="BE92" i="24"/>
  <c r="BA92" i="24" s="1"/>
  <c r="BH92" i="24"/>
  <c r="BF92" i="24"/>
  <c r="AS92" i="24"/>
  <c r="AV92" i="24"/>
  <c r="AT92" i="24"/>
  <c r="AG92" i="24"/>
  <c r="AJ92" i="24"/>
  <c r="AH92" i="24"/>
  <c r="U92" i="24"/>
  <c r="X92" i="24"/>
  <c r="V92" i="24"/>
  <c r="I92" i="24"/>
  <c r="L92" i="24"/>
  <c r="J92" i="24"/>
  <c r="JY91" i="24"/>
  <c r="JX91" i="24" s="1"/>
  <c r="KB91" i="24"/>
  <c r="JZ91" i="24"/>
  <c r="JM91" i="24"/>
  <c r="JJ91" i="24" s="1"/>
  <c r="JP91" i="24"/>
  <c r="JN91" i="24"/>
  <c r="JA91" i="24"/>
  <c r="JD91" i="24"/>
  <c r="JB91" i="24"/>
  <c r="IO91" i="24"/>
  <c r="IR91" i="24"/>
  <c r="IP91" i="24"/>
  <c r="IC91" i="24"/>
  <c r="IF91" i="24"/>
  <c r="ID91" i="24"/>
  <c r="HQ91" i="24"/>
  <c r="HT91" i="24"/>
  <c r="HR91" i="24"/>
  <c r="HE91" i="24"/>
  <c r="HI91" i="24" s="1"/>
  <c r="HH91" i="24"/>
  <c r="HF91" i="24"/>
  <c r="GS91" i="24"/>
  <c r="GV91" i="24"/>
  <c r="GT91" i="24"/>
  <c r="GG91" i="24"/>
  <c r="GJ91" i="24"/>
  <c r="GH91" i="24"/>
  <c r="FU91" i="24"/>
  <c r="FX91" i="24"/>
  <c r="FV91" i="24"/>
  <c r="FI91" i="24"/>
  <c r="FL91" i="24"/>
  <c r="FJ91" i="24"/>
  <c r="EW91" i="24"/>
  <c r="EZ91" i="24"/>
  <c r="EX91" i="24"/>
  <c r="EK91" i="24"/>
  <c r="EN91" i="24"/>
  <c r="EL91" i="24"/>
  <c r="DY91" i="24"/>
  <c r="EB91" i="24"/>
  <c r="DZ91" i="24"/>
  <c r="DM91" i="24"/>
  <c r="DP91" i="24"/>
  <c r="DN91" i="24"/>
  <c r="DA91" i="24"/>
  <c r="CY91" i="24" s="1"/>
  <c r="DD91" i="24"/>
  <c r="DB91" i="24"/>
  <c r="CO91" i="24"/>
  <c r="CR91" i="24"/>
  <c r="CP91" i="24"/>
  <c r="CC91" i="24"/>
  <c r="CF91" i="24"/>
  <c r="CD91" i="24"/>
  <c r="BQ91" i="24"/>
  <c r="BU91" i="24" s="1"/>
  <c r="BT91" i="24"/>
  <c r="BR91" i="24"/>
  <c r="BE91" i="24"/>
  <c r="BI91" i="24" s="1"/>
  <c r="BH91" i="24"/>
  <c r="BF91" i="24"/>
  <c r="AS91" i="24"/>
  <c r="AV91" i="24"/>
  <c r="AT91" i="24"/>
  <c r="AG91" i="24"/>
  <c r="AC91" i="24" s="1"/>
  <c r="AJ91" i="24"/>
  <c r="AH91" i="24"/>
  <c r="U91" i="24"/>
  <c r="X91" i="24"/>
  <c r="V91" i="24"/>
  <c r="I91" i="24"/>
  <c r="L91" i="24"/>
  <c r="J91" i="24"/>
  <c r="JY90" i="24"/>
  <c r="KB90" i="24"/>
  <c r="JZ90" i="24"/>
  <c r="JM90" i="24"/>
  <c r="JI90" i="24" s="1"/>
  <c r="JP90" i="24"/>
  <c r="JN90" i="24"/>
  <c r="JA90" i="24"/>
  <c r="IZ90" i="24" s="1"/>
  <c r="JD90" i="24"/>
  <c r="JB90" i="24"/>
  <c r="IO90" i="24"/>
  <c r="IR90" i="24"/>
  <c r="IP90" i="24"/>
  <c r="IC90" i="24"/>
  <c r="IB90" i="24" s="1"/>
  <c r="IF90" i="24"/>
  <c r="ID90" i="24"/>
  <c r="HQ90" i="24"/>
  <c r="HT90" i="24"/>
  <c r="HR90" i="24"/>
  <c r="HE90" i="24"/>
  <c r="HH90" i="24"/>
  <c r="HF90" i="24"/>
  <c r="GS90" i="24"/>
  <c r="GV90" i="24"/>
  <c r="GT90" i="24"/>
  <c r="GG90" i="24"/>
  <c r="GK90" i="24" s="1"/>
  <c r="GJ90" i="24"/>
  <c r="GH90" i="24"/>
  <c r="FU90" i="24"/>
  <c r="FX90" i="24"/>
  <c r="FV90" i="24"/>
  <c r="FI90" i="24"/>
  <c r="FL90" i="24"/>
  <c r="FJ90" i="24"/>
  <c r="EW90" i="24"/>
  <c r="EZ90" i="24"/>
  <c r="EX90" i="24"/>
  <c r="EK90" i="24"/>
  <c r="EN90" i="24"/>
  <c r="EL90" i="24"/>
  <c r="DY90" i="24"/>
  <c r="EB90" i="24"/>
  <c r="DZ90" i="24"/>
  <c r="DM90" i="24"/>
  <c r="DQ90" i="24" s="1"/>
  <c r="DP90" i="24"/>
  <c r="DN90" i="24"/>
  <c r="DA90" i="24"/>
  <c r="DE90" i="24" s="1"/>
  <c r="DD90" i="24"/>
  <c r="DB90" i="24"/>
  <c r="CO90" i="24"/>
  <c r="CM90" i="24" s="1"/>
  <c r="CR90" i="24"/>
  <c r="CP90" i="24"/>
  <c r="CC90" i="24"/>
  <c r="CG90" i="24" s="1"/>
  <c r="CF90" i="24"/>
  <c r="CD90" i="24"/>
  <c r="BQ90" i="24"/>
  <c r="BT90" i="24"/>
  <c r="BR90" i="24"/>
  <c r="BE90" i="24"/>
  <c r="BH90" i="24"/>
  <c r="BF90" i="24"/>
  <c r="AS90" i="24"/>
  <c r="AV90" i="24"/>
  <c r="AT90" i="24"/>
  <c r="AG90" i="24"/>
  <c r="AK90" i="24" s="1"/>
  <c r="AJ90" i="24"/>
  <c r="AH90" i="24"/>
  <c r="U90" i="24"/>
  <c r="S90" i="24" s="1"/>
  <c r="X90" i="24"/>
  <c r="V90" i="24"/>
  <c r="I90" i="24"/>
  <c r="L90" i="24"/>
  <c r="J90" i="24"/>
  <c r="JY89" i="24"/>
  <c r="JW89" i="24" s="1"/>
  <c r="KB89" i="24"/>
  <c r="JZ89" i="24"/>
  <c r="JM89" i="24"/>
  <c r="JP89" i="24"/>
  <c r="JN89" i="24"/>
  <c r="JA89" i="24"/>
  <c r="JD89" i="24"/>
  <c r="JB89" i="24"/>
  <c r="IO89" i="24"/>
  <c r="IL89" i="24" s="1"/>
  <c r="IR89" i="24"/>
  <c r="IP89" i="24"/>
  <c r="IC89" i="24"/>
  <c r="IG89" i="24" s="1"/>
  <c r="IF89" i="24"/>
  <c r="ID89" i="24"/>
  <c r="HQ89" i="24"/>
  <c r="HN89" i="24" s="1"/>
  <c r="HT89" i="24"/>
  <c r="HR89" i="24"/>
  <c r="HE89" i="24"/>
  <c r="HH89" i="24"/>
  <c r="HF89" i="24"/>
  <c r="GS89" i="24"/>
  <c r="GV89" i="24"/>
  <c r="GT89" i="24"/>
  <c r="GG89" i="24"/>
  <c r="GJ89" i="24"/>
  <c r="GH89" i="24"/>
  <c r="FU89" i="24"/>
  <c r="FX89" i="24"/>
  <c r="FV89" i="24"/>
  <c r="FI89" i="24"/>
  <c r="FM89" i="24" s="1"/>
  <c r="FL89" i="24"/>
  <c r="FJ89" i="24"/>
  <c r="EW89" i="24"/>
  <c r="FA89" i="24" s="1"/>
  <c r="EZ89" i="24"/>
  <c r="EX89" i="24"/>
  <c r="EK89" i="24"/>
  <c r="EO89" i="24" s="1"/>
  <c r="EN89" i="24"/>
  <c r="EL89" i="24"/>
  <c r="DY89" i="24"/>
  <c r="DV89" i="24" s="1"/>
  <c r="EB89" i="24"/>
  <c r="DZ89" i="24"/>
  <c r="DM89" i="24"/>
  <c r="DQ89" i="24" s="1"/>
  <c r="DP89" i="24"/>
  <c r="DN89" i="24"/>
  <c r="DA89" i="24"/>
  <c r="DD89" i="24"/>
  <c r="DB89" i="24"/>
  <c r="CO89" i="24"/>
  <c r="CM89" i="24" s="1"/>
  <c r="CR89" i="24"/>
  <c r="CP89" i="24"/>
  <c r="CC89" i="24"/>
  <c r="CG89" i="24" s="1"/>
  <c r="CF89" i="24"/>
  <c r="CD89" i="24"/>
  <c r="BQ89" i="24"/>
  <c r="BT89" i="24"/>
  <c r="BR89" i="24"/>
  <c r="BE89" i="24"/>
  <c r="BH89" i="24"/>
  <c r="BF89" i="24"/>
  <c r="AS89" i="24"/>
  <c r="AQ89" i="24" s="1"/>
  <c r="AV89" i="24"/>
  <c r="AT89" i="24"/>
  <c r="AG89" i="24"/>
  <c r="AJ89" i="24"/>
  <c r="AH89" i="24"/>
  <c r="U89" i="24"/>
  <c r="X89" i="24"/>
  <c r="V89" i="24"/>
  <c r="I89" i="24"/>
  <c r="H89" i="24" s="1"/>
  <c r="L89" i="24"/>
  <c r="J89" i="24"/>
  <c r="JY88" i="24"/>
  <c r="JV88" i="24" s="1"/>
  <c r="KB88" i="24"/>
  <c r="JZ88" i="24"/>
  <c r="JM88" i="24"/>
  <c r="JI88" i="24" s="1"/>
  <c r="JP88" i="24"/>
  <c r="JN88" i="24"/>
  <c r="JA88" i="24"/>
  <c r="JD88" i="24"/>
  <c r="JB88" i="24"/>
  <c r="IO88" i="24"/>
  <c r="IK88" i="24" s="1"/>
  <c r="IR88" i="24"/>
  <c r="IP88" i="24"/>
  <c r="IC88" i="24"/>
  <c r="IF88" i="24"/>
  <c r="ID88" i="24"/>
  <c r="HQ88" i="24"/>
  <c r="HT88" i="24"/>
  <c r="HR88" i="24"/>
  <c r="HE88" i="24"/>
  <c r="HC88" i="24" s="1"/>
  <c r="HH88" i="24"/>
  <c r="HF88" i="24"/>
  <c r="GS88" i="24"/>
  <c r="GW88" i="24" s="1"/>
  <c r="GV88" i="24"/>
  <c r="GT88" i="24"/>
  <c r="GG88" i="24"/>
  <c r="GD88" i="24" s="1"/>
  <c r="GJ88" i="24"/>
  <c r="GH88" i="24"/>
  <c r="FU88" i="24"/>
  <c r="FS88" i="24" s="1"/>
  <c r="FX88" i="24"/>
  <c r="FV88" i="24"/>
  <c r="FI88" i="24"/>
  <c r="FL88" i="24"/>
  <c r="FJ88" i="24"/>
  <c r="EW88" i="24"/>
  <c r="EZ88" i="24"/>
  <c r="EX88" i="24"/>
  <c r="EK88" i="24"/>
  <c r="EH88" i="24" s="1"/>
  <c r="EN88" i="24"/>
  <c r="EL88" i="24"/>
  <c r="DY88" i="24"/>
  <c r="EB88" i="24"/>
  <c r="DZ88" i="24"/>
  <c r="DM88" i="24"/>
  <c r="DQ88" i="24" s="1"/>
  <c r="DP88" i="24"/>
  <c r="DN88" i="24"/>
  <c r="DA88" i="24"/>
  <c r="CZ88" i="24" s="1"/>
  <c r="DD88" i="24"/>
  <c r="DB88" i="24"/>
  <c r="CO88" i="24"/>
  <c r="CM88" i="24" s="1"/>
  <c r="CR88" i="24"/>
  <c r="CP88" i="24"/>
  <c r="CC88" i="24"/>
  <c r="CF88" i="24"/>
  <c r="CD88" i="24"/>
  <c r="BQ88" i="24"/>
  <c r="BT88" i="24"/>
  <c r="BR88" i="24"/>
  <c r="BE88" i="24"/>
  <c r="BA88" i="24" s="1"/>
  <c r="BH88" i="24"/>
  <c r="BF88" i="24"/>
  <c r="AS88" i="24"/>
  <c r="AW88" i="24" s="1"/>
  <c r="AV88" i="24"/>
  <c r="AT88" i="24"/>
  <c r="AG88" i="24"/>
  <c r="AJ88" i="24"/>
  <c r="AH88" i="24"/>
  <c r="U88" i="24"/>
  <c r="Y88" i="24" s="1"/>
  <c r="X88" i="24"/>
  <c r="V88" i="24"/>
  <c r="I88" i="24"/>
  <c r="L88" i="24"/>
  <c r="J88" i="24"/>
  <c r="JY87" i="24"/>
  <c r="KB87" i="24"/>
  <c r="JZ87" i="24"/>
  <c r="JM87" i="24"/>
  <c r="JQ87" i="24" s="1"/>
  <c r="JP87" i="24"/>
  <c r="JN87" i="24"/>
  <c r="JA87" i="24"/>
  <c r="IZ87" i="24" s="1"/>
  <c r="JD87" i="24"/>
  <c r="JB87" i="24"/>
  <c r="IO87" i="24"/>
  <c r="IM87" i="24" s="1"/>
  <c r="IR87" i="24"/>
  <c r="IP87" i="24"/>
  <c r="IC87" i="24"/>
  <c r="IB87" i="24" s="1"/>
  <c r="IF87" i="24"/>
  <c r="ID87" i="24"/>
  <c r="HQ87" i="24"/>
  <c r="HT87" i="24"/>
  <c r="HR87" i="24"/>
  <c r="HE87" i="24"/>
  <c r="HC87" i="24" s="1"/>
  <c r="HH87" i="24"/>
  <c r="HF87" i="24"/>
  <c r="GS87" i="24"/>
  <c r="GV87" i="24"/>
  <c r="GT87" i="24"/>
  <c r="GG87" i="24"/>
  <c r="GC87" i="24" s="1"/>
  <c r="GJ87" i="24"/>
  <c r="GH87" i="24"/>
  <c r="FU87" i="24"/>
  <c r="FY87" i="24" s="1"/>
  <c r="FX87" i="24"/>
  <c r="FV87" i="24"/>
  <c r="FI87" i="24"/>
  <c r="FE87" i="24" s="1"/>
  <c r="FL87" i="24"/>
  <c r="FJ87" i="24"/>
  <c r="EW87" i="24"/>
  <c r="ET87" i="24" s="1"/>
  <c r="EZ87" i="24"/>
  <c r="EX87" i="24"/>
  <c r="EK87" i="24"/>
  <c r="EG87" i="24" s="1"/>
  <c r="EN87" i="24"/>
  <c r="EL87" i="24"/>
  <c r="DY87" i="24"/>
  <c r="EB87" i="24"/>
  <c r="DZ87" i="24"/>
  <c r="DM87" i="24"/>
  <c r="DP87" i="24"/>
  <c r="DN87" i="24"/>
  <c r="DA87" i="24"/>
  <c r="CX87" i="24" s="1"/>
  <c r="DD87" i="24"/>
  <c r="DB87" i="24"/>
  <c r="CO87" i="24"/>
  <c r="CS87" i="24" s="1"/>
  <c r="CR87" i="24"/>
  <c r="CP87" i="24"/>
  <c r="CC87" i="24"/>
  <c r="CG87" i="24" s="1"/>
  <c r="CF87" i="24"/>
  <c r="CD87" i="24"/>
  <c r="BQ87" i="24"/>
  <c r="BT87" i="24"/>
  <c r="BR87" i="24"/>
  <c r="BE87" i="24"/>
  <c r="BC87" i="24" s="1"/>
  <c r="BH87" i="24"/>
  <c r="BF87" i="24"/>
  <c r="AS87" i="24"/>
  <c r="AQ87" i="24" s="1"/>
  <c r="AV87" i="24"/>
  <c r="AT87" i="24"/>
  <c r="AG87" i="24"/>
  <c r="AJ87" i="24"/>
  <c r="AH87" i="24"/>
  <c r="U87" i="24"/>
  <c r="Y87" i="24" s="1"/>
  <c r="X87" i="24"/>
  <c r="V87" i="24"/>
  <c r="I87" i="24"/>
  <c r="M87" i="24" s="1"/>
  <c r="L87" i="24"/>
  <c r="J87" i="24"/>
  <c r="JY86" i="24"/>
  <c r="JX86" i="24" s="1"/>
  <c r="KB86" i="24"/>
  <c r="JZ86" i="24"/>
  <c r="JM86" i="24"/>
  <c r="JP86" i="24"/>
  <c r="JN86" i="24"/>
  <c r="JA86" i="24"/>
  <c r="JD86" i="24"/>
  <c r="JB86" i="24"/>
  <c r="IO86" i="24"/>
  <c r="IS86" i="24" s="1"/>
  <c r="IR86" i="24"/>
  <c r="IP86" i="24"/>
  <c r="IC86" i="24"/>
  <c r="HZ86" i="24" s="1"/>
  <c r="IF86" i="24"/>
  <c r="ID86" i="24"/>
  <c r="HQ86" i="24"/>
  <c r="HT86" i="24"/>
  <c r="HR86" i="24"/>
  <c r="HE86" i="24"/>
  <c r="HA86" i="24" s="1"/>
  <c r="HH86" i="24"/>
  <c r="HF86" i="24"/>
  <c r="GS86" i="24"/>
  <c r="GV86" i="24"/>
  <c r="GT86" i="24"/>
  <c r="GG86" i="24"/>
  <c r="GK86" i="24" s="1"/>
  <c r="GJ86" i="24"/>
  <c r="GH86" i="24"/>
  <c r="FU86" i="24"/>
  <c r="FX86" i="24"/>
  <c r="FV86" i="24"/>
  <c r="FI86" i="24"/>
  <c r="FF86" i="24" s="1"/>
  <c r="FL86" i="24"/>
  <c r="FJ86" i="24"/>
  <c r="EW86" i="24"/>
  <c r="EZ86" i="24"/>
  <c r="EX86" i="24"/>
  <c r="EK86" i="24"/>
  <c r="EO86" i="24" s="1"/>
  <c r="EN86" i="24"/>
  <c r="EL86" i="24"/>
  <c r="DY86" i="24"/>
  <c r="DW86" i="24" s="1"/>
  <c r="EB86" i="24"/>
  <c r="DZ86" i="24"/>
  <c r="DM86" i="24"/>
  <c r="DP86" i="24"/>
  <c r="DN86" i="24"/>
  <c r="DA86" i="24"/>
  <c r="DD86" i="24"/>
  <c r="DB86" i="24"/>
  <c r="CO86" i="24"/>
  <c r="CM86" i="24" s="1"/>
  <c r="CR86" i="24"/>
  <c r="CP86" i="24"/>
  <c r="CC86" i="24"/>
  <c r="CF86" i="24"/>
  <c r="CD86" i="24"/>
  <c r="BQ86" i="24"/>
  <c r="BT86" i="24"/>
  <c r="BR86" i="24"/>
  <c r="BE86" i="24"/>
  <c r="BI86" i="24" s="1"/>
  <c r="BH86" i="24"/>
  <c r="BF86" i="24"/>
  <c r="AS86" i="24"/>
  <c r="AW86" i="24" s="1"/>
  <c r="AV86" i="24"/>
  <c r="AT86" i="24"/>
  <c r="AG86" i="24"/>
  <c r="AJ86" i="24"/>
  <c r="AH86" i="24"/>
  <c r="U86" i="24"/>
  <c r="Q86" i="24" s="1"/>
  <c r="X86" i="24"/>
  <c r="V86" i="24"/>
  <c r="I86" i="24"/>
  <c r="L86" i="24"/>
  <c r="J86" i="24"/>
  <c r="JY85" i="24"/>
  <c r="KB85" i="24"/>
  <c r="JZ85" i="24"/>
  <c r="JM85" i="24"/>
  <c r="JQ85" i="24" s="1"/>
  <c r="JP85" i="24"/>
  <c r="JN85" i="24"/>
  <c r="JA85" i="24"/>
  <c r="JD85" i="24"/>
  <c r="JB85" i="24"/>
  <c r="IO85" i="24"/>
  <c r="IR85" i="24"/>
  <c r="IP85" i="24"/>
  <c r="IC85" i="24"/>
  <c r="IF85" i="24"/>
  <c r="ID85" i="24"/>
  <c r="HQ85" i="24"/>
  <c r="HT85" i="24"/>
  <c r="HR85" i="24"/>
  <c r="HE85" i="24"/>
  <c r="HH85" i="24"/>
  <c r="HF85" i="24"/>
  <c r="GS85" i="24"/>
  <c r="GV85" i="24"/>
  <c r="GT85" i="24"/>
  <c r="GG85" i="24"/>
  <c r="GD85" i="24" s="1"/>
  <c r="GJ85" i="24"/>
  <c r="GH85" i="24"/>
  <c r="FU85" i="24"/>
  <c r="FR85" i="24" s="1"/>
  <c r="FX85" i="24"/>
  <c r="FV85" i="24"/>
  <c r="FI85" i="24"/>
  <c r="FH85" i="24" s="1"/>
  <c r="FL85" i="24"/>
  <c r="FJ85" i="24"/>
  <c r="EW85" i="24"/>
  <c r="EZ85" i="24"/>
  <c r="EX85" i="24"/>
  <c r="EK85" i="24"/>
  <c r="EN85" i="24"/>
  <c r="EL85" i="24"/>
  <c r="DY85" i="24"/>
  <c r="EC85" i="24" s="1"/>
  <c r="EB85" i="24"/>
  <c r="DZ85" i="24"/>
  <c r="DM85" i="24"/>
  <c r="DQ85" i="24" s="1"/>
  <c r="DP85" i="24"/>
  <c r="DN85" i="24"/>
  <c r="DA85" i="24"/>
  <c r="CZ85" i="24" s="1"/>
  <c r="DD85" i="24"/>
  <c r="DB85" i="24"/>
  <c r="CO85" i="24"/>
  <c r="CS85" i="24" s="1"/>
  <c r="CR85" i="24"/>
  <c r="CP85" i="24"/>
  <c r="CC85" i="24"/>
  <c r="CF85" i="24"/>
  <c r="CD85" i="24"/>
  <c r="BQ85" i="24"/>
  <c r="BT85" i="24"/>
  <c r="BR85" i="24"/>
  <c r="BE85" i="24"/>
  <c r="BH85" i="24"/>
  <c r="BF85" i="24"/>
  <c r="AS85" i="24"/>
  <c r="AV85" i="24"/>
  <c r="AT85" i="24"/>
  <c r="AG85" i="24"/>
  <c r="AK85" i="24" s="1"/>
  <c r="AJ85" i="24"/>
  <c r="AH85" i="24"/>
  <c r="U85" i="24"/>
  <c r="X85" i="24"/>
  <c r="V85" i="24"/>
  <c r="I85" i="24"/>
  <c r="L85" i="24"/>
  <c r="J85" i="24"/>
  <c r="JY84" i="24"/>
  <c r="JV84" i="24" s="1"/>
  <c r="KB84" i="24"/>
  <c r="JZ84" i="24"/>
  <c r="JM84" i="24"/>
  <c r="JP84" i="24"/>
  <c r="JN84" i="24"/>
  <c r="JA84" i="24"/>
  <c r="JD84" i="24"/>
  <c r="JB84" i="24"/>
  <c r="IO84" i="24"/>
  <c r="IK84" i="24" s="1"/>
  <c r="IR84" i="24"/>
  <c r="IP84" i="24"/>
  <c r="IC84" i="24"/>
  <c r="IB84" i="24" s="1"/>
  <c r="IF84" i="24"/>
  <c r="ID84" i="24"/>
  <c r="HQ84" i="24"/>
  <c r="HU84" i="24" s="1"/>
  <c r="HT84" i="24"/>
  <c r="HR84" i="24"/>
  <c r="HE84" i="24"/>
  <c r="HH84" i="24"/>
  <c r="HF84" i="24"/>
  <c r="GS84" i="24"/>
  <c r="GV84" i="24"/>
  <c r="GT84" i="24"/>
  <c r="GG84" i="24"/>
  <c r="GJ84" i="24"/>
  <c r="GH84" i="24"/>
  <c r="FU84" i="24"/>
  <c r="FR84" i="24" s="1"/>
  <c r="FX84" i="24"/>
  <c r="FV84" i="24"/>
  <c r="FI84" i="24"/>
  <c r="FM84" i="24" s="1"/>
  <c r="FL84" i="24"/>
  <c r="FJ84" i="24"/>
  <c r="EW84" i="24"/>
  <c r="FA84" i="24" s="1"/>
  <c r="EZ84" i="24"/>
  <c r="EX84" i="24"/>
  <c r="EK84" i="24"/>
  <c r="EI84" i="24" s="1"/>
  <c r="EN84" i="24"/>
  <c r="EL84" i="24"/>
  <c r="DY84" i="24"/>
  <c r="EB84" i="24"/>
  <c r="DZ84" i="24"/>
  <c r="DM84" i="24"/>
  <c r="DP84" i="24"/>
  <c r="DN84" i="24"/>
  <c r="DA84" i="24"/>
  <c r="CW84" i="24" s="1"/>
  <c r="DD84" i="24"/>
  <c r="DB84" i="24"/>
  <c r="CO84" i="24"/>
  <c r="CK84" i="24" s="1"/>
  <c r="CR84" i="24"/>
  <c r="CP84" i="24"/>
  <c r="CC84" i="24"/>
  <c r="CG84" i="24" s="1"/>
  <c r="CF84" i="24"/>
  <c r="CD84" i="24"/>
  <c r="BQ84" i="24"/>
  <c r="BO84" i="24" s="1"/>
  <c r="BT84" i="24"/>
  <c r="BR84" i="24"/>
  <c r="BE84" i="24"/>
  <c r="BH84" i="24"/>
  <c r="BF84" i="24"/>
  <c r="AS84" i="24"/>
  <c r="AV84" i="24"/>
  <c r="AT84" i="24"/>
  <c r="AG84" i="24"/>
  <c r="AJ84" i="24"/>
  <c r="AH84" i="24"/>
  <c r="U84" i="24"/>
  <c r="X84" i="24"/>
  <c r="V84" i="24"/>
  <c r="I84" i="24"/>
  <c r="L84" i="24"/>
  <c r="J84" i="24"/>
  <c r="JY83" i="24"/>
  <c r="KC83" i="24" s="1"/>
  <c r="KB83" i="24"/>
  <c r="JZ83" i="24"/>
  <c r="JM83" i="24"/>
  <c r="JQ83" i="24" s="1"/>
  <c r="JP83" i="24"/>
  <c r="JN83" i="24"/>
  <c r="JA83" i="24"/>
  <c r="JD83" i="24"/>
  <c r="JB83" i="24"/>
  <c r="IO83" i="24"/>
  <c r="IL83" i="24" s="1"/>
  <c r="IR83" i="24"/>
  <c r="IP83" i="24"/>
  <c r="IC83" i="24"/>
  <c r="IF83" i="24"/>
  <c r="ID83" i="24"/>
  <c r="HQ83" i="24"/>
  <c r="HU83" i="24" s="1"/>
  <c r="HT83" i="24"/>
  <c r="HR83" i="24"/>
  <c r="HE83" i="24"/>
  <c r="HC83" i="24" s="1"/>
  <c r="HH83" i="24"/>
  <c r="HF83" i="24"/>
  <c r="GS83" i="24"/>
  <c r="GV83" i="24"/>
  <c r="GT83" i="24"/>
  <c r="GG83" i="24"/>
  <c r="GD83" i="24" s="1"/>
  <c r="GJ83" i="24"/>
  <c r="GH83" i="24"/>
  <c r="FU83" i="24"/>
  <c r="FX83" i="24"/>
  <c r="FV83" i="24"/>
  <c r="FI83" i="24"/>
  <c r="FL83" i="24"/>
  <c r="FJ83" i="24"/>
  <c r="EW83" i="24"/>
  <c r="EZ83" i="24"/>
  <c r="EX83" i="24"/>
  <c r="EK83" i="24"/>
  <c r="EN83" i="24"/>
  <c r="EL83" i="24"/>
  <c r="DY83" i="24"/>
  <c r="DU83" i="24" s="1"/>
  <c r="EB83" i="24"/>
  <c r="DZ83" i="24"/>
  <c r="DM83" i="24"/>
  <c r="DP83" i="24"/>
  <c r="DN83" i="24"/>
  <c r="DA83" i="24"/>
  <c r="CZ83" i="24" s="1"/>
  <c r="DD83" i="24"/>
  <c r="DB83" i="24"/>
  <c r="CO83" i="24"/>
  <c r="CN83" i="24" s="1"/>
  <c r="CR83" i="24"/>
  <c r="CP83" i="24"/>
  <c r="CC83" i="24"/>
  <c r="CF83" i="24"/>
  <c r="CD83" i="24"/>
  <c r="BQ83" i="24"/>
  <c r="BU83" i="24" s="1"/>
  <c r="BT83" i="24"/>
  <c r="BR83" i="24"/>
  <c r="BE83" i="24"/>
  <c r="BH83" i="24"/>
  <c r="BF83" i="24"/>
  <c r="AS83" i="24"/>
  <c r="AW83" i="24" s="1"/>
  <c r="AV83" i="24"/>
  <c r="AT83" i="24"/>
  <c r="AG83" i="24"/>
  <c r="AC83" i="24" s="1"/>
  <c r="AJ83" i="24"/>
  <c r="AH83" i="24"/>
  <c r="U83" i="24"/>
  <c r="X83" i="24"/>
  <c r="V83" i="24"/>
  <c r="I83" i="24"/>
  <c r="G83" i="24" s="1"/>
  <c r="L83" i="24"/>
  <c r="J83" i="24"/>
  <c r="JY82" i="24"/>
  <c r="KB82" i="24"/>
  <c r="JZ82" i="24"/>
  <c r="JM82" i="24"/>
  <c r="JP82" i="24"/>
  <c r="JN82" i="24"/>
  <c r="JA82" i="24"/>
  <c r="IZ82" i="24" s="1"/>
  <c r="JD82" i="24"/>
  <c r="JB82" i="24"/>
  <c r="IO82" i="24"/>
  <c r="IM82" i="24" s="1"/>
  <c r="IR82" i="24"/>
  <c r="IP82" i="24"/>
  <c r="IC82" i="24"/>
  <c r="IA82" i="24" s="1"/>
  <c r="IF82" i="24"/>
  <c r="ID82" i="24"/>
  <c r="HQ82" i="24"/>
  <c r="HT82" i="24"/>
  <c r="HR82" i="24"/>
  <c r="HE82" i="24"/>
  <c r="HH82" i="24"/>
  <c r="HF82" i="24"/>
  <c r="GS82" i="24"/>
  <c r="GV82" i="24"/>
  <c r="GT82" i="24"/>
  <c r="GG82" i="24"/>
  <c r="GJ82" i="24"/>
  <c r="GH82" i="24"/>
  <c r="FU82" i="24"/>
  <c r="FY82" i="24" s="1"/>
  <c r="FX82" i="24"/>
  <c r="FV82" i="24"/>
  <c r="FI82" i="24"/>
  <c r="FL82" i="24"/>
  <c r="FJ82" i="24"/>
  <c r="EW82" i="24"/>
  <c r="ET82" i="24" s="1"/>
  <c r="EZ82" i="24"/>
  <c r="EX82" i="24"/>
  <c r="EK82" i="24"/>
  <c r="EN82" i="24"/>
  <c r="EL82" i="24"/>
  <c r="DY82" i="24"/>
  <c r="EB82" i="24"/>
  <c r="DZ82" i="24"/>
  <c r="DM82" i="24"/>
  <c r="DP82" i="24"/>
  <c r="DN82" i="24"/>
  <c r="DA82" i="24"/>
  <c r="DE82" i="24" s="1"/>
  <c r="DD82" i="24"/>
  <c r="DB82" i="24"/>
  <c r="CO82" i="24"/>
  <c r="CS82" i="24" s="1"/>
  <c r="CR82" i="24"/>
  <c r="CP82" i="24"/>
  <c r="CC82" i="24"/>
  <c r="CB82" i="24" s="1"/>
  <c r="CF82" i="24"/>
  <c r="CD82" i="24"/>
  <c r="BQ82" i="24"/>
  <c r="BT82" i="24"/>
  <c r="BR82" i="24"/>
  <c r="BE82" i="24"/>
  <c r="BD82" i="24" s="1"/>
  <c r="BH82" i="24"/>
  <c r="BF82" i="24"/>
  <c r="AS82" i="24"/>
  <c r="AV82" i="24"/>
  <c r="AT82" i="24"/>
  <c r="AG82" i="24"/>
  <c r="AK82" i="24" s="1"/>
  <c r="AJ82" i="24"/>
  <c r="AH82" i="24"/>
  <c r="U82" i="24"/>
  <c r="Y82" i="24" s="1"/>
  <c r="X82" i="24"/>
  <c r="V82" i="24"/>
  <c r="I82" i="24"/>
  <c r="M82" i="24" s="1"/>
  <c r="L82" i="24"/>
  <c r="J82" i="24"/>
  <c r="JY80" i="24"/>
  <c r="KB80" i="24"/>
  <c r="JZ80" i="24"/>
  <c r="JM80" i="24"/>
  <c r="JP80" i="24"/>
  <c r="JN80" i="24"/>
  <c r="JA80" i="24"/>
  <c r="JD80" i="24"/>
  <c r="JB80" i="24"/>
  <c r="IO80" i="24"/>
  <c r="IR80" i="24"/>
  <c r="IP80" i="24"/>
  <c r="IC80" i="24"/>
  <c r="HZ80" i="24" s="1"/>
  <c r="IF80" i="24"/>
  <c r="ID80" i="24"/>
  <c r="HQ80" i="24"/>
  <c r="HU80" i="24" s="1"/>
  <c r="HT80" i="24"/>
  <c r="HR80" i="24"/>
  <c r="HE80" i="24"/>
  <c r="HI80" i="24" s="1"/>
  <c r="HH80" i="24"/>
  <c r="HF80" i="24"/>
  <c r="GS80" i="24"/>
  <c r="GV80" i="24"/>
  <c r="GT80" i="24"/>
  <c r="GG80" i="24"/>
  <c r="GC80" i="24" s="1"/>
  <c r="GJ80" i="24"/>
  <c r="GH80" i="24"/>
  <c r="FU80" i="24"/>
  <c r="FX80" i="24"/>
  <c r="FV80" i="24"/>
  <c r="FI80" i="24"/>
  <c r="FL80" i="24"/>
  <c r="FJ80" i="24"/>
  <c r="EW80" i="24"/>
  <c r="EZ80" i="24"/>
  <c r="EX80" i="24"/>
  <c r="EK80" i="24"/>
  <c r="EN80" i="24"/>
  <c r="EL80" i="24"/>
  <c r="DY80" i="24"/>
  <c r="DV80" i="24" s="1"/>
  <c r="EB80" i="24"/>
  <c r="DZ80" i="24"/>
  <c r="DM80" i="24"/>
  <c r="DP80" i="24"/>
  <c r="DN80" i="24"/>
  <c r="DA80" i="24"/>
  <c r="DD80" i="24"/>
  <c r="DB80" i="24"/>
  <c r="CO80" i="24"/>
  <c r="CR80" i="24"/>
  <c r="CP80" i="24"/>
  <c r="CC80" i="24"/>
  <c r="CF80" i="24"/>
  <c r="CD80" i="24"/>
  <c r="BQ80" i="24"/>
  <c r="BU80" i="24" s="1"/>
  <c r="BT80" i="24"/>
  <c r="BR80" i="24"/>
  <c r="BE80" i="24"/>
  <c r="BI80" i="24" s="1"/>
  <c r="BH80" i="24"/>
  <c r="BF80" i="24"/>
  <c r="AS80" i="24"/>
  <c r="AV80" i="24"/>
  <c r="AT80" i="24"/>
  <c r="AG80" i="24"/>
  <c r="AJ80" i="24"/>
  <c r="AH80" i="24"/>
  <c r="U80" i="24"/>
  <c r="V80" i="24"/>
  <c r="I80" i="24"/>
  <c r="L80" i="24"/>
  <c r="J80" i="24"/>
  <c r="JY79" i="24"/>
  <c r="KB79" i="24"/>
  <c r="JZ79" i="24"/>
  <c r="JM79" i="24"/>
  <c r="JK79" i="24" s="1"/>
  <c r="JP79" i="24"/>
  <c r="JN79" i="24"/>
  <c r="JA79" i="24"/>
  <c r="JE79" i="24" s="1"/>
  <c r="JD79" i="24"/>
  <c r="JB79" i="24"/>
  <c r="IO79" i="24"/>
  <c r="IR79" i="24"/>
  <c r="IP79" i="24"/>
  <c r="IC79" i="24"/>
  <c r="HZ79" i="24" s="1"/>
  <c r="IF79" i="24"/>
  <c r="ID79" i="24"/>
  <c r="HQ79" i="24"/>
  <c r="HT79" i="24"/>
  <c r="HR79" i="24"/>
  <c r="HE79" i="24"/>
  <c r="HH79" i="24"/>
  <c r="HF79" i="24"/>
  <c r="GS79" i="24"/>
  <c r="GV79" i="24"/>
  <c r="GT79" i="24"/>
  <c r="GG79" i="24"/>
  <c r="GD79" i="24" s="1"/>
  <c r="GJ79" i="24"/>
  <c r="GH79" i="24"/>
  <c r="FU79" i="24"/>
  <c r="FX79" i="24"/>
  <c r="FV79" i="24"/>
  <c r="FI79" i="24"/>
  <c r="FL79" i="24"/>
  <c r="FJ79" i="24"/>
  <c r="EW79" i="24"/>
  <c r="EV79" i="24" s="1"/>
  <c r="EZ79" i="24"/>
  <c r="EX79" i="24"/>
  <c r="EK79" i="24"/>
  <c r="EN79" i="24"/>
  <c r="EL79" i="24"/>
  <c r="DY79" i="24"/>
  <c r="EB79" i="24"/>
  <c r="DZ79" i="24"/>
  <c r="DM79" i="24"/>
  <c r="DK79" i="24" s="1"/>
  <c r="DP79" i="24"/>
  <c r="DN79" i="24"/>
  <c r="DA79" i="24"/>
  <c r="DD79" i="24"/>
  <c r="DB79" i="24"/>
  <c r="CO79" i="24"/>
  <c r="CL79" i="24" s="1"/>
  <c r="CR79" i="24"/>
  <c r="CP79" i="24"/>
  <c r="CC79" i="24"/>
  <c r="CF79" i="24"/>
  <c r="CD79" i="24"/>
  <c r="BQ79" i="24"/>
  <c r="BM79" i="24" s="1"/>
  <c r="BT79" i="24"/>
  <c r="BR79" i="24"/>
  <c r="BE79" i="24"/>
  <c r="BH79" i="24"/>
  <c r="BF79" i="24"/>
  <c r="AS79" i="24"/>
  <c r="AW79" i="24" s="1"/>
  <c r="AV79" i="24"/>
  <c r="AT79" i="24"/>
  <c r="AG79" i="24"/>
  <c r="AK79" i="24" s="1"/>
  <c r="AJ79" i="24"/>
  <c r="AH79" i="24"/>
  <c r="U79" i="24"/>
  <c r="Y79" i="24" s="1"/>
  <c r="X79" i="24"/>
  <c r="V79" i="24"/>
  <c r="I79" i="24"/>
  <c r="F79" i="24" s="1"/>
  <c r="L79" i="24"/>
  <c r="J79" i="24"/>
  <c r="JY78" i="24"/>
  <c r="KB78" i="24"/>
  <c r="JZ78" i="24"/>
  <c r="JM78" i="24"/>
  <c r="JP78" i="24"/>
  <c r="JN78" i="24"/>
  <c r="JA78" i="24"/>
  <c r="JD78" i="24"/>
  <c r="JB78" i="24"/>
  <c r="IO78" i="24"/>
  <c r="IR78" i="24"/>
  <c r="IP78" i="24"/>
  <c r="IC78" i="24"/>
  <c r="IG78" i="24" s="1"/>
  <c r="IF78" i="24"/>
  <c r="ID78" i="24"/>
  <c r="HQ78" i="24"/>
  <c r="HT78" i="24"/>
  <c r="HR78" i="24"/>
  <c r="HE78" i="24"/>
  <c r="HA78" i="24" s="1"/>
  <c r="HH78" i="24"/>
  <c r="HF78" i="24"/>
  <c r="GS78" i="24"/>
  <c r="GV78" i="24"/>
  <c r="GT78" i="24"/>
  <c r="GG78" i="24"/>
  <c r="GJ78" i="24"/>
  <c r="GH78" i="24"/>
  <c r="FU78" i="24"/>
  <c r="FX78" i="24"/>
  <c r="FV78" i="24"/>
  <c r="FI78" i="24"/>
  <c r="FL78" i="24"/>
  <c r="FJ78" i="24"/>
  <c r="EW78" i="24"/>
  <c r="FA78" i="24" s="1"/>
  <c r="EZ78" i="24"/>
  <c r="EX78" i="24"/>
  <c r="EK78" i="24"/>
  <c r="EO78" i="24" s="1"/>
  <c r="EN78" i="24"/>
  <c r="EL78" i="24"/>
  <c r="DY78" i="24"/>
  <c r="EB78" i="24"/>
  <c r="DZ78" i="24"/>
  <c r="DM78" i="24"/>
  <c r="DP78" i="24"/>
  <c r="DN78" i="24"/>
  <c r="DA78" i="24"/>
  <c r="CX78" i="24" s="1"/>
  <c r="DD78" i="24"/>
  <c r="DB78" i="24"/>
  <c r="CO78" i="24"/>
  <c r="CM78" i="24" s="1"/>
  <c r="CR78" i="24"/>
  <c r="CP78" i="24"/>
  <c r="CC78" i="24"/>
  <c r="CG78" i="24" s="1"/>
  <c r="CF78" i="24"/>
  <c r="CD78" i="24"/>
  <c r="BQ78" i="24"/>
  <c r="BU78" i="24" s="1"/>
  <c r="BT78" i="24"/>
  <c r="BR78" i="24"/>
  <c r="BE78" i="24"/>
  <c r="BI78" i="24" s="1"/>
  <c r="BH78" i="24"/>
  <c r="BF78" i="24"/>
  <c r="AS78" i="24"/>
  <c r="AP78" i="24" s="1"/>
  <c r="AV78" i="24"/>
  <c r="AT78" i="24"/>
  <c r="AG78" i="24"/>
  <c r="AJ78" i="24"/>
  <c r="AH78" i="24"/>
  <c r="U78" i="24"/>
  <c r="X78" i="24"/>
  <c r="V78" i="24"/>
  <c r="I78" i="24"/>
  <c r="J78" i="24"/>
  <c r="L78" i="24"/>
  <c r="JY75" i="24"/>
  <c r="JV75" i="24" s="1"/>
  <c r="KB75" i="24"/>
  <c r="JZ75" i="24"/>
  <c r="JM75" i="24"/>
  <c r="JP75" i="24"/>
  <c r="JN75" i="24"/>
  <c r="JA75" i="24"/>
  <c r="JD75" i="24"/>
  <c r="JB75" i="24"/>
  <c r="IO75" i="24"/>
  <c r="IM75" i="24" s="1"/>
  <c r="IR75" i="24"/>
  <c r="IP75" i="24"/>
  <c r="IC75" i="24"/>
  <c r="IF75" i="24"/>
  <c r="ID75" i="24"/>
  <c r="HQ75" i="24"/>
  <c r="HT75" i="24"/>
  <c r="HR75" i="24"/>
  <c r="HE75" i="24"/>
  <c r="HA75" i="24" s="1"/>
  <c r="HH75" i="24"/>
  <c r="HF75" i="24"/>
  <c r="GS75" i="24"/>
  <c r="GV75" i="24"/>
  <c r="GT75" i="24"/>
  <c r="GG75" i="24"/>
  <c r="GD75" i="24" s="1"/>
  <c r="GJ75" i="24"/>
  <c r="GH75" i="24"/>
  <c r="FU75" i="24"/>
  <c r="FX75" i="24"/>
  <c r="FV75" i="24"/>
  <c r="FI75" i="24"/>
  <c r="FL75" i="24"/>
  <c r="FJ75" i="24"/>
  <c r="EW75" i="24"/>
  <c r="EZ75" i="24"/>
  <c r="EX75" i="24"/>
  <c r="EK75" i="24"/>
  <c r="EO75" i="24" s="1"/>
  <c r="EN75" i="24"/>
  <c r="EL75" i="24"/>
  <c r="DY75" i="24"/>
  <c r="EC75" i="24" s="1"/>
  <c r="EB75" i="24"/>
  <c r="DZ75" i="24"/>
  <c r="DM75" i="24"/>
  <c r="DQ75" i="24" s="1"/>
  <c r="DP75" i="24"/>
  <c r="DN75" i="24"/>
  <c r="DA75" i="24"/>
  <c r="DD75" i="24"/>
  <c r="DB75" i="24"/>
  <c r="CO75" i="24"/>
  <c r="CR75" i="24"/>
  <c r="CP75" i="24"/>
  <c r="CC75" i="24"/>
  <c r="CF75" i="24"/>
  <c r="CD75" i="24"/>
  <c r="BQ75" i="24"/>
  <c r="BT75" i="24"/>
  <c r="BR75" i="24"/>
  <c r="BE75" i="24"/>
  <c r="BH75" i="24"/>
  <c r="BF75" i="24"/>
  <c r="AG75" i="24"/>
  <c r="AJ75" i="24"/>
  <c r="AH75" i="24"/>
  <c r="U75" i="24"/>
  <c r="R75" i="24" s="1"/>
  <c r="X75" i="24"/>
  <c r="V75" i="24"/>
  <c r="I75" i="24"/>
  <c r="H75" i="24" s="1"/>
  <c r="L75" i="24"/>
  <c r="J75" i="24"/>
  <c r="JY74" i="24"/>
  <c r="KB74" i="24"/>
  <c r="JZ74" i="24"/>
  <c r="JM74" i="24"/>
  <c r="JP74" i="24"/>
  <c r="JN74" i="24"/>
  <c r="JA74" i="24"/>
  <c r="JD74" i="24"/>
  <c r="JB74" i="24"/>
  <c r="IO74" i="24"/>
  <c r="IN74" i="24" s="1"/>
  <c r="IR74" i="24"/>
  <c r="IP74" i="24"/>
  <c r="IC74" i="24"/>
  <c r="IG74" i="24" s="1"/>
  <c r="IF74" i="24"/>
  <c r="ID74" i="24"/>
  <c r="HQ74" i="24"/>
  <c r="HT74" i="24"/>
  <c r="HR74" i="24"/>
  <c r="HE74" i="24"/>
  <c r="HH74" i="24"/>
  <c r="HF74" i="24"/>
  <c r="GS74" i="24"/>
  <c r="GV74" i="24"/>
  <c r="GT74" i="24"/>
  <c r="GG74" i="24"/>
  <c r="GD74" i="24" s="1"/>
  <c r="GJ74" i="24"/>
  <c r="GH74" i="24"/>
  <c r="FU74" i="24"/>
  <c r="FX74" i="24"/>
  <c r="FV74" i="24"/>
  <c r="FI74" i="24"/>
  <c r="FM74" i="24" s="1"/>
  <c r="FL74" i="24"/>
  <c r="FJ74" i="24"/>
  <c r="EW74" i="24"/>
  <c r="EZ74" i="24"/>
  <c r="EX74" i="24"/>
  <c r="EK74" i="24"/>
  <c r="EI74" i="24" s="1"/>
  <c r="EN74" i="24"/>
  <c r="EL74" i="24"/>
  <c r="DY74" i="24"/>
  <c r="DX74" i="24" s="1"/>
  <c r="EB74" i="24"/>
  <c r="DZ74" i="24"/>
  <c r="DM74" i="24"/>
  <c r="DP74" i="24"/>
  <c r="DN74" i="24"/>
  <c r="DA74" i="24"/>
  <c r="CX74" i="24" s="1"/>
  <c r="DD74" i="24"/>
  <c r="DB74" i="24"/>
  <c r="CO74" i="24"/>
  <c r="CN74" i="24" s="1"/>
  <c r="CR74" i="24"/>
  <c r="CP74" i="24"/>
  <c r="CC74" i="24"/>
  <c r="CF74" i="24"/>
  <c r="CD74" i="24"/>
  <c r="BQ74" i="24"/>
  <c r="BM74" i="24" s="1"/>
  <c r="BT74" i="24"/>
  <c r="BR74" i="24"/>
  <c r="BE74" i="24"/>
  <c r="BD74" i="24" s="1"/>
  <c r="BH74" i="24"/>
  <c r="BF74" i="24"/>
  <c r="AG74" i="24"/>
  <c r="AJ74" i="24"/>
  <c r="AH74" i="24"/>
  <c r="U74" i="24"/>
  <c r="Y74" i="24" s="1"/>
  <c r="X74" i="24"/>
  <c r="V74" i="24"/>
  <c r="I74" i="24"/>
  <c r="L74" i="24"/>
  <c r="J74" i="24"/>
  <c r="JY73" i="24"/>
  <c r="KC73" i="24" s="1"/>
  <c r="KB73" i="24"/>
  <c r="JZ73" i="24"/>
  <c r="JM73" i="24"/>
  <c r="JJ73" i="24" s="1"/>
  <c r="JP73" i="24"/>
  <c r="JN73" i="24"/>
  <c r="JA73" i="24"/>
  <c r="JD73" i="24"/>
  <c r="JB73" i="24"/>
  <c r="IO73" i="24"/>
  <c r="IR73" i="24"/>
  <c r="IP73" i="24"/>
  <c r="IC73" i="24"/>
  <c r="HZ73" i="24" s="1"/>
  <c r="IF73" i="24"/>
  <c r="ID73" i="24"/>
  <c r="HQ73" i="24"/>
  <c r="HM73" i="24" s="1"/>
  <c r="HT73" i="24"/>
  <c r="HR73" i="24"/>
  <c r="HE73" i="24"/>
  <c r="HD73" i="24" s="1"/>
  <c r="HH73" i="24"/>
  <c r="HF73" i="24"/>
  <c r="GS73" i="24"/>
  <c r="GV73" i="24"/>
  <c r="GT73" i="24"/>
  <c r="GG73" i="24"/>
  <c r="GJ73" i="24"/>
  <c r="GH73" i="24"/>
  <c r="FU73" i="24"/>
  <c r="FY73" i="24" s="1"/>
  <c r="FX73" i="24"/>
  <c r="FV73" i="24"/>
  <c r="FI73" i="24"/>
  <c r="FL73" i="24"/>
  <c r="FJ73" i="24"/>
  <c r="EW73" i="24"/>
  <c r="EZ73" i="24"/>
  <c r="EX73" i="24"/>
  <c r="EK73" i="24"/>
  <c r="EN73" i="24"/>
  <c r="EL73" i="24"/>
  <c r="DY73" i="24"/>
  <c r="EB73" i="24"/>
  <c r="DZ73" i="24"/>
  <c r="DM73" i="24"/>
  <c r="DI73" i="24" s="1"/>
  <c r="DP73" i="24"/>
  <c r="DN73" i="24"/>
  <c r="DA73" i="24"/>
  <c r="DD73" i="24"/>
  <c r="DB73" i="24"/>
  <c r="CO73" i="24"/>
  <c r="CR73" i="24"/>
  <c r="CP73" i="24"/>
  <c r="CC73" i="24"/>
  <c r="CF73" i="24"/>
  <c r="CD73" i="24"/>
  <c r="BQ73" i="24"/>
  <c r="BT73" i="24"/>
  <c r="BR73" i="24"/>
  <c r="BE73" i="24"/>
  <c r="BI73" i="24" s="1"/>
  <c r="BH73" i="24"/>
  <c r="BF73" i="24"/>
  <c r="AG73" i="24"/>
  <c r="AC73" i="24" s="1"/>
  <c r="AJ73" i="24"/>
  <c r="AH73" i="24"/>
  <c r="U73" i="24"/>
  <c r="X73" i="24"/>
  <c r="V73" i="24"/>
  <c r="I73" i="24"/>
  <c r="F73" i="24" s="1"/>
  <c r="L73" i="24"/>
  <c r="J73" i="24"/>
  <c r="JY72" i="24"/>
  <c r="JV72" i="24" s="1"/>
  <c r="KB72" i="24"/>
  <c r="JZ72" i="24"/>
  <c r="JM72" i="24"/>
  <c r="JP72" i="24"/>
  <c r="JN72" i="24"/>
  <c r="JA72" i="24"/>
  <c r="JD72" i="24"/>
  <c r="JB72" i="24"/>
  <c r="IO72" i="24"/>
  <c r="IR72" i="24"/>
  <c r="IP72" i="24"/>
  <c r="IC72" i="24"/>
  <c r="IF72" i="24"/>
  <c r="ID72" i="24"/>
  <c r="HQ72" i="24"/>
  <c r="HT72" i="24"/>
  <c r="HR72" i="24"/>
  <c r="HE72" i="24"/>
  <c r="HI72" i="24" s="1"/>
  <c r="HH72" i="24"/>
  <c r="HF72" i="24"/>
  <c r="GS72" i="24"/>
  <c r="GV72" i="24"/>
  <c r="GT72" i="24"/>
  <c r="GG72" i="24"/>
  <c r="GK72" i="24" s="1"/>
  <c r="GJ72" i="24"/>
  <c r="GH72" i="24"/>
  <c r="FU72" i="24"/>
  <c r="FS72" i="24" s="1"/>
  <c r="FX72" i="24"/>
  <c r="FV72" i="24"/>
  <c r="FI72" i="24"/>
  <c r="FL72" i="24"/>
  <c r="FJ72" i="24"/>
  <c r="EW72" i="24"/>
  <c r="FA72" i="24" s="1"/>
  <c r="EZ72" i="24"/>
  <c r="EX72" i="24"/>
  <c r="EK72" i="24"/>
  <c r="EN72" i="24"/>
  <c r="EL72" i="24"/>
  <c r="DY72" i="24"/>
  <c r="EB72" i="24"/>
  <c r="DZ72" i="24"/>
  <c r="DM72" i="24"/>
  <c r="DI72" i="24" s="1"/>
  <c r="DP72" i="24"/>
  <c r="DN72" i="24"/>
  <c r="DA72" i="24"/>
  <c r="DE72" i="24" s="1"/>
  <c r="DD72" i="24"/>
  <c r="DB72" i="24"/>
  <c r="CO72" i="24"/>
  <c r="CR72" i="24"/>
  <c r="CP72" i="24"/>
  <c r="CC72" i="24"/>
  <c r="CF72" i="24"/>
  <c r="CD72" i="24"/>
  <c r="BQ72" i="24"/>
  <c r="BT72" i="24"/>
  <c r="BR72" i="24"/>
  <c r="BE72" i="24"/>
  <c r="BH72" i="24"/>
  <c r="BF72" i="24"/>
  <c r="AG72" i="24"/>
  <c r="AK72" i="24" s="1"/>
  <c r="AJ72" i="24"/>
  <c r="AH72" i="24"/>
  <c r="U72" i="24"/>
  <c r="T72" i="24" s="1"/>
  <c r="X72" i="24"/>
  <c r="V72" i="24"/>
  <c r="I72" i="24"/>
  <c r="H72" i="24" s="1"/>
  <c r="L72" i="24"/>
  <c r="J72" i="24"/>
  <c r="JY71" i="24"/>
  <c r="KB71" i="24"/>
  <c r="JZ71" i="24"/>
  <c r="JM71" i="24"/>
  <c r="JP71" i="24"/>
  <c r="JN71" i="24"/>
  <c r="JA71" i="24"/>
  <c r="JD71" i="24"/>
  <c r="JB71" i="24"/>
  <c r="IO71" i="24"/>
  <c r="IS71" i="24" s="1"/>
  <c r="IR71" i="24"/>
  <c r="IP71" i="24"/>
  <c r="IC71" i="24"/>
  <c r="IF71" i="24"/>
  <c r="ID71" i="24"/>
  <c r="HQ71" i="24"/>
  <c r="HT71" i="24"/>
  <c r="HR71" i="24"/>
  <c r="HE71" i="24"/>
  <c r="HA71" i="24" s="1"/>
  <c r="HH71" i="24"/>
  <c r="HF71" i="24"/>
  <c r="GS71" i="24"/>
  <c r="GP71" i="24" s="1"/>
  <c r="GV71" i="24"/>
  <c r="GT71" i="24"/>
  <c r="GG71" i="24"/>
  <c r="GJ71" i="24"/>
  <c r="GH71" i="24"/>
  <c r="FU71" i="24"/>
  <c r="FX71" i="24"/>
  <c r="FV71" i="24"/>
  <c r="FI71" i="24"/>
  <c r="FF71" i="24" s="1"/>
  <c r="FL71" i="24"/>
  <c r="FJ71" i="24"/>
  <c r="EW71" i="24"/>
  <c r="FA71" i="24" s="1"/>
  <c r="EZ71" i="24"/>
  <c r="EX71" i="24"/>
  <c r="EK71" i="24"/>
  <c r="EN71" i="24"/>
  <c r="EL71" i="24"/>
  <c r="DY71" i="24"/>
  <c r="EB71" i="24"/>
  <c r="DZ71" i="24"/>
  <c r="DM71" i="24"/>
  <c r="DP71" i="24"/>
  <c r="DN71" i="24"/>
  <c r="DA71" i="24"/>
  <c r="DD71" i="24"/>
  <c r="DB71" i="24"/>
  <c r="CO71" i="24"/>
  <c r="CS71" i="24" s="1"/>
  <c r="CR71" i="24"/>
  <c r="CP71" i="24"/>
  <c r="CC71" i="24"/>
  <c r="CG71" i="24" s="1"/>
  <c r="CF71" i="24"/>
  <c r="CD71" i="24"/>
  <c r="BQ71" i="24"/>
  <c r="BU71" i="24" s="1"/>
  <c r="BT71" i="24"/>
  <c r="BR71" i="24"/>
  <c r="BE71" i="24"/>
  <c r="BD71" i="24" s="1"/>
  <c r="BH71" i="24"/>
  <c r="BF71" i="24"/>
  <c r="AG71" i="24"/>
  <c r="AJ71" i="24"/>
  <c r="AH71" i="24"/>
  <c r="U71" i="24"/>
  <c r="X71" i="24"/>
  <c r="V71" i="24"/>
  <c r="I71" i="24"/>
  <c r="E71" i="24" s="1"/>
  <c r="L71" i="24"/>
  <c r="J71" i="24"/>
  <c r="JY67" i="24"/>
  <c r="KC67" i="24" s="1"/>
  <c r="KB67" i="24"/>
  <c r="JZ67" i="24"/>
  <c r="JM67" i="24"/>
  <c r="JL67" i="24" s="1"/>
  <c r="JP67" i="24"/>
  <c r="JN67" i="24"/>
  <c r="JA67" i="24"/>
  <c r="JD67" i="24"/>
  <c r="JB67" i="24"/>
  <c r="IO67" i="24"/>
  <c r="IR67" i="24"/>
  <c r="IP67" i="24"/>
  <c r="IC67" i="24"/>
  <c r="IF67" i="24"/>
  <c r="ID67" i="24"/>
  <c r="HQ67" i="24"/>
  <c r="HT67" i="24"/>
  <c r="HR67" i="24"/>
  <c r="HE67" i="24"/>
  <c r="HD67" i="24" s="1"/>
  <c r="HH67" i="24"/>
  <c r="HF67" i="24"/>
  <c r="GS67" i="24"/>
  <c r="GP67" i="24" s="1"/>
  <c r="GV67" i="24"/>
  <c r="GT67" i="24"/>
  <c r="GG67" i="24"/>
  <c r="GK67" i="24" s="1"/>
  <c r="GJ67" i="24"/>
  <c r="GH67" i="24"/>
  <c r="FU67" i="24"/>
  <c r="FX67" i="24"/>
  <c r="FV67" i="24"/>
  <c r="FI67" i="24"/>
  <c r="FL67" i="24"/>
  <c r="FJ67" i="24"/>
  <c r="EW67" i="24"/>
  <c r="EZ67" i="24"/>
  <c r="EX67" i="24"/>
  <c r="EK67" i="24"/>
  <c r="EN67" i="24"/>
  <c r="EL67" i="24"/>
  <c r="DY67" i="24"/>
  <c r="DV67" i="24" s="1"/>
  <c r="EB67" i="24"/>
  <c r="DZ67" i="24"/>
  <c r="DM67" i="24"/>
  <c r="DQ67" i="24" s="1"/>
  <c r="DP67" i="24"/>
  <c r="DN67" i="24"/>
  <c r="DA67" i="24"/>
  <c r="DD67" i="24"/>
  <c r="DB67" i="24"/>
  <c r="CO67" i="24"/>
  <c r="CR67" i="24"/>
  <c r="CP67" i="24"/>
  <c r="CC67" i="24"/>
  <c r="CF67" i="24"/>
  <c r="CD67" i="24"/>
  <c r="BQ67" i="24"/>
  <c r="BT67" i="24"/>
  <c r="BR67" i="24"/>
  <c r="BE67" i="24"/>
  <c r="BH67" i="24"/>
  <c r="BF67" i="24"/>
  <c r="AS67" i="24"/>
  <c r="AV67" i="24"/>
  <c r="AT67" i="24"/>
  <c r="AG67" i="24"/>
  <c r="AJ67" i="24"/>
  <c r="AH67" i="24"/>
  <c r="U67" i="24"/>
  <c r="X67" i="24"/>
  <c r="V67" i="24"/>
  <c r="I67" i="24"/>
  <c r="G67" i="24" s="1"/>
  <c r="J67" i="24"/>
  <c r="L67" i="24"/>
  <c r="JY66" i="24"/>
  <c r="KC66" i="24" s="1"/>
  <c r="KB66" i="24"/>
  <c r="JZ66" i="24"/>
  <c r="JM66" i="24"/>
  <c r="JP66" i="24"/>
  <c r="JN66" i="24"/>
  <c r="JA66" i="24"/>
  <c r="IZ66" i="24" s="1"/>
  <c r="JD66" i="24"/>
  <c r="JB66" i="24"/>
  <c r="IO66" i="24"/>
  <c r="IL66" i="24" s="1"/>
  <c r="IR66" i="24"/>
  <c r="IP66" i="24"/>
  <c r="IC66" i="24"/>
  <c r="IF66" i="24"/>
  <c r="ID66" i="24"/>
  <c r="HQ66" i="24"/>
  <c r="HT66" i="24"/>
  <c r="HR66" i="24"/>
  <c r="HE66" i="24"/>
  <c r="HH66" i="24"/>
  <c r="HF66" i="24"/>
  <c r="GS66" i="24"/>
  <c r="GV66" i="24"/>
  <c r="GT66" i="24"/>
  <c r="GG66" i="24"/>
  <c r="GC66" i="24" s="1"/>
  <c r="GJ66" i="24"/>
  <c r="GH66" i="24"/>
  <c r="FU66" i="24"/>
  <c r="FR66" i="24" s="1"/>
  <c r="FX66" i="24"/>
  <c r="FV66" i="24"/>
  <c r="FI66" i="24"/>
  <c r="FM66" i="24" s="1"/>
  <c r="FL66" i="24"/>
  <c r="FJ66" i="24"/>
  <c r="EW66" i="24"/>
  <c r="EV66" i="24" s="1"/>
  <c r="EZ66" i="24"/>
  <c r="EX66" i="24"/>
  <c r="EK66" i="24"/>
  <c r="EN66" i="24"/>
  <c r="EL66" i="24"/>
  <c r="DY66" i="24"/>
  <c r="EB66" i="24"/>
  <c r="DZ66" i="24"/>
  <c r="DM66" i="24"/>
  <c r="DP66" i="24"/>
  <c r="DN66" i="24"/>
  <c r="DA66" i="24"/>
  <c r="CW66" i="24" s="1"/>
  <c r="DD66" i="24"/>
  <c r="DB66" i="24"/>
  <c r="CO66" i="24"/>
  <c r="CS66" i="24" s="1"/>
  <c r="CR66" i="24"/>
  <c r="CP66" i="24"/>
  <c r="CC66" i="24"/>
  <c r="CG66" i="24" s="1"/>
  <c r="CF66" i="24"/>
  <c r="CD66" i="24"/>
  <c r="BQ66" i="24"/>
  <c r="BP66" i="24" s="1"/>
  <c r="BT66" i="24"/>
  <c r="BR66" i="24"/>
  <c r="BE66" i="24"/>
  <c r="BC66" i="24" s="1"/>
  <c r="BH66" i="24"/>
  <c r="BF66" i="24"/>
  <c r="AS66" i="24"/>
  <c r="AV66" i="24"/>
  <c r="AT66" i="24"/>
  <c r="AG66" i="24"/>
  <c r="AJ66" i="24"/>
  <c r="AH66" i="24"/>
  <c r="U66" i="24"/>
  <c r="X66" i="24"/>
  <c r="V66" i="24"/>
  <c r="I66" i="24"/>
  <c r="H66" i="24" s="1"/>
  <c r="L66" i="24"/>
  <c r="J66" i="24"/>
  <c r="JY65" i="24"/>
  <c r="KB65" i="24"/>
  <c r="JZ65" i="24"/>
  <c r="JM65" i="24"/>
  <c r="JP65" i="24"/>
  <c r="JN65" i="24"/>
  <c r="JA65" i="24"/>
  <c r="IW65" i="24" s="1"/>
  <c r="JD65" i="24"/>
  <c r="JB65" i="24"/>
  <c r="IO65" i="24"/>
  <c r="IR65" i="24"/>
  <c r="IP65" i="24"/>
  <c r="IC65" i="24"/>
  <c r="IF65" i="24"/>
  <c r="ID65" i="24"/>
  <c r="HQ65" i="24"/>
  <c r="HN65" i="24" s="1"/>
  <c r="HT65" i="24"/>
  <c r="HR65" i="24"/>
  <c r="HE65" i="24"/>
  <c r="HH65" i="24"/>
  <c r="HF65" i="24"/>
  <c r="GS65" i="24"/>
  <c r="GV65" i="24"/>
  <c r="GT65" i="24"/>
  <c r="GG65" i="24"/>
  <c r="GJ65" i="24"/>
  <c r="GH65" i="24"/>
  <c r="FU65" i="24"/>
  <c r="FX65" i="24"/>
  <c r="FV65" i="24"/>
  <c r="FI65" i="24"/>
  <c r="FH65" i="24" s="1"/>
  <c r="FL65" i="24"/>
  <c r="FJ65" i="24"/>
  <c r="EW65" i="24"/>
  <c r="EZ65" i="24"/>
  <c r="EX65" i="24"/>
  <c r="EK65" i="24"/>
  <c r="EN65" i="24"/>
  <c r="EL65" i="24"/>
  <c r="DY65" i="24"/>
  <c r="DW65" i="24" s="1"/>
  <c r="EB65" i="24"/>
  <c r="DZ65" i="24"/>
  <c r="DM65" i="24"/>
  <c r="DK65" i="24" s="1"/>
  <c r="DP65" i="24"/>
  <c r="DN65" i="24"/>
  <c r="DA65" i="24"/>
  <c r="CY65" i="24" s="1"/>
  <c r="DD65" i="24"/>
  <c r="DB65" i="24"/>
  <c r="CO65" i="24"/>
  <c r="CR65" i="24"/>
  <c r="CP65" i="24"/>
  <c r="CC65" i="24"/>
  <c r="CF65" i="24"/>
  <c r="CD65" i="24"/>
  <c r="BQ65" i="24"/>
  <c r="BP65" i="24" s="1"/>
  <c r="BT65" i="24"/>
  <c r="BR65" i="24"/>
  <c r="BE65" i="24"/>
  <c r="BA65" i="24" s="1"/>
  <c r="BH65" i="24"/>
  <c r="BF65" i="24"/>
  <c r="AS65" i="24"/>
  <c r="AV65" i="24"/>
  <c r="AT65" i="24"/>
  <c r="AG65" i="24"/>
  <c r="AJ65" i="24"/>
  <c r="AH65" i="24"/>
  <c r="U65" i="24"/>
  <c r="X65" i="24"/>
  <c r="V65" i="24"/>
  <c r="I65" i="24"/>
  <c r="J65" i="24"/>
  <c r="L65" i="24"/>
  <c r="JY64" i="24"/>
  <c r="KB64" i="24"/>
  <c r="JZ64" i="24"/>
  <c r="JM64" i="24"/>
  <c r="JL64" i="24" s="1"/>
  <c r="JP64" i="24"/>
  <c r="JN64" i="24"/>
  <c r="JA64" i="24"/>
  <c r="JD64" i="24"/>
  <c r="JB64" i="24"/>
  <c r="IO64" i="24"/>
  <c r="IN64" i="24" s="1"/>
  <c r="IR64" i="24"/>
  <c r="IP64" i="24"/>
  <c r="IC64" i="24"/>
  <c r="IF64" i="24"/>
  <c r="ID64" i="24"/>
  <c r="HQ64" i="24"/>
  <c r="HT64" i="24"/>
  <c r="HR64" i="24"/>
  <c r="HE64" i="24"/>
  <c r="HH64" i="24"/>
  <c r="HF64" i="24"/>
  <c r="GS64" i="24"/>
  <c r="GV64" i="24"/>
  <c r="GT64" i="24"/>
  <c r="GG64" i="24"/>
  <c r="GE64" i="24" s="1"/>
  <c r="GJ64" i="24"/>
  <c r="GH64" i="24"/>
  <c r="FU64" i="24"/>
  <c r="FQ64" i="24" s="1"/>
  <c r="FX64" i="24"/>
  <c r="FV64" i="24"/>
  <c r="FI64" i="24"/>
  <c r="FL64" i="24"/>
  <c r="FJ64" i="24"/>
  <c r="EW64" i="24"/>
  <c r="EU64" i="24" s="1"/>
  <c r="EZ64" i="24"/>
  <c r="EX64" i="24"/>
  <c r="EK64" i="24"/>
  <c r="EN64" i="24"/>
  <c r="EL64" i="24"/>
  <c r="DY64" i="24"/>
  <c r="EB64" i="24"/>
  <c r="DZ64" i="24"/>
  <c r="DM64" i="24"/>
  <c r="DP64" i="24"/>
  <c r="DN64" i="24"/>
  <c r="DA64" i="24"/>
  <c r="DD64" i="24"/>
  <c r="DB64" i="24"/>
  <c r="CO64" i="24"/>
  <c r="CS64" i="24" s="1"/>
  <c r="CR64" i="24"/>
  <c r="CP64" i="24"/>
  <c r="CC64" i="24"/>
  <c r="CF64" i="24"/>
  <c r="CD64" i="24"/>
  <c r="BQ64" i="24"/>
  <c r="BT64" i="24"/>
  <c r="BR64" i="24"/>
  <c r="BE64" i="24"/>
  <c r="BH64" i="24"/>
  <c r="BF64" i="24"/>
  <c r="AS64" i="24"/>
  <c r="AO64" i="24" s="1"/>
  <c r="AV64" i="24"/>
  <c r="AT64" i="24"/>
  <c r="AG64" i="24"/>
  <c r="AE64" i="24" s="1"/>
  <c r="AJ64" i="24"/>
  <c r="AH64" i="24"/>
  <c r="U64" i="24"/>
  <c r="R64" i="24" s="1"/>
  <c r="X64" i="24"/>
  <c r="V64" i="24"/>
  <c r="I64" i="24"/>
  <c r="J64" i="24"/>
  <c r="L64" i="24"/>
  <c r="JY63" i="24"/>
  <c r="JV63" i="24" s="1"/>
  <c r="KB63" i="24"/>
  <c r="JZ63" i="24"/>
  <c r="JM63" i="24"/>
  <c r="JP63" i="24"/>
  <c r="JN63" i="24"/>
  <c r="JA63" i="24"/>
  <c r="JD63" i="24"/>
  <c r="JB63" i="24"/>
  <c r="IO63" i="24"/>
  <c r="IR63" i="24"/>
  <c r="IP63" i="24"/>
  <c r="IC63" i="24"/>
  <c r="IF63" i="24"/>
  <c r="ID63" i="24"/>
  <c r="HQ63" i="24"/>
  <c r="HO63" i="24" s="1"/>
  <c r="HT63" i="24"/>
  <c r="HR63" i="24"/>
  <c r="HE63" i="24"/>
  <c r="HH63" i="24"/>
  <c r="HF63" i="24"/>
  <c r="GS63" i="24"/>
  <c r="GR63" i="24" s="1"/>
  <c r="GV63" i="24"/>
  <c r="GT63" i="24"/>
  <c r="GG63" i="24"/>
  <c r="GJ63" i="24"/>
  <c r="GH63" i="24"/>
  <c r="FU63" i="24"/>
  <c r="FX63" i="24"/>
  <c r="FV63" i="24"/>
  <c r="FI63" i="24"/>
  <c r="FG63" i="24" s="1"/>
  <c r="FL63" i="24"/>
  <c r="FJ63" i="24"/>
  <c r="EW63" i="24"/>
  <c r="ES63" i="24" s="1"/>
  <c r="EZ63" i="24"/>
  <c r="EX63" i="24"/>
  <c r="EK63" i="24"/>
  <c r="EJ63" i="24" s="1"/>
  <c r="EN63" i="24"/>
  <c r="EL63" i="24"/>
  <c r="DY63" i="24"/>
  <c r="DU63" i="24" s="1"/>
  <c r="EB63" i="24"/>
  <c r="DZ63" i="24"/>
  <c r="DM63" i="24"/>
  <c r="DK63" i="24" s="1"/>
  <c r="DP63" i="24"/>
  <c r="DN63" i="24"/>
  <c r="DA63" i="24"/>
  <c r="DD63" i="24"/>
  <c r="DB63" i="24"/>
  <c r="CO63" i="24"/>
  <c r="CL63" i="24" s="1"/>
  <c r="CR63" i="24"/>
  <c r="CP63" i="24"/>
  <c r="CC63" i="24"/>
  <c r="CG63" i="24" s="1"/>
  <c r="CF63" i="24"/>
  <c r="CD63" i="24"/>
  <c r="BQ63" i="24"/>
  <c r="BT63" i="24"/>
  <c r="BR63" i="24"/>
  <c r="BE63" i="24"/>
  <c r="BB63" i="24" s="1"/>
  <c r="BH63" i="24"/>
  <c r="BF63" i="24"/>
  <c r="AS63" i="24"/>
  <c r="AR63" i="24" s="1"/>
  <c r="AV63" i="24"/>
  <c r="AT63" i="24"/>
  <c r="AG63" i="24"/>
  <c r="AE63" i="24" s="1"/>
  <c r="AJ63" i="24"/>
  <c r="AH63" i="24"/>
  <c r="U63" i="24"/>
  <c r="X63" i="24"/>
  <c r="V63" i="24"/>
  <c r="I63" i="24"/>
  <c r="F63" i="24" s="1"/>
  <c r="J63" i="24"/>
  <c r="L63" i="24"/>
  <c r="JY62" i="24"/>
  <c r="KC62" i="24" s="1"/>
  <c r="KB62" i="24"/>
  <c r="JZ62" i="24"/>
  <c r="JM62" i="24"/>
  <c r="JJ62" i="24" s="1"/>
  <c r="JP62" i="24"/>
  <c r="JN62" i="24"/>
  <c r="JA62" i="24"/>
  <c r="IY62" i="24" s="1"/>
  <c r="JD62" i="24"/>
  <c r="JB62" i="24"/>
  <c r="IO62" i="24"/>
  <c r="IN62" i="24" s="1"/>
  <c r="IR62" i="24"/>
  <c r="IP62" i="24"/>
  <c r="IC62" i="24"/>
  <c r="IF62" i="24"/>
  <c r="ID62" i="24"/>
  <c r="HQ62" i="24"/>
  <c r="HN62" i="24" s="1"/>
  <c r="HT62" i="24"/>
  <c r="HR62" i="24"/>
  <c r="HE62" i="24"/>
  <c r="HC62" i="24" s="1"/>
  <c r="HH62" i="24"/>
  <c r="HF62" i="24"/>
  <c r="GS62" i="24"/>
  <c r="GV62" i="24"/>
  <c r="GT62" i="24"/>
  <c r="GG62" i="24"/>
  <c r="GD62" i="24" s="1"/>
  <c r="GJ62" i="24"/>
  <c r="GH62" i="24"/>
  <c r="FU62" i="24"/>
  <c r="FX62" i="24"/>
  <c r="FV62" i="24"/>
  <c r="FI62" i="24"/>
  <c r="FH62" i="24" s="1"/>
  <c r="FL62" i="24"/>
  <c r="FJ62" i="24"/>
  <c r="EW62" i="24"/>
  <c r="EZ62" i="24"/>
  <c r="EX62" i="24"/>
  <c r="EK62" i="24"/>
  <c r="EN62" i="24"/>
  <c r="EL62" i="24"/>
  <c r="DY62" i="24"/>
  <c r="EC62" i="24" s="1"/>
  <c r="EB62" i="24"/>
  <c r="DZ62" i="24"/>
  <c r="DM62" i="24"/>
  <c r="DQ62" i="24" s="1"/>
  <c r="DP62" i="24"/>
  <c r="DN62" i="24"/>
  <c r="DA62" i="24"/>
  <c r="DE62" i="24" s="1"/>
  <c r="DD62" i="24"/>
  <c r="DB62" i="24"/>
  <c r="CO62" i="24"/>
  <c r="CR62" i="24"/>
  <c r="CP62" i="24"/>
  <c r="CC62" i="24"/>
  <c r="CF62" i="24"/>
  <c r="CD62" i="24"/>
  <c r="BQ62" i="24"/>
  <c r="BT62" i="24"/>
  <c r="BR62" i="24"/>
  <c r="BE62" i="24"/>
  <c r="BI62" i="24" s="1"/>
  <c r="BH62" i="24"/>
  <c r="BF62" i="24"/>
  <c r="AS62" i="24"/>
  <c r="AV62" i="24"/>
  <c r="AT62" i="24"/>
  <c r="AG62" i="24"/>
  <c r="AJ62" i="24"/>
  <c r="AH62" i="24"/>
  <c r="U62" i="24"/>
  <c r="X62" i="24"/>
  <c r="V62" i="24"/>
  <c r="I62" i="24"/>
  <c r="M62" i="24" s="1"/>
  <c r="L62" i="24"/>
  <c r="J62" i="24"/>
  <c r="JY61" i="24"/>
  <c r="KB61" i="24"/>
  <c r="JZ61" i="24"/>
  <c r="JM61" i="24"/>
  <c r="JJ61" i="24" s="1"/>
  <c r="JP61" i="24"/>
  <c r="JN61" i="24"/>
  <c r="JA61" i="24"/>
  <c r="IZ61" i="24" s="1"/>
  <c r="JD61" i="24"/>
  <c r="JB61" i="24"/>
  <c r="IO61" i="24"/>
  <c r="IM61" i="24" s="1"/>
  <c r="IR61" i="24"/>
  <c r="IP61" i="24"/>
  <c r="IC61" i="24"/>
  <c r="IF61" i="24"/>
  <c r="ID61" i="24"/>
  <c r="HQ61" i="24"/>
  <c r="HN61" i="24" s="1"/>
  <c r="HT61" i="24"/>
  <c r="HR61" i="24"/>
  <c r="HE61" i="24"/>
  <c r="HH61" i="24"/>
  <c r="HF61" i="24"/>
  <c r="GS61" i="24"/>
  <c r="GV61" i="24"/>
  <c r="GT61" i="24"/>
  <c r="GG61" i="24"/>
  <c r="GE61" i="24" s="1"/>
  <c r="GJ61" i="24"/>
  <c r="GH61" i="24"/>
  <c r="FU61" i="24"/>
  <c r="FQ61" i="24" s="1"/>
  <c r="FX61" i="24"/>
  <c r="FV61" i="24"/>
  <c r="FI61" i="24"/>
  <c r="FM61" i="24" s="1"/>
  <c r="FL61" i="24"/>
  <c r="FJ61" i="24"/>
  <c r="EW61" i="24"/>
  <c r="FA61" i="24" s="1"/>
  <c r="EZ61" i="24"/>
  <c r="EX61" i="24"/>
  <c r="EK61" i="24"/>
  <c r="EN61" i="24"/>
  <c r="EL61" i="24"/>
  <c r="DY61" i="24"/>
  <c r="EB61" i="24"/>
  <c r="DZ61" i="24"/>
  <c r="DM61" i="24"/>
  <c r="DP61" i="24"/>
  <c r="DN61" i="24"/>
  <c r="DA61" i="24"/>
  <c r="DE61" i="24" s="1"/>
  <c r="DD61" i="24"/>
  <c r="DB61" i="24"/>
  <c r="CO61" i="24"/>
  <c r="CK61" i="24" s="1"/>
  <c r="CR61" i="24"/>
  <c r="CP61" i="24"/>
  <c r="CC61" i="24"/>
  <c r="CG61" i="24" s="1"/>
  <c r="CF61" i="24"/>
  <c r="CD61" i="24"/>
  <c r="BQ61" i="24"/>
  <c r="BT61" i="24"/>
  <c r="BR61" i="24"/>
  <c r="BE61" i="24"/>
  <c r="BC61" i="24" s="1"/>
  <c r="BH61" i="24"/>
  <c r="BF61" i="24"/>
  <c r="AS61" i="24"/>
  <c r="AR61" i="24" s="1"/>
  <c r="AV61" i="24"/>
  <c r="AT61" i="24"/>
  <c r="AG61" i="24"/>
  <c r="AJ61" i="24"/>
  <c r="AH61" i="24"/>
  <c r="U61" i="24"/>
  <c r="Q61" i="24" s="1"/>
  <c r="X61" i="24"/>
  <c r="V61" i="24"/>
  <c r="I61" i="24"/>
  <c r="G61" i="24" s="1"/>
  <c r="L61" i="24"/>
  <c r="J61" i="24"/>
  <c r="JY60" i="24"/>
  <c r="KC60" i="24" s="1"/>
  <c r="KB60" i="24"/>
  <c r="JZ60" i="24"/>
  <c r="JM60" i="24"/>
  <c r="JJ60" i="24" s="1"/>
  <c r="JP60" i="24"/>
  <c r="JN60" i="24"/>
  <c r="JA60" i="24"/>
  <c r="IX60" i="24" s="1"/>
  <c r="JD60" i="24"/>
  <c r="JB60" i="24"/>
  <c r="IO60" i="24"/>
  <c r="IL60" i="24" s="1"/>
  <c r="IR60" i="24"/>
  <c r="IP60" i="24"/>
  <c r="IC60" i="24"/>
  <c r="IA60" i="24" s="1"/>
  <c r="IF60" i="24"/>
  <c r="ID60" i="24"/>
  <c r="HQ60" i="24"/>
  <c r="HT60" i="24"/>
  <c r="HR60" i="24"/>
  <c r="HE60" i="24"/>
  <c r="HA60" i="24" s="1"/>
  <c r="HH60" i="24"/>
  <c r="HF60" i="24"/>
  <c r="GS60" i="24"/>
  <c r="GP60" i="24" s="1"/>
  <c r="GV60" i="24"/>
  <c r="GT60" i="24"/>
  <c r="GG60" i="24"/>
  <c r="GJ60" i="24"/>
  <c r="GH60" i="24"/>
  <c r="FU60" i="24"/>
  <c r="FX60" i="24"/>
  <c r="FV60" i="24"/>
  <c r="FI60" i="24"/>
  <c r="FL60" i="24"/>
  <c r="FJ60" i="24"/>
  <c r="EW60" i="24"/>
  <c r="FA60" i="24" s="1"/>
  <c r="EZ60" i="24"/>
  <c r="EX60" i="24"/>
  <c r="EK60" i="24"/>
  <c r="EO60" i="24" s="1"/>
  <c r="EN60" i="24"/>
  <c r="EL60" i="24"/>
  <c r="DY60" i="24"/>
  <c r="EC60" i="24" s="1"/>
  <c r="EB60" i="24"/>
  <c r="DZ60" i="24"/>
  <c r="DM60" i="24"/>
  <c r="DP60" i="24"/>
  <c r="DN60" i="24"/>
  <c r="DA60" i="24"/>
  <c r="CZ60" i="24" s="1"/>
  <c r="DD60" i="24"/>
  <c r="DB60" i="24"/>
  <c r="CO60" i="24"/>
  <c r="CR60" i="24"/>
  <c r="CP60" i="24"/>
  <c r="CC60" i="24"/>
  <c r="BZ60" i="24" s="1"/>
  <c r="CF60" i="24"/>
  <c r="CD60" i="24"/>
  <c r="BQ60" i="24"/>
  <c r="BU60" i="24" s="1"/>
  <c r="BT60" i="24"/>
  <c r="BR60" i="24"/>
  <c r="BE60" i="24"/>
  <c r="BC60" i="24" s="1"/>
  <c r="BH60" i="24"/>
  <c r="BF60" i="24"/>
  <c r="AS60" i="24"/>
  <c r="AV60" i="24"/>
  <c r="AT60" i="24"/>
  <c r="AG60" i="24"/>
  <c r="AJ60" i="24"/>
  <c r="AH60" i="24"/>
  <c r="U60" i="24"/>
  <c r="X60" i="24"/>
  <c r="V60" i="24"/>
  <c r="I60" i="24"/>
  <c r="L60" i="24"/>
  <c r="J60" i="24"/>
  <c r="JY58" i="24"/>
  <c r="JX58" i="24" s="1"/>
  <c r="KB58" i="24"/>
  <c r="JZ58" i="24"/>
  <c r="JM58" i="24"/>
  <c r="JL58" i="24" s="1"/>
  <c r="JP58" i="24"/>
  <c r="JN58" i="24"/>
  <c r="JA58" i="24"/>
  <c r="JD58" i="24"/>
  <c r="JB58" i="24"/>
  <c r="IO58" i="24"/>
  <c r="IM58" i="24" s="1"/>
  <c r="IR58" i="24"/>
  <c r="IP58" i="24"/>
  <c r="IC58" i="24"/>
  <c r="IA58" i="24" s="1"/>
  <c r="IF58" i="24"/>
  <c r="ID58" i="24"/>
  <c r="HQ58" i="24"/>
  <c r="HT58" i="24"/>
  <c r="HR58" i="24"/>
  <c r="HE58" i="24"/>
  <c r="HH58" i="24"/>
  <c r="HF58" i="24"/>
  <c r="GS58" i="24"/>
  <c r="GP58" i="24" s="1"/>
  <c r="GV58" i="24"/>
  <c r="GT58" i="24"/>
  <c r="GG58" i="24"/>
  <c r="GC58" i="24" s="1"/>
  <c r="GJ58" i="24"/>
  <c r="GH58" i="24"/>
  <c r="FU58" i="24"/>
  <c r="FX58" i="24"/>
  <c r="FV58" i="24"/>
  <c r="FI58" i="24"/>
  <c r="FL58" i="24"/>
  <c r="FJ58" i="24"/>
  <c r="EW58" i="24"/>
  <c r="ES58" i="24" s="1"/>
  <c r="EZ58" i="24"/>
  <c r="EX58" i="24"/>
  <c r="EK58" i="24"/>
  <c r="EN58" i="24"/>
  <c r="EL58" i="24"/>
  <c r="DY58" i="24"/>
  <c r="EB58" i="24"/>
  <c r="DZ58" i="24"/>
  <c r="DM58" i="24"/>
  <c r="DP58" i="24"/>
  <c r="DN58" i="24"/>
  <c r="DA58" i="24"/>
  <c r="DD58" i="24"/>
  <c r="DB58" i="24"/>
  <c r="CO58" i="24"/>
  <c r="CR58" i="24"/>
  <c r="CP58" i="24"/>
  <c r="CC58" i="24"/>
  <c r="BZ58" i="24" s="1"/>
  <c r="CF58" i="24"/>
  <c r="CD58" i="24"/>
  <c r="BQ58" i="24"/>
  <c r="BT58" i="24"/>
  <c r="BR58" i="24"/>
  <c r="BE58" i="24"/>
  <c r="BH58" i="24"/>
  <c r="BF58" i="24"/>
  <c r="AS58" i="24"/>
  <c r="AR58" i="24" s="1"/>
  <c r="AV58" i="24"/>
  <c r="AT58" i="24"/>
  <c r="AG58" i="24"/>
  <c r="AF58" i="24" s="1"/>
  <c r="AJ58" i="24"/>
  <c r="AH58" i="24"/>
  <c r="U58" i="24"/>
  <c r="T58" i="24" s="1"/>
  <c r="X58" i="24"/>
  <c r="V58" i="24"/>
  <c r="I58" i="24"/>
  <c r="L58" i="24"/>
  <c r="J58" i="24"/>
  <c r="JY57" i="24"/>
  <c r="KB57" i="24"/>
  <c r="JZ57" i="24"/>
  <c r="JM57" i="24"/>
  <c r="JP57" i="24"/>
  <c r="JN57" i="24"/>
  <c r="JA57" i="24"/>
  <c r="JD57" i="24"/>
  <c r="JB57" i="24"/>
  <c r="IO57" i="24"/>
  <c r="IL57" i="24" s="1"/>
  <c r="IR57" i="24"/>
  <c r="IP57" i="24"/>
  <c r="IC57" i="24"/>
  <c r="IF57" i="24"/>
  <c r="ID57" i="24"/>
  <c r="HQ57" i="24"/>
  <c r="HU57" i="24" s="1"/>
  <c r="HT57" i="24"/>
  <c r="HR57" i="24"/>
  <c r="HE57" i="24"/>
  <c r="HB57" i="24" s="1"/>
  <c r="HH57" i="24"/>
  <c r="HF57" i="24"/>
  <c r="GS57" i="24"/>
  <c r="GP57" i="24" s="1"/>
  <c r="GV57" i="24"/>
  <c r="GT57" i="24"/>
  <c r="GG57" i="24"/>
  <c r="GJ57" i="24"/>
  <c r="GH57" i="24"/>
  <c r="FU57" i="24"/>
  <c r="FQ57" i="24" s="1"/>
  <c r="FX57" i="24"/>
  <c r="FV57" i="24"/>
  <c r="FI57" i="24"/>
  <c r="FL57" i="24"/>
  <c r="FJ57" i="24"/>
  <c r="EW57" i="24"/>
  <c r="EZ57" i="24"/>
  <c r="EX57" i="24"/>
  <c r="EK57" i="24"/>
  <c r="EJ57" i="24" s="1"/>
  <c r="EN57" i="24"/>
  <c r="EL57" i="24"/>
  <c r="DY57" i="24"/>
  <c r="DX57" i="24" s="1"/>
  <c r="EB57" i="24"/>
  <c r="DZ57" i="24"/>
  <c r="DM57" i="24"/>
  <c r="DP57" i="24"/>
  <c r="DN57" i="24"/>
  <c r="DA57" i="24"/>
  <c r="DD57" i="24"/>
  <c r="DB57" i="24"/>
  <c r="CO57" i="24"/>
  <c r="CM57" i="24" s="1"/>
  <c r="CR57" i="24"/>
  <c r="CP57" i="24"/>
  <c r="CC57" i="24"/>
  <c r="CF57" i="24"/>
  <c r="CD57" i="24"/>
  <c r="BQ57" i="24"/>
  <c r="BO57" i="24" s="1"/>
  <c r="BT57" i="24"/>
  <c r="BR57" i="24"/>
  <c r="BE57" i="24"/>
  <c r="BC57" i="24" s="1"/>
  <c r="BH57" i="24"/>
  <c r="BF57" i="24"/>
  <c r="AS57" i="24"/>
  <c r="AR57" i="24" s="1"/>
  <c r="AV57" i="24"/>
  <c r="AT57" i="24"/>
  <c r="AG57" i="24"/>
  <c r="AJ57" i="24"/>
  <c r="AH57" i="24"/>
  <c r="U57" i="24"/>
  <c r="X57" i="24"/>
  <c r="V57" i="24"/>
  <c r="I57" i="24"/>
  <c r="L57" i="24"/>
  <c r="J57" i="24"/>
  <c r="JY54" i="24"/>
  <c r="JU54" i="24" s="1"/>
  <c r="KB54" i="24"/>
  <c r="JZ54" i="24"/>
  <c r="JM54" i="24"/>
  <c r="JP54" i="24"/>
  <c r="JN54" i="24"/>
  <c r="JA54" i="24"/>
  <c r="IX54" i="24" s="1"/>
  <c r="JD54" i="24"/>
  <c r="JB54" i="24"/>
  <c r="IO54" i="24"/>
  <c r="IK54" i="24" s="1"/>
  <c r="IR54" i="24"/>
  <c r="IP54" i="24"/>
  <c r="IC54" i="24"/>
  <c r="IF54" i="24"/>
  <c r="ID54" i="24"/>
  <c r="HQ54" i="24"/>
  <c r="HT54" i="24"/>
  <c r="HR54" i="24"/>
  <c r="HE54" i="24"/>
  <c r="HD54" i="24" s="1"/>
  <c r="HH54" i="24"/>
  <c r="HF54" i="24"/>
  <c r="GS54" i="24"/>
  <c r="GP54" i="24" s="1"/>
  <c r="GV54" i="24"/>
  <c r="GT54" i="24"/>
  <c r="GG54" i="24"/>
  <c r="GJ54" i="24"/>
  <c r="GH54" i="24"/>
  <c r="FU54" i="24"/>
  <c r="FX54" i="24"/>
  <c r="FV54" i="24"/>
  <c r="FI54" i="24"/>
  <c r="FL54" i="24"/>
  <c r="FJ54" i="24"/>
  <c r="EW54" i="24"/>
  <c r="EZ54" i="24"/>
  <c r="EX54" i="24"/>
  <c r="EK54" i="24"/>
  <c r="EN54" i="24"/>
  <c r="EL54" i="24"/>
  <c r="DY54" i="24"/>
  <c r="DX54" i="24" s="1"/>
  <c r="EB54" i="24"/>
  <c r="DZ54" i="24"/>
  <c r="DM54" i="24"/>
  <c r="DI54" i="24" s="1"/>
  <c r="DP54" i="24"/>
  <c r="DN54" i="24"/>
  <c r="DA54" i="24"/>
  <c r="DE54" i="24" s="1"/>
  <c r="DD54" i="24"/>
  <c r="DB54" i="24"/>
  <c r="CO54" i="24"/>
  <c r="CN54" i="24" s="1"/>
  <c r="CR54" i="24"/>
  <c r="CP54" i="24"/>
  <c r="CC54" i="24"/>
  <c r="CF54" i="24"/>
  <c r="CD54" i="24"/>
  <c r="BQ54" i="24"/>
  <c r="BT54" i="24"/>
  <c r="BR54" i="24"/>
  <c r="BE54" i="24"/>
  <c r="BI54" i="24" s="1"/>
  <c r="BH54" i="24"/>
  <c r="BF54" i="24"/>
  <c r="AS54" i="24"/>
  <c r="AV54" i="24"/>
  <c r="AT54" i="24"/>
  <c r="AG54" i="24"/>
  <c r="AD54" i="24" s="1"/>
  <c r="AJ54" i="24"/>
  <c r="AH54" i="24"/>
  <c r="U54" i="24"/>
  <c r="V54" i="24"/>
  <c r="I54" i="24"/>
  <c r="J54" i="24"/>
  <c r="L54" i="24"/>
  <c r="JY53" i="24"/>
  <c r="KB53" i="24"/>
  <c r="JZ53" i="24"/>
  <c r="JM53" i="24"/>
  <c r="JP53" i="24"/>
  <c r="JN53" i="24"/>
  <c r="JA53" i="24"/>
  <c r="IX53" i="24" s="1"/>
  <c r="JD53" i="24"/>
  <c r="JB53" i="24"/>
  <c r="IO53" i="24"/>
  <c r="IL53" i="24" s="1"/>
  <c r="IR53" i="24"/>
  <c r="IP53" i="24"/>
  <c r="IC53" i="24"/>
  <c r="IF53" i="24"/>
  <c r="ID53" i="24"/>
  <c r="HQ53" i="24"/>
  <c r="HT53" i="24"/>
  <c r="HR53" i="24"/>
  <c r="HE53" i="24"/>
  <c r="HB53" i="24" s="1"/>
  <c r="HH53" i="24"/>
  <c r="HF53" i="24"/>
  <c r="GS53" i="24"/>
  <c r="GV53" i="24"/>
  <c r="GT53" i="24"/>
  <c r="GG53" i="24"/>
  <c r="GC53" i="24" s="1"/>
  <c r="GJ53" i="24"/>
  <c r="GH53" i="24"/>
  <c r="FU53" i="24"/>
  <c r="FQ53" i="24" s="1"/>
  <c r="FX53" i="24"/>
  <c r="FV53" i="24"/>
  <c r="FI53" i="24"/>
  <c r="FM53" i="24" s="1"/>
  <c r="FL53" i="24"/>
  <c r="FJ53" i="24"/>
  <c r="EW53" i="24"/>
  <c r="EV53" i="24" s="1"/>
  <c r="EZ53" i="24"/>
  <c r="EX53" i="24"/>
  <c r="EK53" i="24"/>
  <c r="EN53" i="24"/>
  <c r="EL53" i="24"/>
  <c r="DY53" i="24"/>
  <c r="EB53" i="24"/>
  <c r="DZ53" i="24"/>
  <c r="DM53" i="24"/>
  <c r="DP53" i="24"/>
  <c r="DN53" i="24"/>
  <c r="DA53" i="24"/>
  <c r="DD53" i="24"/>
  <c r="DB53" i="24"/>
  <c r="CO53" i="24"/>
  <c r="CS53" i="24" s="1"/>
  <c r="CR53" i="24"/>
  <c r="CP53" i="24"/>
  <c r="CC53" i="24"/>
  <c r="CF53" i="24"/>
  <c r="CD53" i="24"/>
  <c r="BQ53" i="24"/>
  <c r="BT53" i="24"/>
  <c r="BR53" i="24"/>
  <c r="BE53" i="24"/>
  <c r="BD53" i="24" s="1"/>
  <c r="BH53" i="24"/>
  <c r="BF53" i="24"/>
  <c r="AS53" i="24"/>
  <c r="AR53" i="24" s="1"/>
  <c r="AV53" i="24"/>
  <c r="AT53" i="24"/>
  <c r="AG53" i="24"/>
  <c r="AJ53" i="24"/>
  <c r="AH53" i="24"/>
  <c r="U53" i="24"/>
  <c r="R53" i="24" s="1"/>
  <c r="X53" i="24"/>
  <c r="V53" i="24"/>
  <c r="I53" i="24"/>
  <c r="L53" i="24"/>
  <c r="J53" i="24"/>
  <c r="JY52" i="24"/>
  <c r="KC52" i="24" s="1"/>
  <c r="KB52" i="24"/>
  <c r="JZ52" i="24"/>
  <c r="JM52" i="24"/>
  <c r="JP52" i="24"/>
  <c r="JN52" i="24"/>
  <c r="JA52" i="24"/>
  <c r="JD52" i="24"/>
  <c r="JB52" i="24"/>
  <c r="IO52" i="24"/>
  <c r="IR52" i="24"/>
  <c r="IP52" i="24"/>
  <c r="IC52" i="24"/>
  <c r="IG52" i="24" s="1"/>
  <c r="IF52" i="24"/>
  <c r="ID52" i="24"/>
  <c r="HQ52" i="24"/>
  <c r="HT52" i="24"/>
  <c r="HR52" i="24"/>
  <c r="HE52" i="24"/>
  <c r="HB52" i="24" s="1"/>
  <c r="HH52" i="24"/>
  <c r="HF52" i="24"/>
  <c r="GS52" i="24"/>
  <c r="GW52" i="24" s="1"/>
  <c r="GV52" i="24"/>
  <c r="GT52" i="24"/>
  <c r="GG52" i="24"/>
  <c r="GD52" i="24" s="1"/>
  <c r="GJ52" i="24"/>
  <c r="GH52" i="24"/>
  <c r="FU52" i="24"/>
  <c r="FQ52" i="24" s="1"/>
  <c r="FX52" i="24"/>
  <c r="FV52" i="24"/>
  <c r="FI52" i="24"/>
  <c r="FL52" i="24"/>
  <c r="FJ52" i="24"/>
  <c r="EW52" i="24"/>
  <c r="EU52" i="24" s="1"/>
  <c r="EZ52" i="24"/>
  <c r="EX52" i="24"/>
  <c r="EK52" i="24"/>
  <c r="EG52" i="24" s="1"/>
  <c r="EN52" i="24"/>
  <c r="EL52" i="24"/>
  <c r="DY52" i="24"/>
  <c r="DV52" i="24" s="1"/>
  <c r="EB52" i="24"/>
  <c r="DZ52" i="24"/>
  <c r="DM52" i="24"/>
  <c r="DP52" i="24"/>
  <c r="DN52" i="24"/>
  <c r="DA52" i="24"/>
  <c r="CY52" i="24" s="1"/>
  <c r="DD52" i="24"/>
  <c r="DB52" i="24"/>
  <c r="CO52" i="24"/>
  <c r="CN52" i="24" s="1"/>
  <c r="CR52" i="24"/>
  <c r="CP52" i="24"/>
  <c r="CC52" i="24"/>
  <c r="CF52" i="24"/>
  <c r="CD52" i="24"/>
  <c r="BQ52" i="24"/>
  <c r="BT52" i="24"/>
  <c r="BR52" i="24"/>
  <c r="BE52" i="24"/>
  <c r="BH52" i="24"/>
  <c r="BF52" i="24"/>
  <c r="AS52" i="24"/>
  <c r="AR52" i="24" s="1"/>
  <c r="AV52" i="24"/>
  <c r="AT52" i="24"/>
  <c r="AG52" i="24"/>
  <c r="AJ52" i="24"/>
  <c r="AH52" i="24"/>
  <c r="U52" i="24"/>
  <c r="T52" i="24" s="1"/>
  <c r="X52" i="24"/>
  <c r="V52" i="24"/>
  <c r="I52" i="24"/>
  <c r="L52" i="24"/>
  <c r="J52" i="24"/>
  <c r="JY51" i="24"/>
  <c r="KB51" i="24"/>
  <c r="JZ51" i="24"/>
  <c r="JM51" i="24"/>
  <c r="JP51" i="24"/>
  <c r="JN51" i="24"/>
  <c r="JA51" i="24"/>
  <c r="IW51" i="24" s="1"/>
  <c r="JD51" i="24"/>
  <c r="JB51" i="24"/>
  <c r="IO51" i="24"/>
  <c r="IK51" i="24" s="1"/>
  <c r="IR51" i="24"/>
  <c r="IP51" i="24"/>
  <c r="IC51" i="24"/>
  <c r="IF51" i="24"/>
  <c r="ID51" i="24"/>
  <c r="HQ51" i="24"/>
  <c r="HT51" i="24"/>
  <c r="HR51" i="24"/>
  <c r="HE51" i="24"/>
  <c r="HH51" i="24"/>
  <c r="HF51" i="24"/>
  <c r="GS51" i="24"/>
  <c r="GW51" i="24" s="1"/>
  <c r="GV51" i="24"/>
  <c r="GT51" i="24"/>
  <c r="GG51" i="24"/>
  <c r="GC51" i="24" s="1"/>
  <c r="GJ51" i="24"/>
  <c r="GH51" i="24"/>
  <c r="FU51" i="24"/>
  <c r="FX51" i="24"/>
  <c r="FV51" i="24"/>
  <c r="FI51" i="24"/>
  <c r="FH51" i="24" s="1"/>
  <c r="FL51" i="24"/>
  <c r="FJ51" i="24"/>
  <c r="EW51" i="24"/>
  <c r="EZ51" i="24"/>
  <c r="EX51" i="24"/>
  <c r="EK51" i="24"/>
  <c r="EN51" i="24"/>
  <c r="EL51" i="24"/>
  <c r="DY51" i="24"/>
  <c r="EB51" i="24"/>
  <c r="DZ51" i="24"/>
  <c r="DM51" i="24"/>
  <c r="DQ51" i="24" s="1"/>
  <c r="DP51" i="24"/>
  <c r="DN51" i="24"/>
  <c r="DA51" i="24"/>
  <c r="CY51" i="24" s="1"/>
  <c r="DD51" i="24"/>
  <c r="DB51" i="24"/>
  <c r="CO51" i="24"/>
  <c r="CN51" i="24" s="1"/>
  <c r="CR51" i="24"/>
  <c r="CP51" i="24"/>
  <c r="CC51" i="24"/>
  <c r="CF51" i="24"/>
  <c r="CD51" i="24"/>
  <c r="BQ51" i="24"/>
  <c r="BT51" i="24"/>
  <c r="BR51" i="24"/>
  <c r="BE51" i="24"/>
  <c r="BH51" i="24"/>
  <c r="BF51" i="24"/>
  <c r="AS51" i="24"/>
  <c r="AV51" i="24"/>
  <c r="AT51" i="24"/>
  <c r="AG51" i="24"/>
  <c r="AJ51" i="24"/>
  <c r="AH51" i="24"/>
  <c r="U51" i="24"/>
  <c r="Q51" i="24" s="1"/>
  <c r="X51" i="24"/>
  <c r="V51" i="24"/>
  <c r="I51" i="24"/>
  <c r="L51" i="24"/>
  <c r="J51" i="24"/>
  <c r="JY49" i="24"/>
  <c r="KB49" i="24"/>
  <c r="JZ49" i="24"/>
  <c r="JM49" i="24"/>
  <c r="JP49" i="24"/>
  <c r="JN49" i="24"/>
  <c r="JA49" i="24"/>
  <c r="IZ49" i="24" s="1"/>
  <c r="JD49" i="24"/>
  <c r="JB49" i="24"/>
  <c r="IO49" i="24"/>
  <c r="IN49" i="24" s="1"/>
  <c r="IR49" i="24"/>
  <c r="IP49" i="24"/>
  <c r="IC49" i="24"/>
  <c r="IF49" i="24"/>
  <c r="ID49" i="24"/>
  <c r="HQ49" i="24"/>
  <c r="HM49" i="24" s="1"/>
  <c r="HT49" i="24"/>
  <c r="HR49" i="24"/>
  <c r="HE49" i="24"/>
  <c r="HD49" i="24" s="1"/>
  <c r="HH49" i="24"/>
  <c r="HF49" i="24"/>
  <c r="GS49" i="24"/>
  <c r="GV49" i="24"/>
  <c r="GT49" i="24"/>
  <c r="GG49" i="24"/>
  <c r="GD49" i="24" s="1"/>
  <c r="GJ49" i="24"/>
  <c r="GH49" i="24"/>
  <c r="FU49" i="24"/>
  <c r="FX49" i="24"/>
  <c r="FV49" i="24"/>
  <c r="FI49" i="24"/>
  <c r="FE49" i="24" s="1"/>
  <c r="FL49" i="24"/>
  <c r="FJ49" i="24"/>
  <c r="EW49" i="24"/>
  <c r="FA49" i="24" s="1"/>
  <c r="EZ49" i="24"/>
  <c r="EX49" i="24"/>
  <c r="EK49" i="24"/>
  <c r="EI49" i="24" s="1"/>
  <c r="EN49" i="24"/>
  <c r="EL49" i="24"/>
  <c r="DY49" i="24"/>
  <c r="EB49" i="24"/>
  <c r="DZ49" i="24"/>
  <c r="DM49" i="24"/>
  <c r="DL49" i="24" s="1"/>
  <c r="DP49" i="24"/>
  <c r="DN49" i="24"/>
  <c r="DA49" i="24"/>
  <c r="DD49" i="24"/>
  <c r="DB49" i="24"/>
  <c r="CO49" i="24"/>
  <c r="CR49" i="24"/>
  <c r="CP49" i="24"/>
  <c r="CC49" i="24"/>
  <c r="CB49" i="24" s="1"/>
  <c r="CF49" i="24"/>
  <c r="CD49" i="24"/>
  <c r="BQ49" i="24"/>
  <c r="BU49" i="24" s="1"/>
  <c r="BT49" i="24"/>
  <c r="BR49" i="24"/>
  <c r="BE49" i="24"/>
  <c r="BH49" i="24"/>
  <c r="BF49" i="24"/>
  <c r="AS49" i="24"/>
  <c r="AP49" i="24" s="1"/>
  <c r="AV49" i="24"/>
  <c r="AT49" i="24"/>
  <c r="AG49" i="24"/>
  <c r="AJ49" i="24"/>
  <c r="AH49" i="24"/>
  <c r="U49" i="24"/>
  <c r="X49" i="24"/>
  <c r="V49" i="24"/>
  <c r="I49" i="24"/>
  <c r="J49" i="24"/>
  <c r="L49" i="24"/>
  <c r="JY47" i="24"/>
  <c r="JV47" i="24" s="1"/>
  <c r="KB47" i="24"/>
  <c r="JZ47" i="24"/>
  <c r="JM47" i="24"/>
  <c r="JP47" i="24"/>
  <c r="JN47" i="24"/>
  <c r="JA47" i="24"/>
  <c r="JD47" i="24"/>
  <c r="JB47" i="24"/>
  <c r="IO47" i="24"/>
  <c r="IR47" i="24"/>
  <c r="IP47" i="24"/>
  <c r="IC47" i="24"/>
  <c r="IF47" i="24"/>
  <c r="ID47" i="24"/>
  <c r="HQ47" i="24"/>
  <c r="HT47" i="24"/>
  <c r="HR47" i="24"/>
  <c r="HE47" i="24"/>
  <c r="HC47" i="24" s="1"/>
  <c r="HH47" i="24"/>
  <c r="HF47" i="24"/>
  <c r="GS47" i="24"/>
  <c r="GV47" i="24"/>
  <c r="GT47" i="24"/>
  <c r="GG47" i="24"/>
  <c r="GE47" i="24" s="1"/>
  <c r="GJ47" i="24"/>
  <c r="GH47" i="24"/>
  <c r="FU47" i="24"/>
  <c r="FT47" i="24" s="1"/>
  <c r="FX47" i="24"/>
  <c r="FV47" i="24"/>
  <c r="FI47" i="24"/>
  <c r="FL47" i="24"/>
  <c r="FJ47" i="24"/>
  <c r="EW47" i="24"/>
  <c r="EZ47" i="24"/>
  <c r="EX47" i="24"/>
  <c r="EK47" i="24"/>
  <c r="EG47" i="24" s="1"/>
  <c r="EN47" i="24"/>
  <c r="EL47" i="24"/>
  <c r="DY47" i="24"/>
  <c r="EB47" i="24"/>
  <c r="DZ47" i="24"/>
  <c r="DM47" i="24"/>
  <c r="DP47" i="24"/>
  <c r="DN47" i="24"/>
  <c r="DA47" i="24"/>
  <c r="DD47" i="24"/>
  <c r="DB47" i="24"/>
  <c r="CO47" i="24"/>
  <c r="CR47" i="24"/>
  <c r="CP47" i="24"/>
  <c r="CC47" i="24"/>
  <c r="CF47" i="24"/>
  <c r="CD47" i="24"/>
  <c r="BQ47" i="24"/>
  <c r="BT47" i="24"/>
  <c r="BR47" i="24"/>
  <c r="BE47" i="24"/>
  <c r="BH47" i="24"/>
  <c r="BF47" i="24"/>
  <c r="AS47" i="24"/>
  <c r="AV47" i="24"/>
  <c r="AT47" i="24"/>
  <c r="AG47" i="24"/>
  <c r="AK47" i="24" s="1"/>
  <c r="AJ47" i="24"/>
  <c r="AH47" i="24"/>
  <c r="U47" i="24"/>
  <c r="X47" i="24"/>
  <c r="V47" i="24"/>
  <c r="I47" i="24"/>
  <c r="L47" i="24"/>
  <c r="J47" i="24"/>
  <c r="JY46" i="24"/>
  <c r="KB46" i="24"/>
  <c r="JZ46" i="24"/>
  <c r="JM46" i="24"/>
  <c r="JP46" i="24"/>
  <c r="JN46" i="24"/>
  <c r="JA46" i="24"/>
  <c r="JD46" i="24"/>
  <c r="JB46" i="24"/>
  <c r="IO46" i="24"/>
  <c r="IM46" i="24" s="1"/>
  <c r="IR46" i="24"/>
  <c r="IP46" i="24"/>
  <c r="IC46" i="24"/>
  <c r="IB46" i="24" s="1"/>
  <c r="IF46" i="24"/>
  <c r="ID46" i="24"/>
  <c r="HQ46" i="24"/>
  <c r="HP46" i="24" s="1"/>
  <c r="HT46" i="24"/>
  <c r="HR46" i="24"/>
  <c r="HE46" i="24"/>
  <c r="HI46" i="24" s="1"/>
  <c r="HH46" i="24"/>
  <c r="HF46" i="24"/>
  <c r="GS46" i="24"/>
  <c r="GV46" i="24"/>
  <c r="GT46" i="24"/>
  <c r="GG46" i="24"/>
  <c r="GJ46" i="24"/>
  <c r="GH46" i="24"/>
  <c r="FU46" i="24"/>
  <c r="FY46" i="24" s="1"/>
  <c r="FX46" i="24"/>
  <c r="FV46" i="24"/>
  <c r="FI46" i="24"/>
  <c r="FL46" i="24"/>
  <c r="FJ46" i="24"/>
  <c r="EW46" i="24"/>
  <c r="EZ46" i="24"/>
  <c r="EX46" i="24"/>
  <c r="EK46" i="24"/>
  <c r="EN46" i="24"/>
  <c r="EL46" i="24"/>
  <c r="DY46" i="24"/>
  <c r="EB46" i="24"/>
  <c r="DZ46" i="24"/>
  <c r="DM46" i="24"/>
  <c r="DP46" i="24"/>
  <c r="DN46" i="24"/>
  <c r="DA46" i="24"/>
  <c r="CY46" i="24" s="1"/>
  <c r="DD46" i="24"/>
  <c r="DB46" i="24"/>
  <c r="CO46" i="24"/>
  <c r="CR46" i="24"/>
  <c r="CP46" i="24"/>
  <c r="CC46" i="24"/>
  <c r="CG46" i="24" s="1"/>
  <c r="CF46" i="24"/>
  <c r="CD46" i="24"/>
  <c r="BQ46" i="24"/>
  <c r="BT46" i="24"/>
  <c r="BR46" i="24"/>
  <c r="BE46" i="24"/>
  <c r="BC46" i="24" s="1"/>
  <c r="BH46" i="24"/>
  <c r="BF46" i="24"/>
  <c r="AS46" i="24"/>
  <c r="AV46" i="24"/>
  <c r="AT46" i="24"/>
  <c r="AG46" i="24"/>
  <c r="AJ46" i="24"/>
  <c r="AH46" i="24"/>
  <c r="U46" i="24"/>
  <c r="Y46" i="24" s="1"/>
  <c r="X46" i="24"/>
  <c r="V46" i="24"/>
  <c r="I46" i="24"/>
  <c r="E46" i="24" s="1"/>
  <c r="L46" i="24"/>
  <c r="J46" i="24"/>
  <c r="JY43" i="24"/>
  <c r="JW43" i="24" s="1"/>
  <c r="KB43" i="24"/>
  <c r="JZ43" i="24"/>
  <c r="JM43" i="24"/>
  <c r="JP43" i="24"/>
  <c r="JN43" i="24"/>
  <c r="JA43" i="24"/>
  <c r="IX43" i="24" s="1"/>
  <c r="JD43" i="24"/>
  <c r="JB43" i="24"/>
  <c r="IO43" i="24"/>
  <c r="IR43" i="24"/>
  <c r="IP43" i="24"/>
  <c r="IC43" i="24"/>
  <c r="IB43" i="24" s="1"/>
  <c r="IF43" i="24"/>
  <c r="ID43" i="24"/>
  <c r="HQ43" i="24"/>
  <c r="HT43" i="24"/>
  <c r="HR43" i="24"/>
  <c r="HE43" i="24"/>
  <c r="HC43" i="24" s="1"/>
  <c r="HH43" i="24"/>
  <c r="HF43" i="24"/>
  <c r="GS43" i="24"/>
  <c r="GP43" i="24" s="1"/>
  <c r="GV43" i="24"/>
  <c r="GT43" i="24"/>
  <c r="GG43" i="24"/>
  <c r="GJ43" i="24"/>
  <c r="GH43" i="24"/>
  <c r="FU43" i="24"/>
  <c r="FX43" i="24"/>
  <c r="FV43" i="24"/>
  <c r="FI43" i="24"/>
  <c r="FL43" i="24"/>
  <c r="FJ43" i="24"/>
  <c r="EW43" i="24"/>
  <c r="EZ43" i="24"/>
  <c r="EX43" i="24"/>
  <c r="EK43" i="24"/>
  <c r="EN43" i="24"/>
  <c r="EL43" i="24"/>
  <c r="DY43" i="24"/>
  <c r="DW43" i="24" s="1"/>
  <c r="EB43" i="24"/>
  <c r="DZ43" i="24"/>
  <c r="DM43" i="24"/>
  <c r="DQ43" i="24" s="1"/>
  <c r="DP43" i="24"/>
  <c r="DN43" i="24"/>
  <c r="DA43" i="24"/>
  <c r="DD43" i="24"/>
  <c r="DB43" i="24"/>
  <c r="CO43" i="24"/>
  <c r="CR43" i="24"/>
  <c r="CP43" i="24"/>
  <c r="CC43" i="24"/>
  <c r="CF43" i="24"/>
  <c r="CD43" i="24"/>
  <c r="BQ43" i="24"/>
  <c r="BT43" i="24"/>
  <c r="BR43" i="24"/>
  <c r="BE43" i="24"/>
  <c r="BB43" i="24" s="1"/>
  <c r="BH43" i="24"/>
  <c r="BF43" i="24"/>
  <c r="AS43" i="24"/>
  <c r="AV43" i="24"/>
  <c r="AT43" i="24"/>
  <c r="AG43" i="24"/>
  <c r="AJ43" i="24"/>
  <c r="AH43" i="24"/>
  <c r="U43" i="24"/>
  <c r="Y43" i="24" s="1"/>
  <c r="X43" i="24"/>
  <c r="V43" i="24"/>
  <c r="I43" i="24"/>
  <c r="L43" i="24"/>
  <c r="J43" i="24"/>
  <c r="JY42" i="24"/>
  <c r="KB42" i="24"/>
  <c r="JZ42" i="24"/>
  <c r="JM42" i="24"/>
  <c r="JP42" i="24"/>
  <c r="JN42" i="24"/>
  <c r="JA42" i="24"/>
  <c r="IZ42" i="24" s="1"/>
  <c r="JD42" i="24"/>
  <c r="JB42" i="24"/>
  <c r="IO42" i="24"/>
  <c r="IN42" i="24" s="1"/>
  <c r="IR42" i="24"/>
  <c r="IP42" i="24"/>
  <c r="IC42" i="24"/>
  <c r="IB42" i="24" s="1"/>
  <c r="IF42" i="24"/>
  <c r="ID42" i="24"/>
  <c r="HQ42" i="24"/>
  <c r="HT42" i="24"/>
  <c r="HR42" i="24"/>
  <c r="HE42" i="24"/>
  <c r="HH42" i="24"/>
  <c r="HF42" i="24"/>
  <c r="GS42" i="24"/>
  <c r="GR42" i="24" s="1"/>
  <c r="GV42" i="24"/>
  <c r="GT42" i="24"/>
  <c r="GG42" i="24"/>
  <c r="GE42" i="24" s="1"/>
  <c r="GJ42" i="24"/>
  <c r="GH42" i="24"/>
  <c r="FU42" i="24"/>
  <c r="FX42" i="24"/>
  <c r="FV42" i="24"/>
  <c r="FI42" i="24"/>
  <c r="FF42" i="24" s="1"/>
  <c r="FL42" i="24"/>
  <c r="FJ42" i="24"/>
  <c r="EW42" i="24"/>
  <c r="ES42" i="24" s="1"/>
  <c r="EZ42" i="24"/>
  <c r="EX42" i="24"/>
  <c r="EK42" i="24"/>
  <c r="EN42" i="24"/>
  <c r="EL42" i="24"/>
  <c r="DY42" i="24"/>
  <c r="EB42" i="24"/>
  <c r="DZ42" i="24"/>
  <c r="DM42" i="24"/>
  <c r="DQ42" i="24" s="1"/>
  <c r="DP42" i="24"/>
  <c r="DN42" i="24"/>
  <c r="DA42" i="24"/>
  <c r="DE42" i="24" s="1"/>
  <c r="DD42" i="24"/>
  <c r="DB42" i="24"/>
  <c r="CO42" i="24"/>
  <c r="CL42" i="24" s="1"/>
  <c r="CR42" i="24"/>
  <c r="CP42" i="24"/>
  <c r="CC42" i="24"/>
  <c r="BY42" i="24" s="1"/>
  <c r="CF42" i="24"/>
  <c r="CD42" i="24"/>
  <c r="BQ42" i="24"/>
  <c r="BT42" i="24"/>
  <c r="BR42" i="24"/>
  <c r="BE42" i="24"/>
  <c r="BH42" i="24"/>
  <c r="BF42" i="24"/>
  <c r="AS42" i="24"/>
  <c r="AV42" i="24"/>
  <c r="AT42" i="24"/>
  <c r="U42" i="24"/>
  <c r="S42" i="24" s="1"/>
  <c r="X42" i="24"/>
  <c r="V42" i="24"/>
  <c r="I42" i="24"/>
  <c r="M42" i="24" s="1"/>
  <c r="L42" i="24"/>
  <c r="J42" i="24"/>
  <c r="JY41" i="24"/>
  <c r="JU41" i="24" s="1"/>
  <c r="KB41" i="24"/>
  <c r="JZ41" i="24"/>
  <c r="JM41" i="24"/>
  <c r="JQ41" i="24" s="1"/>
  <c r="JP41" i="24"/>
  <c r="JN41" i="24"/>
  <c r="JA41" i="24"/>
  <c r="JD41" i="24"/>
  <c r="JB41" i="24"/>
  <c r="IO41" i="24"/>
  <c r="IR41" i="24"/>
  <c r="IP41" i="24"/>
  <c r="IC41" i="24"/>
  <c r="IG41" i="24" s="1"/>
  <c r="IF41" i="24"/>
  <c r="ID41" i="24"/>
  <c r="HQ41" i="24"/>
  <c r="HP41" i="24" s="1"/>
  <c r="HT41" i="24"/>
  <c r="HR41" i="24"/>
  <c r="HE41" i="24"/>
  <c r="HB41" i="24" s="1"/>
  <c r="HH41" i="24"/>
  <c r="HF41" i="24"/>
  <c r="GS41" i="24"/>
  <c r="GV41" i="24"/>
  <c r="GT41" i="24"/>
  <c r="GG41" i="24"/>
  <c r="GK41" i="24" s="1"/>
  <c r="GJ41" i="24"/>
  <c r="GH41" i="24"/>
  <c r="FU41" i="24"/>
  <c r="FX41" i="24"/>
  <c r="FV41" i="24"/>
  <c r="FI41" i="24"/>
  <c r="FL41" i="24"/>
  <c r="FJ41" i="24"/>
  <c r="EW41" i="24"/>
  <c r="FA41" i="24" s="1"/>
  <c r="EZ41" i="24"/>
  <c r="EX41" i="24"/>
  <c r="EK41" i="24"/>
  <c r="EN41" i="24"/>
  <c r="EL41" i="24"/>
  <c r="DY41" i="24"/>
  <c r="EC41" i="24" s="1"/>
  <c r="EB41" i="24"/>
  <c r="DZ41" i="24"/>
  <c r="DM41" i="24"/>
  <c r="DP41" i="24"/>
  <c r="DN41" i="24"/>
  <c r="DA41" i="24"/>
  <c r="DD41" i="24"/>
  <c r="DB41" i="24"/>
  <c r="CO41" i="24"/>
  <c r="CR41" i="24"/>
  <c r="CP41" i="24"/>
  <c r="CC41" i="24"/>
  <c r="CA41" i="24" s="1"/>
  <c r="CF41" i="24"/>
  <c r="CD41" i="24"/>
  <c r="BQ41" i="24"/>
  <c r="BT41" i="24"/>
  <c r="BR41" i="24"/>
  <c r="BE41" i="24"/>
  <c r="BH41" i="24"/>
  <c r="BF41" i="24"/>
  <c r="AS41" i="24"/>
  <c r="AV41" i="24"/>
  <c r="AT41" i="24"/>
  <c r="U41" i="24"/>
  <c r="V41" i="24"/>
  <c r="I41" i="24"/>
  <c r="L41" i="24"/>
  <c r="J41" i="24"/>
  <c r="JY40" i="24"/>
  <c r="KB40" i="24"/>
  <c r="JZ40" i="24"/>
  <c r="JM40" i="24"/>
  <c r="JK40" i="24" s="1"/>
  <c r="JP40" i="24"/>
  <c r="JN40" i="24"/>
  <c r="JA40" i="24"/>
  <c r="JD40" i="24"/>
  <c r="JB40" i="24"/>
  <c r="IO40" i="24"/>
  <c r="IM40" i="24" s="1"/>
  <c r="IR40" i="24"/>
  <c r="IP40" i="24"/>
  <c r="IC40" i="24"/>
  <c r="IF40" i="24"/>
  <c r="ID40" i="24"/>
  <c r="HQ40" i="24"/>
  <c r="HU40" i="24" s="1"/>
  <c r="HT40" i="24"/>
  <c r="HR40" i="24"/>
  <c r="HE40" i="24"/>
  <c r="HH40" i="24"/>
  <c r="HF40" i="24"/>
  <c r="GS40" i="24"/>
  <c r="GW40" i="24" s="1"/>
  <c r="GV40" i="24"/>
  <c r="GT40" i="24"/>
  <c r="GG40" i="24"/>
  <c r="GF40" i="24" s="1"/>
  <c r="GJ40" i="24"/>
  <c r="GH40" i="24"/>
  <c r="FU40" i="24"/>
  <c r="FT40" i="24" s="1"/>
  <c r="FX40" i="24"/>
  <c r="FV40" i="24"/>
  <c r="FI40" i="24"/>
  <c r="FL40" i="24"/>
  <c r="FJ40" i="24"/>
  <c r="EW40" i="24"/>
  <c r="ET40" i="24" s="1"/>
  <c r="EZ40" i="24"/>
  <c r="EX40" i="24"/>
  <c r="EK40" i="24"/>
  <c r="EJ40" i="24" s="1"/>
  <c r="EN40" i="24"/>
  <c r="EL40" i="24"/>
  <c r="DY40" i="24"/>
  <c r="DW40" i="24" s="1"/>
  <c r="EB40" i="24"/>
  <c r="DZ40" i="24"/>
  <c r="DM40" i="24"/>
  <c r="DP40" i="24"/>
  <c r="DN40" i="24"/>
  <c r="DA40" i="24"/>
  <c r="CX40" i="24" s="1"/>
  <c r="DD40" i="24"/>
  <c r="DB40" i="24"/>
  <c r="CO40" i="24"/>
  <c r="CR40" i="24"/>
  <c r="CP40" i="24"/>
  <c r="CC40" i="24"/>
  <c r="CG40" i="24" s="1"/>
  <c r="CF40" i="24"/>
  <c r="CD40" i="24"/>
  <c r="BQ40" i="24"/>
  <c r="BT40" i="24"/>
  <c r="BR40" i="24"/>
  <c r="BE40" i="24"/>
  <c r="BH40" i="24"/>
  <c r="BF40" i="24"/>
  <c r="AS40" i="24"/>
  <c r="AV40" i="24"/>
  <c r="AT40" i="24"/>
  <c r="U40" i="24"/>
  <c r="Y40" i="24" s="1"/>
  <c r="X40" i="24"/>
  <c r="V40" i="24"/>
  <c r="I40" i="24"/>
  <c r="G40" i="24" s="1"/>
  <c r="L40" i="24"/>
  <c r="J40" i="24"/>
  <c r="JY39" i="24"/>
  <c r="KC39" i="24" s="1"/>
  <c r="KB39" i="24"/>
  <c r="JZ39" i="24"/>
  <c r="JM39" i="24"/>
  <c r="JP39" i="24"/>
  <c r="JN39" i="24"/>
  <c r="JA39" i="24"/>
  <c r="JD39" i="24"/>
  <c r="JB39" i="24"/>
  <c r="IO39" i="24"/>
  <c r="IR39" i="24"/>
  <c r="IP39" i="24"/>
  <c r="IC39" i="24"/>
  <c r="IF39" i="24"/>
  <c r="ID39" i="24"/>
  <c r="HQ39" i="24"/>
  <c r="HN39" i="24" s="1"/>
  <c r="HT39" i="24"/>
  <c r="HR39" i="24"/>
  <c r="HE39" i="24"/>
  <c r="HD39" i="24" s="1"/>
  <c r="HH39" i="24"/>
  <c r="HF39" i="24"/>
  <c r="GS39" i="24"/>
  <c r="GW39" i="24" s="1"/>
  <c r="GV39" i="24"/>
  <c r="GT39" i="24"/>
  <c r="GG39" i="24"/>
  <c r="GK39" i="24" s="1"/>
  <c r="GJ39" i="24"/>
  <c r="GH39" i="24"/>
  <c r="FU39" i="24"/>
  <c r="FR39" i="24" s="1"/>
  <c r="FX39" i="24"/>
  <c r="FV39" i="24"/>
  <c r="FI39" i="24"/>
  <c r="FL39" i="24"/>
  <c r="FJ39" i="24"/>
  <c r="EW39" i="24"/>
  <c r="EZ39" i="24"/>
  <c r="EX39" i="24"/>
  <c r="EK39" i="24"/>
  <c r="EG39" i="24" s="1"/>
  <c r="EN39" i="24"/>
  <c r="EL39" i="24"/>
  <c r="DY39" i="24"/>
  <c r="DU39" i="24" s="1"/>
  <c r="EB39" i="24"/>
  <c r="DZ39" i="24"/>
  <c r="DM39" i="24"/>
  <c r="DK39" i="24" s="1"/>
  <c r="DP39" i="24"/>
  <c r="DN39" i="24"/>
  <c r="DA39" i="24"/>
  <c r="CZ39" i="24" s="1"/>
  <c r="DD39" i="24"/>
  <c r="DB39" i="24"/>
  <c r="CO39" i="24"/>
  <c r="CK39" i="24" s="1"/>
  <c r="CR39" i="24"/>
  <c r="CP39" i="24"/>
  <c r="CC39" i="24"/>
  <c r="CF39" i="24"/>
  <c r="CD39" i="24"/>
  <c r="BQ39" i="24"/>
  <c r="BU39" i="24" s="1"/>
  <c r="BT39" i="24"/>
  <c r="BR39" i="24"/>
  <c r="BE39" i="24"/>
  <c r="BB39" i="24" s="1"/>
  <c r="BH39" i="24"/>
  <c r="BF39" i="24"/>
  <c r="AS39" i="24"/>
  <c r="AV39" i="24"/>
  <c r="AT39" i="24"/>
  <c r="I39" i="24"/>
  <c r="F39" i="24" s="1"/>
  <c r="L39" i="24"/>
  <c r="J39" i="24"/>
  <c r="JY35" i="24"/>
  <c r="JU35" i="24" s="1"/>
  <c r="KB35" i="24"/>
  <c r="JZ35" i="24"/>
  <c r="JM35" i="24"/>
  <c r="JP35" i="24"/>
  <c r="JN35" i="24"/>
  <c r="JA35" i="24"/>
  <c r="JD35" i="24"/>
  <c r="JB35" i="24"/>
  <c r="IO35" i="24"/>
  <c r="IR35" i="24"/>
  <c r="IP35" i="24"/>
  <c r="IC35" i="24"/>
  <c r="IA35" i="24" s="1"/>
  <c r="IF35" i="24"/>
  <c r="ID35" i="24"/>
  <c r="HQ35" i="24"/>
  <c r="HP35" i="24" s="1"/>
  <c r="HT35" i="24"/>
  <c r="HR35" i="24"/>
  <c r="HE35" i="24"/>
  <c r="HH35" i="24"/>
  <c r="HF35" i="24"/>
  <c r="GS35" i="24"/>
  <c r="GO35" i="24" s="1"/>
  <c r="GV35" i="24"/>
  <c r="GT35" i="24"/>
  <c r="GG35" i="24"/>
  <c r="GJ35" i="24"/>
  <c r="GH35" i="24"/>
  <c r="FU35" i="24"/>
  <c r="FX35" i="24"/>
  <c r="FV35" i="24"/>
  <c r="FI35" i="24"/>
  <c r="FH35" i="24" s="1"/>
  <c r="FL35" i="24"/>
  <c r="FJ35" i="24"/>
  <c r="EW35" i="24"/>
  <c r="EU35" i="24" s="1"/>
  <c r="EZ35" i="24"/>
  <c r="EX35" i="24"/>
  <c r="EK35" i="24"/>
  <c r="EO35" i="24" s="1"/>
  <c r="EN35" i="24"/>
  <c r="EL35" i="24"/>
  <c r="DY35" i="24"/>
  <c r="EB35" i="24"/>
  <c r="DZ35" i="24"/>
  <c r="DM35" i="24"/>
  <c r="DI35" i="24" s="1"/>
  <c r="DP35" i="24"/>
  <c r="DN35" i="24"/>
  <c r="DA35" i="24"/>
  <c r="CW35" i="24" s="1"/>
  <c r="DD35" i="24"/>
  <c r="DB35" i="24"/>
  <c r="CO35" i="24"/>
  <c r="CN35" i="24" s="1"/>
  <c r="CR35" i="24"/>
  <c r="CP35" i="24"/>
  <c r="CC35" i="24"/>
  <c r="CA35" i="24" s="1"/>
  <c r="CF35" i="24"/>
  <c r="CD35" i="24"/>
  <c r="BQ35" i="24"/>
  <c r="BT35" i="24"/>
  <c r="BR35" i="24"/>
  <c r="BE35" i="24"/>
  <c r="BH35" i="24"/>
  <c r="BF35" i="24"/>
  <c r="AS35" i="24"/>
  <c r="AV35" i="24"/>
  <c r="AT35" i="24"/>
  <c r="AG35" i="24"/>
  <c r="AJ35" i="24"/>
  <c r="AH35" i="24"/>
  <c r="U35" i="24"/>
  <c r="X35" i="24"/>
  <c r="V35" i="24"/>
  <c r="I35" i="24"/>
  <c r="J35" i="24"/>
  <c r="L35" i="24"/>
  <c r="JY34" i="24"/>
  <c r="JU34" i="24" s="1"/>
  <c r="KB34" i="24"/>
  <c r="JZ34" i="24"/>
  <c r="JM34" i="24"/>
  <c r="JQ34" i="24" s="1"/>
  <c r="JP34" i="24"/>
  <c r="JN34" i="24"/>
  <c r="JA34" i="24"/>
  <c r="JD34" i="24"/>
  <c r="JB34" i="24"/>
  <c r="IO34" i="24"/>
  <c r="IS34" i="24" s="1"/>
  <c r="IR34" i="24"/>
  <c r="IP34" i="24"/>
  <c r="IC34" i="24"/>
  <c r="IF34" i="24"/>
  <c r="ID34" i="24"/>
  <c r="HQ34" i="24"/>
  <c r="HT34" i="24"/>
  <c r="HR34" i="24"/>
  <c r="HE34" i="24"/>
  <c r="HA34" i="24" s="1"/>
  <c r="HH34" i="24"/>
  <c r="HF34" i="24"/>
  <c r="GS34" i="24"/>
  <c r="GW34" i="24" s="1"/>
  <c r="GV34" i="24"/>
  <c r="GT34" i="24"/>
  <c r="GG34" i="24"/>
  <c r="GJ34" i="24"/>
  <c r="GH34" i="24"/>
  <c r="FU34" i="24"/>
  <c r="FQ34" i="24" s="1"/>
  <c r="FX34" i="24"/>
  <c r="FV34" i="24"/>
  <c r="FI34" i="24"/>
  <c r="FL34" i="24"/>
  <c r="FJ34" i="24"/>
  <c r="EW34" i="24"/>
  <c r="EZ34" i="24"/>
  <c r="EX34" i="24"/>
  <c r="EK34" i="24"/>
  <c r="EN34" i="24"/>
  <c r="EL34" i="24"/>
  <c r="DY34" i="24"/>
  <c r="EC34" i="24" s="1"/>
  <c r="EB34" i="24"/>
  <c r="DZ34" i="24"/>
  <c r="DM34" i="24"/>
  <c r="DP34" i="24"/>
  <c r="DN34" i="24"/>
  <c r="DA34" i="24"/>
  <c r="DD34" i="24"/>
  <c r="DB34" i="24"/>
  <c r="CO34" i="24"/>
  <c r="CN34" i="24" s="1"/>
  <c r="CR34" i="24"/>
  <c r="CP34" i="24"/>
  <c r="CC34" i="24"/>
  <c r="CF34" i="24"/>
  <c r="CD34" i="24"/>
  <c r="BQ34" i="24"/>
  <c r="BT34" i="24"/>
  <c r="BR34" i="24"/>
  <c r="BE34" i="24"/>
  <c r="BH34" i="24"/>
  <c r="BF34" i="24"/>
  <c r="AS34" i="24"/>
  <c r="AQ34" i="24" s="1"/>
  <c r="AV34" i="24"/>
  <c r="AT34" i="24"/>
  <c r="AG34" i="24"/>
  <c r="AE34" i="24" s="1"/>
  <c r="AJ34" i="24"/>
  <c r="AH34" i="24"/>
  <c r="U34" i="24"/>
  <c r="Y34" i="24" s="1"/>
  <c r="X34" i="24"/>
  <c r="V34" i="24"/>
  <c r="I34" i="24"/>
  <c r="G34" i="24" s="1"/>
  <c r="J34" i="24"/>
  <c r="L34" i="24"/>
  <c r="JY32" i="24"/>
  <c r="JW32" i="24" s="1"/>
  <c r="KB32" i="24"/>
  <c r="JZ32" i="24"/>
  <c r="JM32" i="24"/>
  <c r="JP32" i="24"/>
  <c r="JN32" i="24"/>
  <c r="JA32" i="24"/>
  <c r="JE32" i="24" s="1"/>
  <c r="JD32" i="24"/>
  <c r="JB32" i="24"/>
  <c r="IO32" i="24"/>
  <c r="IR32" i="24"/>
  <c r="IP32" i="24"/>
  <c r="IC32" i="24"/>
  <c r="HZ32" i="24" s="1"/>
  <c r="IF32" i="24"/>
  <c r="ID32" i="24"/>
  <c r="HQ32" i="24"/>
  <c r="HT32" i="24"/>
  <c r="HR32" i="24"/>
  <c r="HE32" i="24"/>
  <c r="HH32" i="24"/>
  <c r="HF32" i="24"/>
  <c r="GS32" i="24"/>
  <c r="GV32" i="24"/>
  <c r="GT32" i="24"/>
  <c r="GG32" i="24"/>
  <c r="GJ32" i="24"/>
  <c r="GH32" i="24"/>
  <c r="FU32" i="24"/>
  <c r="FX32" i="24"/>
  <c r="FV32" i="24"/>
  <c r="FI32" i="24"/>
  <c r="FL32" i="24"/>
  <c r="FJ32" i="24"/>
  <c r="EW32" i="24"/>
  <c r="ES32" i="24" s="1"/>
  <c r="EZ32" i="24"/>
  <c r="EX32" i="24"/>
  <c r="EK32" i="24"/>
  <c r="EN32" i="24"/>
  <c r="EL32" i="24"/>
  <c r="DY32" i="24"/>
  <c r="DU32" i="24" s="1"/>
  <c r="EB32" i="24"/>
  <c r="DZ32" i="24"/>
  <c r="DM32" i="24"/>
  <c r="DP32" i="24"/>
  <c r="DN32" i="24"/>
  <c r="DA32" i="24"/>
  <c r="CZ32" i="24" s="1"/>
  <c r="DD32" i="24"/>
  <c r="DB32" i="24"/>
  <c r="CO32" i="24"/>
  <c r="CL32" i="24" s="1"/>
  <c r="CR32" i="24"/>
  <c r="CP32" i="24"/>
  <c r="CC32" i="24"/>
  <c r="CG32" i="24" s="1"/>
  <c r="CF32" i="24"/>
  <c r="CD32" i="24"/>
  <c r="BQ32" i="24"/>
  <c r="BM32" i="24" s="1"/>
  <c r="BT32" i="24"/>
  <c r="BR32" i="24"/>
  <c r="BE32" i="24"/>
  <c r="BA32" i="24" s="1"/>
  <c r="BH32" i="24"/>
  <c r="BF32" i="24"/>
  <c r="AG32" i="24"/>
  <c r="AJ32" i="24"/>
  <c r="AH32" i="24"/>
  <c r="U32" i="24"/>
  <c r="X32" i="24"/>
  <c r="V32" i="24"/>
  <c r="I32" i="24"/>
  <c r="L32" i="24"/>
  <c r="J32" i="24"/>
  <c r="JY31" i="24"/>
  <c r="KB31" i="24"/>
  <c r="JZ31" i="24"/>
  <c r="JM31" i="24"/>
  <c r="JP31" i="24"/>
  <c r="JN31" i="24"/>
  <c r="JA31" i="24"/>
  <c r="JD31" i="24"/>
  <c r="JB31" i="24"/>
  <c r="IO31" i="24"/>
  <c r="IR31" i="24"/>
  <c r="IP31" i="24"/>
  <c r="IC31" i="24"/>
  <c r="IF31" i="24"/>
  <c r="ID31" i="24"/>
  <c r="HQ31" i="24"/>
  <c r="HT31" i="24"/>
  <c r="HR31" i="24"/>
  <c r="HE31" i="24"/>
  <c r="HH31" i="24"/>
  <c r="HF31" i="24"/>
  <c r="GS31" i="24"/>
  <c r="GP31" i="24" s="1"/>
  <c r="GV31" i="24"/>
  <c r="GT31" i="24"/>
  <c r="GG31" i="24"/>
  <c r="GF31" i="24" s="1"/>
  <c r="GJ31" i="24"/>
  <c r="GH31" i="24"/>
  <c r="FU31" i="24"/>
  <c r="FX31" i="24"/>
  <c r="FV31" i="24"/>
  <c r="FI31" i="24"/>
  <c r="FL31" i="24"/>
  <c r="FJ31" i="24"/>
  <c r="EW31" i="24"/>
  <c r="EZ31" i="24"/>
  <c r="EX31" i="24"/>
  <c r="EK31" i="24"/>
  <c r="EN31" i="24"/>
  <c r="EL31" i="24"/>
  <c r="DY31" i="24"/>
  <c r="EC31" i="24" s="1"/>
  <c r="EB31" i="24"/>
  <c r="DZ31" i="24"/>
  <c r="DM31" i="24"/>
  <c r="DQ31" i="24" s="1"/>
  <c r="DP31" i="24"/>
  <c r="DN31" i="24"/>
  <c r="DA31" i="24"/>
  <c r="CZ31" i="24" s="1"/>
  <c r="DD31" i="24"/>
  <c r="DB31" i="24"/>
  <c r="CO31" i="24"/>
  <c r="CM31" i="24" s="1"/>
  <c r="CR31" i="24"/>
  <c r="CP31" i="24"/>
  <c r="CC31" i="24"/>
  <c r="CF31" i="24"/>
  <c r="CD31" i="24"/>
  <c r="BQ31" i="24"/>
  <c r="BT31" i="24"/>
  <c r="BR31" i="24"/>
  <c r="BE31" i="24"/>
  <c r="BI31" i="24" s="1"/>
  <c r="BH31" i="24"/>
  <c r="BF31" i="24"/>
  <c r="AG31" i="24"/>
  <c r="AJ31" i="24"/>
  <c r="AH31" i="24"/>
  <c r="U31" i="24"/>
  <c r="Q31" i="24" s="1"/>
  <c r="X31" i="24"/>
  <c r="V31" i="24"/>
  <c r="I31" i="24"/>
  <c r="L31" i="24"/>
  <c r="J31" i="24"/>
  <c r="JY30" i="24"/>
  <c r="JX30" i="24" s="1"/>
  <c r="KB30" i="24"/>
  <c r="JZ30" i="24"/>
  <c r="JM30" i="24"/>
  <c r="JQ30" i="24" s="1"/>
  <c r="JP30" i="24"/>
  <c r="JN30" i="24"/>
  <c r="JA30" i="24"/>
  <c r="IW30" i="24" s="1"/>
  <c r="JD30" i="24"/>
  <c r="JB30" i="24"/>
  <c r="IO30" i="24"/>
  <c r="IN30" i="24" s="1"/>
  <c r="IR30" i="24"/>
  <c r="IP30" i="24"/>
  <c r="IC30" i="24"/>
  <c r="IF30" i="24"/>
  <c r="ID30" i="24"/>
  <c r="HQ30" i="24"/>
  <c r="HT30" i="24"/>
  <c r="HR30" i="24"/>
  <c r="HE30" i="24"/>
  <c r="HH30" i="24"/>
  <c r="HF30" i="24"/>
  <c r="GS30" i="24"/>
  <c r="GV30" i="24"/>
  <c r="GT30" i="24"/>
  <c r="GG30" i="24"/>
  <c r="GD30" i="24" s="1"/>
  <c r="GJ30" i="24"/>
  <c r="GH30" i="24"/>
  <c r="FU30" i="24"/>
  <c r="FR30" i="24" s="1"/>
  <c r="FX30" i="24"/>
  <c r="FV30" i="24"/>
  <c r="FI30" i="24"/>
  <c r="FE30" i="24" s="1"/>
  <c r="FL30" i="24"/>
  <c r="FJ30" i="24"/>
  <c r="EW30" i="24"/>
  <c r="EV30" i="24" s="1"/>
  <c r="EZ30" i="24"/>
  <c r="EX30" i="24"/>
  <c r="EK30" i="24"/>
  <c r="EN30" i="24"/>
  <c r="EL30" i="24"/>
  <c r="DY30" i="24"/>
  <c r="EB30" i="24"/>
  <c r="DZ30" i="24"/>
  <c r="DM30" i="24"/>
  <c r="DP30" i="24"/>
  <c r="DN30" i="24"/>
  <c r="DA30" i="24"/>
  <c r="CY30" i="24" s="1"/>
  <c r="DD30" i="24"/>
  <c r="DB30" i="24"/>
  <c r="CO30" i="24"/>
  <c r="CN30" i="24" s="1"/>
  <c r="CR30" i="24"/>
  <c r="CP30" i="24"/>
  <c r="CC30" i="24"/>
  <c r="CF30" i="24"/>
  <c r="CD30" i="24"/>
  <c r="BQ30" i="24"/>
  <c r="BT30" i="24"/>
  <c r="BR30" i="24"/>
  <c r="BE30" i="24"/>
  <c r="BH30" i="24"/>
  <c r="BF30" i="24"/>
  <c r="AS30" i="24"/>
  <c r="AW30" i="24" s="1"/>
  <c r="AV30" i="24"/>
  <c r="AT30" i="24"/>
  <c r="AG30" i="24"/>
  <c r="AK30" i="24" s="1"/>
  <c r="AJ30" i="24"/>
  <c r="AH30" i="24"/>
  <c r="U30" i="24"/>
  <c r="R30" i="24" s="1"/>
  <c r="X30" i="24"/>
  <c r="V30" i="24"/>
  <c r="I30" i="24"/>
  <c r="L30" i="24"/>
  <c r="J30" i="24"/>
  <c r="JY29" i="24"/>
  <c r="KB29" i="24"/>
  <c r="JZ29" i="24"/>
  <c r="JM29" i="24"/>
  <c r="JP29" i="24"/>
  <c r="JN29" i="24"/>
  <c r="JA29" i="24"/>
  <c r="JD29" i="24"/>
  <c r="JB29" i="24"/>
  <c r="IO29" i="24"/>
  <c r="IM29" i="24" s="1"/>
  <c r="IR29" i="24"/>
  <c r="IP29" i="24"/>
  <c r="IC29" i="24"/>
  <c r="IA29" i="24" s="1"/>
  <c r="IF29" i="24"/>
  <c r="ID29" i="24"/>
  <c r="HQ29" i="24"/>
  <c r="HT29" i="24"/>
  <c r="HR29" i="24"/>
  <c r="HE29" i="24"/>
  <c r="HI29" i="24" s="1"/>
  <c r="HH29" i="24"/>
  <c r="HF29" i="24"/>
  <c r="GS29" i="24"/>
  <c r="GV29" i="24"/>
  <c r="GT29" i="24"/>
  <c r="GG29" i="24"/>
  <c r="GD29" i="24" s="1"/>
  <c r="GJ29" i="24"/>
  <c r="GH29" i="24"/>
  <c r="FU29" i="24"/>
  <c r="FX29" i="24"/>
  <c r="FV29" i="24"/>
  <c r="FI29" i="24"/>
  <c r="FL29" i="24"/>
  <c r="FJ29" i="24"/>
  <c r="EW29" i="24"/>
  <c r="EV29" i="24" s="1"/>
  <c r="EZ29" i="24"/>
  <c r="EX29" i="24"/>
  <c r="EK29" i="24"/>
  <c r="EJ29" i="24" s="1"/>
  <c r="EN29" i="24"/>
  <c r="EL29" i="24"/>
  <c r="DY29" i="24"/>
  <c r="EB29" i="24"/>
  <c r="DZ29" i="24"/>
  <c r="DM29" i="24"/>
  <c r="DP29" i="24"/>
  <c r="DN29" i="24"/>
  <c r="DA29" i="24"/>
  <c r="DD29" i="24"/>
  <c r="DB29" i="24"/>
  <c r="CO29" i="24"/>
  <c r="CL29" i="24" s="1"/>
  <c r="CR29" i="24"/>
  <c r="CP29" i="24"/>
  <c r="CC29" i="24"/>
  <c r="CF29" i="24"/>
  <c r="CD29" i="24"/>
  <c r="BQ29" i="24"/>
  <c r="BT29" i="24"/>
  <c r="BR29" i="24"/>
  <c r="BE29" i="24"/>
  <c r="BD29" i="24" s="1"/>
  <c r="BH29" i="24"/>
  <c r="BF29" i="24"/>
  <c r="AS29" i="24"/>
  <c r="AR29" i="24" s="1"/>
  <c r="AV29" i="24"/>
  <c r="AT29" i="24"/>
  <c r="AG29" i="24"/>
  <c r="AJ29" i="24"/>
  <c r="AH29" i="24"/>
  <c r="U29" i="24"/>
  <c r="X29" i="24"/>
  <c r="V29" i="24"/>
  <c r="I29" i="24"/>
  <c r="L29" i="24"/>
  <c r="J29" i="24"/>
  <c r="JY28" i="24"/>
  <c r="JV28" i="24" s="1"/>
  <c r="KB28" i="24"/>
  <c r="JZ28" i="24"/>
  <c r="JM28" i="24"/>
  <c r="JK28" i="24" s="1"/>
  <c r="JP28" i="24"/>
  <c r="JN28" i="24"/>
  <c r="JA28" i="24"/>
  <c r="JD28" i="24"/>
  <c r="JB28" i="24"/>
  <c r="IO28" i="24"/>
  <c r="IS28" i="24" s="1"/>
  <c r="IR28" i="24"/>
  <c r="IP28" i="24"/>
  <c r="IC28" i="24"/>
  <c r="IF28" i="24"/>
  <c r="ID28" i="24"/>
  <c r="HQ28" i="24"/>
  <c r="HM28" i="24" s="1"/>
  <c r="HT28" i="24"/>
  <c r="HR28" i="24"/>
  <c r="HE28" i="24"/>
  <c r="HH28" i="24"/>
  <c r="HF28" i="24"/>
  <c r="GS28" i="24"/>
  <c r="GP28" i="24" s="1"/>
  <c r="GV28" i="24"/>
  <c r="GT28" i="24"/>
  <c r="GG28" i="24"/>
  <c r="GD28" i="24" s="1"/>
  <c r="GJ28" i="24"/>
  <c r="GH28" i="24"/>
  <c r="FU28" i="24"/>
  <c r="FX28" i="24"/>
  <c r="FV28" i="24"/>
  <c r="FI28" i="24"/>
  <c r="FL28" i="24"/>
  <c r="FJ28" i="24"/>
  <c r="EW28" i="24"/>
  <c r="EZ28" i="24"/>
  <c r="EX28" i="24"/>
  <c r="EK28" i="24"/>
  <c r="EN28" i="24"/>
  <c r="EL28" i="24"/>
  <c r="DY28" i="24"/>
  <c r="EB28" i="24"/>
  <c r="DZ28" i="24"/>
  <c r="DM28" i="24"/>
  <c r="DQ28" i="24" s="1"/>
  <c r="DP28" i="24"/>
  <c r="DN28" i="24"/>
  <c r="DA28" i="24"/>
  <c r="DD28" i="24"/>
  <c r="DB28" i="24"/>
  <c r="CO28" i="24"/>
  <c r="CM28" i="24" s="1"/>
  <c r="CR28" i="24"/>
  <c r="CP28" i="24"/>
  <c r="CC28" i="24"/>
  <c r="CF28" i="24"/>
  <c r="CD28" i="24"/>
  <c r="BQ28" i="24"/>
  <c r="BT28" i="24"/>
  <c r="BR28" i="24"/>
  <c r="BE28" i="24"/>
  <c r="BI28" i="24" s="1"/>
  <c r="BH28" i="24"/>
  <c r="BF28" i="24"/>
  <c r="AS28" i="24"/>
  <c r="AP28" i="24" s="1"/>
  <c r="AV28" i="24"/>
  <c r="AT28" i="24"/>
  <c r="AG28" i="24"/>
  <c r="AJ28" i="24"/>
  <c r="AH28" i="24"/>
  <c r="U28" i="24"/>
  <c r="X28" i="24"/>
  <c r="V28" i="24"/>
  <c r="I28" i="24"/>
  <c r="M28" i="24" s="1"/>
  <c r="L28" i="24"/>
  <c r="J28" i="24"/>
  <c r="JY27" i="24"/>
  <c r="JV27" i="24" s="1"/>
  <c r="KB27" i="24"/>
  <c r="JZ27" i="24"/>
  <c r="JM27" i="24"/>
  <c r="JP27" i="24"/>
  <c r="JN27" i="24"/>
  <c r="JA27" i="24"/>
  <c r="IX27" i="24" s="1"/>
  <c r="JD27" i="24"/>
  <c r="JB27" i="24"/>
  <c r="IO27" i="24"/>
  <c r="IN27" i="24" s="1"/>
  <c r="IR27" i="24"/>
  <c r="IP27" i="24"/>
  <c r="IC27" i="24"/>
  <c r="IA27" i="24" s="1"/>
  <c r="IF27" i="24"/>
  <c r="ID27" i="24"/>
  <c r="HQ27" i="24"/>
  <c r="HT27" i="24"/>
  <c r="HR27" i="24"/>
  <c r="HE27" i="24"/>
  <c r="HH27" i="24"/>
  <c r="HF27" i="24"/>
  <c r="GS27" i="24"/>
  <c r="GV27" i="24"/>
  <c r="GT27" i="24"/>
  <c r="GG27" i="24"/>
  <c r="GD27" i="24" s="1"/>
  <c r="GJ27" i="24"/>
  <c r="GH27" i="24"/>
  <c r="FU27" i="24"/>
  <c r="FX27" i="24"/>
  <c r="FV27" i="24"/>
  <c r="FI27" i="24"/>
  <c r="FL27" i="24"/>
  <c r="FJ27" i="24"/>
  <c r="EW27" i="24"/>
  <c r="EZ27" i="24"/>
  <c r="EX27" i="24"/>
  <c r="EK27" i="24"/>
  <c r="EN27" i="24"/>
  <c r="EL27" i="24"/>
  <c r="DY27" i="24"/>
  <c r="EB27" i="24"/>
  <c r="DZ27" i="24"/>
  <c r="DM27" i="24"/>
  <c r="DP27" i="24"/>
  <c r="DN27" i="24"/>
  <c r="DA27" i="24"/>
  <c r="DE27" i="24" s="1"/>
  <c r="DD27" i="24"/>
  <c r="DB27" i="24"/>
  <c r="CO27" i="24"/>
  <c r="CN27" i="24" s="1"/>
  <c r="CR27" i="24"/>
  <c r="CP27" i="24"/>
  <c r="CC27" i="24"/>
  <c r="CF27" i="24"/>
  <c r="CD27" i="24"/>
  <c r="BQ27" i="24"/>
  <c r="BM27" i="24" s="1"/>
  <c r="BT27" i="24"/>
  <c r="BR27" i="24"/>
  <c r="BE27" i="24"/>
  <c r="BH27" i="24"/>
  <c r="BF27" i="24"/>
  <c r="AS27" i="24"/>
  <c r="AV27" i="24"/>
  <c r="AT27" i="24"/>
  <c r="AG27" i="24"/>
  <c r="AJ27" i="24"/>
  <c r="AH27" i="24"/>
  <c r="U27" i="24"/>
  <c r="X27" i="24"/>
  <c r="V27" i="24"/>
  <c r="I27" i="24"/>
  <c r="F27" i="24" s="1"/>
  <c r="L27" i="24"/>
  <c r="J27" i="24"/>
  <c r="JY26" i="24"/>
  <c r="JU26" i="24" s="1"/>
  <c r="KB26" i="24"/>
  <c r="JZ26" i="24"/>
  <c r="JM26" i="24"/>
  <c r="JP26" i="24"/>
  <c r="JN26" i="24"/>
  <c r="JA26" i="24"/>
  <c r="JD26" i="24"/>
  <c r="JB26" i="24"/>
  <c r="IO26" i="24"/>
  <c r="IR26" i="24"/>
  <c r="IP26" i="24"/>
  <c r="IC26" i="24"/>
  <c r="IF26" i="24"/>
  <c r="ID26" i="24"/>
  <c r="HQ26" i="24"/>
  <c r="HT26" i="24"/>
  <c r="HR26" i="24"/>
  <c r="HE26" i="24"/>
  <c r="HH26" i="24"/>
  <c r="HF26" i="24"/>
  <c r="GS26" i="24"/>
  <c r="GP26" i="24" s="1"/>
  <c r="GV26" i="24"/>
  <c r="GT26" i="24"/>
  <c r="GG26" i="24"/>
  <c r="GC26" i="24" s="1"/>
  <c r="GJ26" i="24"/>
  <c r="GH26" i="24"/>
  <c r="FU26" i="24"/>
  <c r="FX26" i="24"/>
  <c r="FV26" i="24"/>
  <c r="FI26" i="24"/>
  <c r="FL26" i="24"/>
  <c r="FJ26" i="24"/>
  <c r="EW26" i="24"/>
  <c r="EZ26" i="24"/>
  <c r="EX26" i="24"/>
  <c r="EK26" i="24"/>
  <c r="EO26" i="24" s="1"/>
  <c r="EN26" i="24"/>
  <c r="EL26" i="24"/>
  <c r="DY26" i="24"/>
  <c r="EC26" i="24" s="1"/>
  <c r="EB26" i="24"/>
  <c r="DZ26" i="24"/>
  <c r="DM26" i="24"/>
  <c r="DP26" i="24"/>
  <c r="DN26" i="24"/>
  <c r="DA26" i="24"/>
  <c r="CX26" i="24" s="1"/>
  <c r="DD26" i="24"/>
  <c r="DB26" i="24"/>
  <c r="CO26" i="24"/>
  <c r="CM26" i="24" s="1"/>
  <c r="CR26" i="24"/>
  <c r="CP26" i="24"/>
  <c r="CC26" i="24"/>
  <c r="CF26" i="24"/>
  <c r="CD26" i="24"/>
  <c r="BQ26" i="24"/>
  <c r="BU26" i="24" s="1"/>
  <c r="BT26" i="24"/>
  <c r="BR26" i="24"/>
  <c r="BE26" i="24"/>
  <c r="BH26" i="24"/>
  <c r="BF26" i="24"/>
  <c r="AS26" i="24"/>
  <c r="AW26" i="24" s="1"/>
  <c r="AV26" i="24"/>
  <c r="AT26" i="24"/>
  <c r="AG26" i="24"/>
  <c r="AK26" i="24" s="1"/>
  <c r="AJ26" i="24"/>
  <c r="AH26" i="24"/>
  <c r="U26" i="24"/>
  <c r="X26" i="24"/>
  <c r="V26" i="24"/>
  <c r="I26" i="24"/>
  <c r="L26" i="24"/>
  <c r="J26" i="24"/>
  <c r="JY25" i="24"/>
  <c r="JV25" i="24" s="1"/>
  <c r="KB25" i="24"/>
  <c r="JZ25" i="24"/>
  <c r="JM25" i="24"/>
  <c r="JP25" i="24"/>
  <c r="JN25" i="24"/>
  <c r="JA25" i="24"/>
  <c r="JD25" i="24"/>
  <c r="JB25" i="24"/>
  <c r="IO25" i="24"/>
  <c r="IR25" i="24"/>
  <c r="IP25" i="24"/>
  <c r="IC25" i="24"/>
  <c r="HY25" i="24" s="1"/>
  <c r="IF25" i="24"/>
  <c r="ID25" i="24"/>
  <c r="HQ25" i="24"/>
  <c r="HT25" i="24"/>
  <c r="HR25" i="24"/>
  <c r="HE25" i="24"/>
  <c r="HH25" i="24"/>
  <c r="HF25" i="24"/>
  <c r="GS25" i="24"/>
  <c r="GP25" i="24" s="1"/>
  <c r="GV25" i="24"/>
  <c r="GT25" i="24"/>
  <c r="GG25" i="24"/>
  <c r="GJ25" i="24"/>
  <c r="GH25" i="24"/>
  <c r="FU25" i="24"/>
  <c r="FX25" i="24"/>
  <c r="FV25" i="24"/>
  <c r="FI25" i="24"/>
  <c r="FE25" i="24" s="1"/>
  <c r="FL25" i="24"/>
  <c r="FJ25" i="24"/>
  <c r="EW25" i="24"/>
  <c r="EV25" i="24" s="1"/>
  <c r="EZ25" i="24"/>
  <c r="EX25" i="24"/>
  <c r="EK25" i="24"/>
  <c r="EN25" i="24"/>
  <c r="EL25" i="24"/>
  <c r="DY25" i="24"/>
  <c r="EB25" i="24"/>
  <c r="DZ25" i="24"/>
  <c r="DM25" i="24"/>
  <c r="DJ25" i="24" s="1"/>
  <c r="DP25" i="24"/>
  <c r="DN25" i="24"/>
  <c r="DA25" i="24"/>
  <c r="CX25" i="24" s="1"/>
  <c r="DD25" i="24"/>
  <c r="DB25" i="24"/>
  <c r="CO25" i="24"/>
  <c r="CM25" i="24" s="1"/>
  <c r="CR25" i="24"/>
  <c r="CP25" i="24"/>
  <c r="CC25" i="24"/>
  <c r="BZ25" i="24" s="1"/>
  <c r="CF25" i="24"/>
  <c r="CD25" i="24"/>
  <c r="BQ25" i="24"/>
  <c r="BT25" i="24"/>
  <c r="BR25" i="24"/>
  <c r="BE25" i="24"/>
  <c r="BH25" i="24"/>
  <c r="BF25" i="24"/>
  <c r="AS25" i="24"/>
  <c r="AV25" i="24"/>
  <c r="AT25" i="24"/>
  <c r="AG25" i="24"/>
  <c r="AK25" i="24" s="1"/>
  <c r="AJ25" i="24"/>
  <c r="AH25" i="24"/>
  <c r="U25" i="24"/>
  <c r="S25" i="24" s="1"/>
  <c r="X25" i="24"/>
  <c r="V25" i="24"/>
  <c r="I25" i="24"/>
  <c r="H25" i="24" s="1"/>
  <c r="L25" i="24"/>
  <c r="J25" i="24"/>
  <c r="JY24" i="24"/>
  <c r="JU24" i="24" s="1"/>
  <c r="KB24" i="24"/>
  <c r="JZ24" i="24"/>
  <c r="JM24" i="24"/>
  <c r="JP24" i="24"/>
  <c r="JN24" i="24"/>
  <c r="JA24" i="24"/>
  <c r="JD24" i="24"/>
  <c r="JB24" i="24"/>
  <c r="IO24" i="24"/>
  <c r="IR24" i="24"/>
  <c r="IP24" i="24"/>
  <c r="IC24" i="24"/>
  <c r="HY24" i="24" s="1"/>
  <c r="IF24" i="24"/>
  <c r="ID24" i="24"/>
  <c r="HQ24" i="24"/>
  <c r="HO24" i="24" s="1"/>
  <c r="HT24" i="24"/>
  <c r="HR24" i="24"/>
  <c r="HE24" i="24"/>
  <c r="HB24" i="24" s="1"/>
  <c r="HH24" i="24"/>
  <c r="HF24" i="24"/>
  <c r="GS24" i="24"/>
  <c r="GV24" i="24"/>
  <c r="GT24" i="24"/>
  <c r="GG24" i="24"/>
  <c r="GJ24" i="24"/>
  <c r="GH24" i="24"/>
  <c r="FU24" i="24"/>
  <c r="FX24" i="24"/>
  <c r="FV24" i="24"/>
  <c r="FI24" i="24"/>
  <c r="FF24" i="24" s="1"/>
  <c r="FL24" i="24"/>
  <c r="FJ24" i="24"/>
  <c r="EW24" i="24"/>
  <c r="FA24" i="24" s="1"/>
  <c r="EZ24" i="24"/>
  <c r="EX24" i="24"/>
  <c r="EK24" i="24"/>
  <c r="EO24" i="24" s="1"/>
  <c r="EN24" i="24"/>
  <c r="EL24" i="24"/>
  <c r="DY24" i="24"/>
  <c r="DV24" i="24" s="1"/>
  <c r="EB24" i="24"/>
  <c r="DZ24" i="24"/>
  <c r="DM24" i="24"/>
  <c r="DP24" i="24"/>
  <c r="DN24" i="24"/>
  <c r="DA24" i="24"/>
  <c r="DD24" i="24"/>
  <c r="DB24" i="24"/>
  <c r="CO24" i="24"/>
  <c r="CL24" i="24" s="1"/>
  <c r="CR24" i="24"/>
  <c r="CP24" i="24"/>
  <c r="CC24" i="24"/>
  <c r="CF24" i="24"/>
  <c r="CD24" i="24"/>
  <c r="BQ24" i="24"/>
  <c r="BT24" i="24"/>
  <c r="BR24" i="24"/>
  <c r="BE24" i="24"/>
  <c r="BD24" i="24" s="1"/>
  <c r="BH24" i="24"/>
  <c r="BF24" i="24"/>
  <c r="AS24" i="24"/>
  <c r="AV24" i="24"/>
  <c r="AT24" i="24"/>
  <c r="AG24" i="24"/>
  <c r="AJ24" i="24"/>
  <c r="AH24" i="24"/>
  <c r="U24" i="24"/>
  <c r="X24" i="24"/>
  <c r="V24" i="24"/>
  <c r="I24" i="24"/>
  <c r="M24" i="24" s="1"/>
  <c r="L24" i="24"/>
  <c r="J24" i="24"/>
  <c r="JY23" i="24"/>
  <c r="JV23" i="24" s="1"/>
  <c r="KB23" i="24"/>
  <c r="JZ23" i="24"/>
  <c r="JM23" i="24"/>
  <c r="JP23" i="24"/>
  <c r="JN23" i="24"/>
  <c r="JA23" i="24"/>
  <c r="IX23" i="24" s="1"/>
  <c r="JD23" i="24"/>
  <c r="JB23" i="24"/>
  <c r="IO23" i="24"/>
  <c r="IL23" i="24" s="1"/>
  <c r="IR23" i="24"/>
  <c r="IP23" i="24"/>
  <c r="IC23" i="24"/>
  <c r="IF23" i="24"/>
  <c r="ID23" i="24"/>
  <c r="HQ23" i="24"/>
  <c r="HT23" i="24"/>
  <c r="HR23" i="24"/>
  <c r="HE23" i="24"/>
  <c r="HH23" i="24"/>
  <c r="HF23" i="24"/>
  <c r="GS23" i="24"/>
  <c r="GP23" i="24" s="1"/>
  <c r="GV23" i="24"/>
  <c r="GT23" i="24"/>
  <c r="GG23" i="24"/>
  <c r="GC23" i="24" s="1"/>
  <c r="GJ23" i="24"/>
  <c r="GH23" i="24"/>
  <c r="FU23" i="24"/>
  <c r="FX23" i="24"/>
  <c r="FV23" i="24"/>
  <c r="FI23" i="24"/>
  <c r="FL23" i="24"/>
  <c r="FJ23" i="24"/>
  <c r="EW23" i="24"/>
  <c r="EU23" i="24" s="1"/>
  <c r="EZ23" i="24"/>
  <c r="EX23" i="24"/>
  <c r="EK23" i="24"/>
  <c r="EN23" i="24"/>
  <c r="EL23" i="24"/>
  <c r="DY23" i="24"/>
  <c r="EB23" i="24"/>
  <c r="DZ23" i="24"/>
  <c r="DM23" i="24"/>
  <c r="DK23" i="24" s="1"/>
  <c r="DP23" i="24"/>
  <c r="DN23" i="24"/>
  <c r="DA23" i="24"/>
  <c r="CW23" i="24" s="1"/>
  <c r="DD23" i="24"/>
  <c r="DB23" i="24"/>
  <c r="CO23" i="24"/>
  <c r="CK23" i="24" s="1"/>
  <c r="CR23" i="24"/>
  <c r="CP23" i="24"/>
  <c r="CC23" i="24"/>
  <c r="BZ23" i="24" s="1"/>
  <c r="CF23" i="24"/>
  <c r="CD23" i="24"/>
  <c r="BQ23" i="24"/>
  <c r="BT23" i="24"/>
  <c r="BR23" i="24"/>
  <c r="BE23" i="24"/>
  <c r="BH23" i="24"/>
  <c r="BF23" i="24"/>
  <c r="AS23" i="24"/>
  <c r="AP23" i="24" s="1"/>
  <c r="AV23" i="24"/>
  <c r="AT23" i="24"/>
  <c r="AG23" i="24"/>
  <c r="AJ23" i="24"/>
  <c r="AH23" i="24"/>
  <c r="U23" i="24"/>
  <c r="V23" i="24"/>
  <c r="I23" i="24"/>
  <c r="L23" i="24"/>
  <c r="J23" i="24"/>
  <c r="JY22" i="24"/>
  <c r="KB22" i="24"/>
  <c r="JZ22" i="24"/>
  <c r="JM22" i="24"/>
  <c r="JP22" i="24"/>
  <c r="JN22" i="24"/>
  <c r="JA22" i="24"/>
  <c r="IY22" i="24" s="1"/>
  <c r="JD22" i="24"/>
  <c r="JB22" i="24"/>
  <c r="IO22" i="24"/>
  <c r="IM22" i="24" s="1"/>
  <c r="IR22" i="24"/>
  <c r="IP22" i="24"/>
  <c r="IC22" i="24"/>
  <c r="IG22" i="24" s="1"/>
  <c r="IF22" i="24"/>
  <c r="ID22" i="24"/>
  <c r="HQ22" i="24"/>
  <c r="HO22" i="24" s="1"/>
  <c r="HT22" i="24"/>
  <c r="HR22" i="24"/>
  <c r="HE22" i="24"/>
  <c r="HB22" i="24" s="1"/>
  <c r="HH22" i="24"/>
  <c r="HF22" i="24"/>
  <c r="GS22" i="24"/>
  <c r="GV22" i="24"/>
  <c r="GT22" i="24"/>
  <c r="GG22" i="24"/>
  <c r="GJ22" i="24"/>
  <c r="GH22" i="24"/>
  <c r="FU22" i="24"/>
  <c r="FT22" i="24" s="1"/>
  <c r="FX22" i="24"/>
  <c r="FV22" i="24"/>
  <c r="FI22" i="24"/>
  <c r="FM22" i="24" s="1"/>
  <c r="FL22" i="24"/>
  <c r="FJ22" i="24"/>
  <c r="EW22" i="24"/>
  <c r="EU22" i="24" s="1"/>
  <c r="EZ22" i="24"/>
  <c r="EX22" i="24"/>
  <c r="EK22" i="24"/>
  <c r="EN22" i="24"/>
  <c r="EL22" i="24"/>
  <c r="DY22" i="24"/>
  <c r="EB22" i="24"/>
  <c r="DZ22" i="24"/>
  <c r="DM22" i="24"/>
  <c r="DP22" i="24"/>
  <c r="DN22" i="24"/>
  <c r="DA22" i="24"/>
  <c r="CY22" i="24" s="1"/>
  <c r="DD22" i="24"/>
  <c r="DB22" i="24"/>
  <c r="CO22" i="24"/>
  <c r="CR22" i="24"/>
  <c r="CP22" i="24"/>
  <c r="CC22" i="24"/>
  <c r="CF22" i="24"/>
  <c r="CD22" i="24"/>
  <c r="BQ22" i="24"/>
  <c r="BU22" i="24" s="1"/>
  <c r="BT22" i="24"/>
  <c r="BR22" i="24"/>
  <c r="BE22" i="24"/>
  <c r="BC22" i="24" s="1"/>
  <c r="BH22" i="24"/>
  <c r="BF22" i="24"/>
  <c r="AS22" i="24"/>
  <c r="AV22" i="24"/>
  <c r="AT22" i="24"/>
  <c r="AG22" i="24"/>
  <c r="AJ22" i="24"/>
  <c r="AH22" i="24"/>
  <c r="U22" i="24"/>
  <c r="S22" i="24" s="1"/>
  <c r="X22" i="24"/>
  <c r="V22" i="24"/>
  <c r="I22" i="24"/>
  <c r="H22" i="24" s="1"/>
  <c r="L22" i="24"/>
  <c r="J22" i="24"/>
  <c r="JY21" i="24"/>
  <c r="KB21" i="24"/>
  <c r="JZ21" i="24"/>
  <c r="JM21" i="24"/>
  <c r="JI21" i="24" s="1"/>
  <c r="JP21" i="24"/>
  <c r="JN21" i="24"/>
  <c r="JA21" i="24"/>
  <c r="JD21" i="24"/>
  <c r="JB21" i="24"/>
  <c r="IO21" i="24"/>
  <c r="IR21" i="24"/>
  <c r="IP21" i="24"/>
  <c r="IC21" i="24"/>
  <c r="IF21" i="24"/>
  <c r="ID21" i="24"/>
  <c r="HQ21" i="24"/>
  <c r="HM21" i="24" s="1"/>
  <c r="HT21" i="24"/>
  <c r="HR21" i="24"/>
  <c r="HE21" i="24"/>
  <c r="HB21" i="24" s="1"/>
  <c r="HH21" i="24"/>
  <c r="HF21" i="24"/>
  <c r="GS21" i="24"/>
  <c r="GW21" i="24" s="1"/>
  <c r="GV21" i="24"/>
  <c r="GT21" i="24"/>
  <c r="GG21" i="24"/>
  <c r="GJ21" i="24"/>
  <c r="GH21" i="24"/>
  <c r="FU21" i="24"/>
  <c r="FY21" i="24" s="1"/>
  <c r="FX21" i="24"/>
  <c r="FV21" i="24"/>
  <c r="FI21" i="24"/>
  <c r="FL21" i="24"/>
  <c r="FJ21" i="24"/>
  <c r="EW21" i="24"/>
  <c r="EU21" i="24" s="1"/>
  <c r="EZ21" i="24"/>
  <c r="EX21" i="24"/>
  <c r="EK21" i="24"/>
  <c r="EN21" i="24"/>
  <c r="EL21" i="24"/>
  <c r="DY21" i="24"/>
  <c r="EB21" i="24"/>
  <c r="DZ21" i="24"/>
  <c r="DM21" i="24"/>
  <c r="DP21" i="24"/>
  <c r="DN21" i="24"/>
  <c r="DA21" i="24"/>
  <c r="DE21" i="24" s="1"/>
  <c r="DD21" i="24"/>
  <c r="DB21" i="24"/>
  <c r="CO21" i="24"/>
  <c r="CR21" i="24"/>
  <c r="CP21" i="24"/>
  <c r="CC21" i="24"/>
  <c r="CF21" i="24"/>
  <c r="CD21" i="24"/>
  <c r="BQ21" i="24"/>
  <c r="BN21" i="24" s="1"/>
  <c r="BT21" i="24"/>
  <c r="BR21" i="24"/>
  <c r="BE21" i="24"/>
  <c r="BD21" i="24" s="1"/>
  <c r="BH21" i="24"/>
  <c r="BF21" i="24"/>
  <c r="AS21" i="24"/>
  <c r="AW21" i="24" s="1"/>
  <c r="AV21" i="24"/>
  <c r="AT21" i="24"/>
  <c r="AG21" i="24"/>
  <c r="AJ21" i="24"/>
  <c r="AH21" i="24"/>
  <c r="U21" i="24"/>
  <c r="Y21" i="24" s="1"/>
  <c r="X21" i="24"/>
  <c r="V21" i="24"/>
  <c r="I21" i="24"/>
  <c r="L21" i="24"/>
  <c r="J21" i="24"/>
  <c r="JY20" i="24"/>
  <c r="JW20" i="24" s="1"/>
  <c r="KB20" i="24"/>
  <c r="JZ20" i="24"/>
  <c r="JM20" i="24"/>
  <c r="JL20" i="24" s="1"/>
  <c r="JP20" i="24"/>
  <c r="JN20" i="24"/>
  <c r="JA20" i="24"/>
  <c r="IX20" i="24" s="1"/>
  <c r="JD20" i="24"/>
  <c r="JB20" i="24"/>
  <c r="IO20" i="24"/>
  <c r="IR20" i="24"/>
  <c r="IP20" i="24"/>
  <c r="IC20" i="24"/>
  <c r="IF20" i="24"/>
  <c r="ID20" i="24"/>
  <c r="HQ20" i="24"/>
  <c r="HT20" i="24"/>
  <c r="HR20" i="24"/>
  <c r="HE20" i="24"/>
  <c r="HH20" i="24"/>
  <c r="HF20" i="24"/>
  <c r="GS20" i="24"/>
  <c r="GP20" i="24" s="1"/>
  <c r="GV20" i="24"/>
  <c r="GT20" i="24"/>
  <c r="GG20" i="24"/>
  <c r="GJ20" i="24"/>
  <c r="GH20" i="24"/>
  <c r="FU20" i="24"/>
  <c r="FY20" i="24" s="1"/>
  <c r="FX20" i="24"/>
  <c r="FV20" i="24"/>
  <c r="FI20" i="24"/>
  <c r="FG20" i="24" s="1"/>
  <c r="FL20" i="24"/>
  <c r="FJ20" i="24"/>
  <c r="EW20" i="24"/>
  <c r="EU20" i="24" s="1"/>
  <c r="EZ20" i="24"/>
  <c r="EX20" i="24"/>
  <c r="EK20" i="24"/>
  <c r="EN20" i="24"/>
  <c r="EL20" i="24"/>
  <c r="DY20" i="24"/>
  <c r="EB20" i="24"/>
  <c r="DZ20" i="24"/>
  <c r="DM20" i="24"/>
  <c r="DP20" i="24"/>
  <c r="DN20" i="24"/>
  <c r="DA20" i="24"/>
  <c r="CZ20" i="24" s="1"/>
  <c r="DD20" i="24"/>
  <c r="DB20" i="24"/>
  <c r="CO20" i="24"/>
  <c r="CR20" i="24"/>
  <c r="CP20" i="24"/>
  <c r="CC20" i="24"/>
  <c r="CF20" i="24"/>
  <c r="CD20" i="24"/>
  <c r="BQ20" i="24"/>
  <c r="BM20" i="24" s="1"/>
  <c r="BT20" i="24"/>
  <c r="BR20" i="24"/>
  <c r="BE20" i="24"/>
  <c r="BB20" i="24" s="1"/>
  <c r="BH20" i="24"/>
  <c r="BF20" i="24"/>
  <c r="AS20" i="24"/>
  <c r="AV20" i="24"/>
  <c r="AT20" i="24"/>
  <c r="AG20" i="24"/>
  <c r="AK20" i="24" s="1"/>
  <c r="AJ20" i="24"/>
  <c r="AH20" i="24"/>
  <c r="U20" i="24"/>
  <c r="X20" i="24"/>
  <c r="V20" i="24"/>
  <c r="I20" i="24"/>
  <c r="H20" i="24" s="1"/>
  <c r="J20" i="24"/>
  <c r="L20" i="24"/>
  <c r="JY19" i="24"/>
  <c r="KB19" i="24"/>
  <c r="JZ19" i="24"/>
  <c r="JM19" i="24"/>
  <c r="JP19" i="24"/>
  <c r="JN19" i="24"/>
  <c r="JA19" i="24"/>
  <c r="JD19" i="24"/>
  <c r="JB19" i="24"/>
  <c r="IO19" i="24"/>
  <c r="IK19" i="24" s="1"/>
  <c r="IR19" i="24"/>
  <c r="IP19" i="24"/>
  <c r="IC19" i="24"/>
  <c r="IF19" i="24"/>
  <c r="ID19" i="24"/>
  <c r="HQ19" i="24"/>
  <c r="HT19" i="24"/>
  <c r="HR19" i="24"/>
  <c r="HE19" i="24"/>
  <c r="HB19" i="24" s="1"/>
  <c r="HH19" i="24"/>
  <c r="HF19" i="24"/>
  <c r="GS19" i="24"/>
  <c r="GV19" i="24"/>
  <c r="GT19" i="24"/>
  <c r="GG19" i="24"/>
  <c r="GJ19" i="24"/>
  <c r="GH19" i="24"/>
  <c r="FU19" i="24"/>
  <c r="FX19" i="24"/>
  <c r="FV19" i="24"/>
  <c r="FI19" i="24"/>
  <c r="FG19" i="24" s="1"/>
  <c r="FL19" i="24"/>
  <c r="FJ19" i="24"/>
  <c r="EW19" i="24"/>
  <c r="EU19" i="24" s="1"/>
  <c r="EZ19" i="24"/>
  <c r="EX19" i="24"/>
  <c r="EK19" i="24"/>
  <c r="EN19" i="24"/>
  <c r="EL19" i="24"/>
  <c r="DY19" i="24"/>
  <c r="DV19" i="24" s="1"/>
  <c r="EB19" i="24"/>
  <c r="DZ19" i="24"/>
  <c r="DM19" i="24"/>
  <c r="DP19" i="24"/>
  <c r="DN19" i="24"/>
  <c r="DA19" i="24"/>
  <c r="DD19" i="24"/>
  <c r="DB19" i="24"/>
  <c r="CO19" i="24"/>
  <c r="CM19" i="24" s="1"/>
  <c r="CR19" i="24"/>
  <c r="CP19" i="24"/>
  <c r="CC19" i="24"/>
  <c r="BZ19" i="24" s="1"/>
  <c r="CF19" i="24"/>
  <c r="CD19" i="24"/>
  <c r="BQ19" i="24"/>
  <c r="BU19" i="24" s="1"/>
  <c r="BT19" i="24"/>
  <c r="BR19" i="24"/>
  <c r="BE19" i="24"/>
  <c r="BD19" i="24" s="1"/>
  <c r="BH19" i="24"/>
  <c r="BF19" i="24"/>
  <c r="AS19" i="24"/>
  <c r="AV19" i="24"/>
  <c r="AT19" i="24"/>
  <c r="AG19" i="24"/>
  <c r="AJ19" i="24"/>
  <c r="AH19" i="24"/>
  <c r="U19" i="24"/>
  <c r="X19" i="24"/>
  <c r="V19" i="24"/>
  <c r="JY17" i="24"/>
  <c r="KC17" i="24" s="1"/>
  <c r="KB17" i="24"/>
  <c r="JZ17" i="24"/>
  <c r="JM17" i="24"/>
  <c r="JQ17" i="24" s="1"/>
  <c r="JP17" i="24"/>
  <c r="JN17" i="24"/>
  <c r="JA17" i="24"/>
  <c r="IX17" i="24" s="1"/>
  <c r="JD17" i="24"/>
  <c r="JB17" i="24"/>
  <c r="IO17" i="24"/>
  <c r="IL17" i="24" s="1"/>
  <c r="IR17" i="24"/>
  <c r="IP17" i="24"/>
  <c r="IC17" i="24"/>
  <c r="IF17" i="24"/>
  <c r="ID17" i="24"/>
  <c r="HQ17" i="24"/>
  <c r="HT17" i="24"/>
  <c r="HR17" i="24"/>
  <c r="HE17" i="24"/>
  <c r="HH17" i="24"/>
  <c r="HF17" i="24"/>
  <c r="GS17" i="24"/>
  <c r="GV17" i="24"/>
  <c r="GT17" i="24"/>
  <c r="GG17" i="24"/>
  <c r="GJ17" i="24"/>
  <c r="GH17" i="24"/>
  <c r="FU17" i="24"/>
  <c r="FX17" i="24"/>
  <c r="FV17" i="24"/>
  <c r="FI17" i="24"/>
  <c r="FH17" i="24" s="1"/>
  <c r="FL17" i="24"/>
  <c r="FJ17" i="24"/>
  <c r="EW17" i="24"/>
  <c r="EV17" i="24" s="1"/>
  <c r="EZ17" i="24"/>
  <c r="EX17" i="24"/>
  <c r="EK17" i="24"/>
  <c r="EN17" i="24"/>
  <c r="EL17" i="24"/>
  <c r="DY17" i="24"/>
  <c r="EB17" i="24"/>
  <c r="DZ17" i="24"/>
  <c r="DM17" i="24"/>
  <c r="DP17" i="24"/>
  <c r="DN17" i="24"/>
  <c r="DA17" i="24"/>
  <c r="CX17" i="24" s="1"/>
  <c r="DD17" i="24"/>
  <c r="DB17" i="24"/>
  <c r="CO17" i="24"/>
  <c r="CK17" i="24" s="1"/>
  <c r="CR17" i="24"/>
  <c r="CP17" i="24"/>
  <c r="CC17" i="24"/>
  <c r="BZ17" i="24" s="1"/>
  <c r="CF17" i="24"/>
  <c r="CD17" i="24"/>
  <c r="BQ17" i="24"/>
  <c r="BT17" i="24"/>
  <c r="BR17" i="24"/>
  <c r="BE17" i="24"/>
  <c r="BH17" i="24"/>
  <c r="BF17" i="24"/>
  <c r="AS17" i="24"/>
  <c r="AW17" i="24" s="1"/>
  <c r="AV17" i="24"/>
  <c r="AT17" i="24"/>
  <c r="U17" i="24"/>
  <c r="X17" i="24"/>
  <c r="V17" i="24"/>
  <c r="I17" i="24"/>
  <c r="J17" i="24"/>
  <c r="L17" i="24"/>
  <c r="JY13" i="24"/>
  <c r="KB13" i="24"/>
  <c r="JZ13" i="24"/>
  <c r="JM13" i="24"/>
  <c r="JK13" i="24" s="1"/>
  <c r="JP13" i="24"/>
  <c r="JN13" i="24"/>
  <c r="JA13" i="24"/>
  <c r="JE13" i="24" s="1"/>
  <c r="JD13" i="24"/>
  <c r="JB13" i="24"/>
  <c r="IO13" i="24"/>
  <c r="IR13" i="24"/>
  <c r="IP13" i="24"/>
  <c r="IC13" i="24"/>
  <c r="HZ13" i="24" s="1"/>
  <c r="IF13" i="24"/>
  <c r="ID13" i="24"/>
  <c r="HQ13" i="24"/>
  <c r="HM13" i="24" s="1"/>
  <c r="HT13" i="24"/>
  <c r="HR13" i="24"/>
  <c r="HE13" i="24"/>
  <c r="HA13" i="24" s="1"/>
  <c r="HH13" i="24"/>
  <c r="HF13" i="24"/>
  <c r="GS13" i="24"/>
  <c r="GW13" i="24" s="1"/>
  <c r="GV13" i="24"/>
  <c r="GT13" i="24"/>
  <c r="GG13" i="24"/>
  <c r="GC13" i="24" s="1"/>
  <c r="GJ13" i="24"/>
  <c r="GH13" i="24"/>
  <c r="FU13" i="24"/>
  <c r="FX13" i="24"/>
  <c r="FV13" i="24"/>
  <c r="FI13" i="24"/>
  <c r="FL13" i="24"/>
  <c r="FJ13" i="24"/>
  <c r="EW13" i="24"/>
  <c r="ET13" i="24" s="1"/>
  <c r="EZ13" i="24"/>
  <c r="EX13" i="24"/>
  <c r="EK13" i="24"/>
  <c r="EN13" i="24"/>
  <c r="EL13" i="24"/>
  <c r="DY13" i="24"/>
  <c r="EC13" i="24" s="1"/>
  <c r="EB13" i="24"/>
  <c r="DZ13" i="24"/>
  <c r="DM13" i="24"/>
  <c r="DP13" i="24"/>
  <c r="DN13" i="24"/>
  <c r="DA13" i="24"/>
  <c r="DD13" i="24"/>
  <c r="DB13" i="24"/>
  <c r="CO13" i="24"/>
  <c r="CR13" i="24"/>
  <c r="CP13" i="24"/>
  <c r="CC13" i="24"/>
  <c r="CF13" i="24"/>
  <c r="CD13" i="24"/>
  <c r="BQ13" i="24"/>
  <c r="BM13" i="24" s="1"/>
  <c r="BT13" i="24"/>
  <c r="BR13" i="24"/>
  <c r="BE13" i="24"/>
  <c r="BH13" i="24"/>
  <c r="BF13" i="24"/>
  <c r="AS13" i="24"/>
  <c r="AQ13" i="24" s="1"/>
  <c r="AV13" i="24"/>
  <c r="AT13" i="24"/>
  <c r="AG13" i="24"/>
  <c r="AJ13" i="24"/>
  <c r="AH13" i="24"/>
  <c r="U13" i="24"/>
  <c r="X13" i="24"/>
  <c r="V13" i="24"/>
  <c r="I13" i="24"/>
  <c r="J13" i="24"/>
  <c r="L13" i="24"/>
  <c r="JY12" i="24"/>
  <c r="KB12" i="24"/>
  <c r="JZ12" i="24"/>
  <c r="JM12" i="24"/>
  <c r="JQ12" i="24" s="1"/>
  <c r="JP12" i="24"/>
  <c r="JN12" i="24"/>
  <c r="JA12" i="24"/>
  <c r="IY12" i="24" s="1"/>
  <c r="JD12" i="24"/>
  <c r="JB12" i="24"/>
  <c r="IO12" i="24"/>
  <c r="IM12" i="24" s="1"/>
  <c r="IR12" i="24"/>
  <c r="IP12" i="24"/>
  <c r="IC12" i="24"/>
  <c r="IF12" i="24"/>
  <c r="ID12" i="24"/>
  <c r="HQ12" i="24"/>
  <c r="HN12" i="24" s="1"/>
  <c r="HT12" i="24"/>
  <c r="HR12" i="24"/>
  <c r="HE12" i="24"/>
  <c r="HI12" i="24" s="1"/>
  <c r="HH12" i="24"/>
  <c r="HF12" i="24"/>
  <c r="GS12" i="24"/>
  <c r="GP12" i="24" s="1"/>
  <c r="GV12" i="24"/>
  <c r="GT12" i="24"/>
  <c r="GG12" i="24"/>
  <c r="GD12" i="24" s="1"/>
  <c r="GJ12" i="24"/>
  <c r="GH12" i="24"/>
  <c r="FU12" i="24"/>
  <c r="FS12" i="24" s="1"/>
  <c r="FX12" i="24"/>
  <c r="FV12" i="24"/>
  <c r="FI12" i="24"/>
  <c r="FG12" i="24" s="1"/>
  <c r="FL12" i="24"/>
  <c r="FJ12" i="24"/>
  <c r="EW12" i="24"/>
  <c r="FA12" i="24" s="1"/>
  <c r="EZ12" i="24"/>
  <c r="EX12" i="24"/>
  <c r="EK12" i="24"/>
  <c r="EN12" i="24"/>
  <c r="EL12" i="24"/>
  <c r="DY12" i="24"/>
  <c r="DV12" i="24" s="1"/>
  <c r="EB12" i="24"/>
  <c r="DZ12" i="24"/>
  <c r="DM12" i="24"/>
  <c r="DQ12" i="24" s="1"/>
  <c r="DP12" i="24"/>
  <c r="DN12" i="24"/>
  <c r="DA12" i="24"/>
  <c r="DD12" i="24"/>
  <c r="DB12" i="24"/>
  <c r="CO12" i="24"/>
  <c r="CM12" i="24" s="1"/>
  <c r="CR12" i="24"/>
  <c r="CP12" i="24"/>
  <c r="CC12" i="24"/>
  <c r="CF12" i="24"/>
  <c r="CD12" i="24"/>
  <c r="BQ12" i="24"/>
  <c r="BO12" i="24" s="1"/>
  <c r="BT12" i="24"/>
  <c r="BR12" i="24"/>
  <c r="BE12" i="24"/>
  <c r="BH12" i="24"/>
  <c r="BF12" i="24"/>
  <c r="AS12" i="24"/>
  <c r="AQ12" i="24" s="1"/>
  <c r="AV12" i="24"/>
  <c r="AT12" i="24"/>
  <c r="AG12" i="24"/>
  <c r="AD12" i="24" s="1"/>
  <c r="AJ12" i="24"/>
  <c r="AH12" i="24"/>
  <c r="U12" i="24"/>
  <c r="Q12" i="24" s="1"/>
  <c r="X12" i="24"/>
  <c r="V12" i="24"/>
  <c r="I12" i="24"/>
  <c r="H12" i="24" s="1"/>
  <c r="J12" i="24"/>
  <c r="JY11" i="24"/>
  <c r="KB11" i="24"/>
  <c r="JZ11" i="24"/>
  <c r="JM11" i="24"/>
  <c r="JP11" i="24"/>
  <c r="JN11" i="24"/>
  <c r="JA11" i="24"/>
  <c r="JD11" i="24"/>
  <c r="JB11" i="24"/>
  <c r="IO11" i="24"/>
  <c r="IR11" i="24"/>
  <c r="IP11" i="24"/>
  <c r="IC11" i="24"/>
  <c r="HY11" i="24" s="1"/>
  <c r="IF11" i="24"/>
  <c r="ID11" i="24"/>
  <c r="HQ11" i="24"/>
  <c r="HT11" i="24"/>
  <c r="HR11" i="24"/>
  <c r="HE11" i="24"/>
  <c r="HA11" i="24" s="1"/>
  <c r="HH11" i="24"/>
  <c r="HF11" i="24"/>
  <c r="GS11" i="24"/>
  <c r="GW11" i="24" s="1"/>
  <c r="GV11" i="24"/>
  <c r="GT11" i="24"/>
  <c r="GG11" i="24"/>
  <c r="GJ11" i="24"/>
  <c r="GH11" i="24"/>
  <c r="FU11" i="24"/>
  <c r="FX11" i="24"/>
  <c r="FV11" i="24"/>
  <c r="FI11" i="24"/>
  <c r="FL11" i="24"/>
  <c r="FJ11" i="24"/>
  <c r="EW11" i="24"/>
  <c r="FA11" i="24" s="1"/>
  <c r="EZ11" i="24"/>
  <c r="EX11" i="24"/>
  <c r="EK11" i="24"/>
  <c r="EO11" i="24" s="1"/>
  <c r="EN11" i="24"/>
  <c r="EL11" i="24"/>
  <c r="DY11" i="24"/>
  <c r="DV11" i="24" s="1"/>
  <c r="EB11" i="24"/>
  <c r="DZ11" i="24"/>
  <c r="DM11" i="24"/>
  <c r="DK11" i="24" s="1"/>
  <c r="DP11" i="24"/>
  <c r="DN11" i="24"/>
  <c r="DA11" i="24"/>
  <c r="DD11" i="24"/>
  <c r="DB11" i="24"/>
  <c r="CO11" i="24"/>
  <c r="CR11" i="24"/>
  <c r="CP11" i="24"/>
  <c r="CC11" i="24"/>
  <c r="CG11" i="24" s="1"/>
  <c r="CF11" i="24"/>
  <c r="CD11" i="24"/>
  <c r="BQ11" i="24"/>
  <c r="BT11" i="24"/>
  <c r="BR11" i="24"/>
  <c r="BE11" i="24"/>
  <c r="BD11" i="24" s="1"/>
  <c r="BH11" i="24"/>
  <c r="BF11" i="24"/>
  <c r="AS11" i="24"/>
  <c r="AP11" i="24" s="1"/>
  <c r="AV11" i="24"/>
  <c r="AT11" i="24"/>
  <c r="AG11" i="24"/>
  <c r="AJ11" i="24"/>
  <c r="AH11" i="24"/>
  <c r="U11" i="24"/>
  <c r="X11" i="24"/>
  <c r="V11" i="24"/>
  <c r="I11" i="24"/>
  <c r="J11" i="24"/>
  <c r="L11" i="24"/>
  <c r="E9" i="11"/>
  <c r="C5" i="21"/>
  <c r="D5" i="21"/>
  <c r="JW108" i="24"/>
  <c r="JW103" i="24"/>
  <c r="JK113" i="24"/>
  <c r="JL100" i="24"/>
  <c r="IZ117" i="24"/>
  <c r="IZ113" i="24"/>
  <c r="IZ97" i="24"/>
  <c r="IZ92" i="24"/>
  <c r="IY92" i="24"/>
  <c r="IY87" i="24"/>
  <c r="IN117" i="24"/>
  <c r="IM117" i="24"/>
  <c r="IM102" i="24"/>
  <c r="IN97" i="24"/>
  <c r="IM97" i="24"/>
  <c r="IB119" i="24"/>
  <c r="IB104" i="24"/>
  <c r="IB99" i="24"/>
  <c r="IB94" i="24"/>
  <c r="HO111" i="24"/>
  <c r="HP101" i="24"/>
  <c r="HP96" i="24"/>
  <c r="HO96" i="24"/>
  <c r="HO94" i="24"/>
  <c r="HO91" i="24"/>
  <c r="HO86" i="24"/>
  <c r="HD118" i="24"/>
  <c r="HC118" i="24"/>
  <c r="HD113" i="24"/>
  <c r="HC113" i="24"/>
  <c r="HD111" i="24"/>
  <c r="HC108" i="24"/>
  <c r="HD103" i="24"/>
  <c r="GR113" i="24"/>
  <c r="GQ113" i="24"/>
  <c r="GR108" i="24"/>
  <c r="GQ108" i="24"/>
  <c r="GR103" i="24"/>
  <c r="GR98" i="24"/>
  <c r="GQ98" i="24"/>
  <c r="GF115" i="24"/>
  <c r="GF110" i="24"/>
  <c r="GE95" i="24"/>
  <c r="GF90" i="24"/>
  <c r="GE90" i="24"/>
  <c r="GF75" i="24"/>
  <c r="FS82" i="24"/>
  <c r="KD139" i="24"/>
  <c r="KA139" i="24"/>
  <c r="JR139" i="24"/>
  <c r="JO139" i="24"/>
  <c r="JF139" i="24"/>
  <c r="JC139" i="24"/>
  <c r="IT139" i="24"/>
  <c r="IQ139" i="24"/>
  <c r="IH139" i="24"/>
  <c r="IE139" i="24"/>
  <c r="HV139" i="24"/>
  <c r="HS139" i="24"/>
  <c r="HM139" i="24"/>
  <c r="HJ139" i="24"/>
  <c r="HG139" i="24"/>
  <c r="HB139" i="24"/>
  <c r="HA139" i="24"/>
  <c r="GX139" i="24"/>
  <c r="GU139" i="24"/>
  <c r="GL139" i="24"/>
  <c r="GI139" i="24"/>
  <c r="FZ139" i="24"/>
  <c r="FW139" i="24"/>
  <c r="FN139" i="24"/>
  <c r="FK139" i="24"/>
  <c r="FB139" i="24"/>
  <c r="EY139" i="24"/>
  <c r="EP139" i="24"/>
  <c r="EM139" i="24"/>
  <c r="EG139" i="24"/>
  <c r="ED139" i="24"/>
  <c r="EA139" i="24"/>
  <c r="DR139" i="24"/>
  <c r="DO139" i="24"/>
  <c r="DF139" i="24"/>
  <c r="DC139" i="24"/>
  <c r="CT139" i="24"/>
  <c r="CQ139" i="24"/>
  <c r="CH139" i="24"/>
  <c r="CE139" i="24"/>
  <c r="BV139" i="24"/>
  <c r="BS139" i="24"/>
  <c r="BN139" i="24"/>
  <c r="BM139" i="24"/>
  <c r="BJ139" i="24"/>
  <c r="BG139" i="24"/>
  <c r="AX139" i="24"/>
  <c r="AU139" i="24"/>
  <c r="AL139" i="24"/>
  <c r="AI139" i="24"/>
  <c r="Z139" i="24"/>
  <c r="W139" i="24"/>
  <c r="N139" i="24"/>
  <c r="K139" i="24"/>
  <c r="KD138" i="24"/>
  <c r="KA138" i="24"/>
  <c r="JR138" i="24"/>
  <c r="JO138" i="24"/>
  <c r="JF138" i="24"/>
  <c r="JC138" i="24"/>
  <c r="IT138" i="24"/>
  <c r="IQ138" i="24"/>
  <c r="IH138" i="24"/>
  <c r="IE138" i="24"/>
  <c r="HV138" i="24"/>
  <c r="HS138" i="24"/>
  <c r="HJ138" i="24"/>
  <c r="HG138" i="24"/>
  <c r="GX138" i="24"/>
  <c r="GU138" i="24"/>
  <c r="GL138" i="24"/>
  <c r="GI138" i="24"/>
  <c r="FZ138" i="24"/>
  <c r="FW138" i="24"/>
  <c r="FR138" i="24"/>
  <c r="FQ138" i="24"/>
  <c r="FN138" i="24"/>
  <c r="FK138" i="24"/>
  <c r="FF138" i="24"/>
  <c r="FB138" i="24"/>
  <c r="EY138" i="24"/>
  <c r="EP138" i="24"/>
  <c r="EM138" i="24"/>
  <c r="ED138" i="24"/>
  <c r="EA138" i="24"/>
  <c r="DR138" i="24"/>
  <c r="DO138" i="24"/>
  <c r="DJ138" i="24"/>
  <c r="DI138" i="24"/>
  <c r="DF138" i="24"/>
  <c r="DC138" i="24"/>
  <c r="CX138" i="24"/>
  <c r="CW138" i="24"/>
  <c r="CT138" i="24"/>
  <c r="CQ138" i="24"/>
  <c r="CH138" i="24"/>
  <c r="CE138" i="24"/>
  <c r="BV138" i="24"/>
  <c r="BS138" i="24"/>
  <c r="BJ138" i="24"/>
  <c r="BG138" i="24"/>
  <c r="AX138" i="24"/>
  <c r="AU138" i="24"/>
  <c r="AL138" i="24"/>
  <c r="AI138" i="24"/>
  <c r="Z138" i="24"/>
  <c r="W138" i="24"/>
  <c r="R138" i="24"/>
  <c r="N138" i="24"/>
  <c r="K138" i="24"/>
  <c r="KD137" i="24"/>
  <c r="KA137" i="24"/>
  <c r="JR137" i="24"/>
  <c r="JO137" i="24"/>
  <c r="JF137" i="24"/>
  <c r="JC137" i="24"/>
  <c r="IT137" i="24"/>
  <c r="IQ137" i="24"/>
  <c r="IH137" i="24"/>
  <c r="IE137" i="24"/>
  <c r="HV137" i="24"/>
  <c r="HS137" i="24"/>
  <c r="HJ137" i="24"/>
  <c r="HG137" i="24"/>
  <c r="GX137" i="24"/>
  <c r="GU137" i="24"/>
  <c r="GL137" i="24"/>
  <c r="GI137" i="24"/>
  <c r="FZ137" i="24"/>
  <c r="FW137" i="24"/>
  <c r="FN137" i="24"/>
  <c r="FK137" i="24"/>
  <c r="FB137" i="24"/>
  <c r="EY137" i="24"/>
  <c r="ET137" i="24"/>
  <c r="ES137" i="24"/>
  <c r="EP137" i="24"/>
  <c r="EM137" i="24"/>
  <c r="ED137" i="24"/>
  <c r="EA137" i="24"/>
  <c r="DR137" i="24"/>
  <c r="DO137" i="24"/>
  <c r="DF137" i="24"/>
  <c r="DC137" i="24"/>
  <c r="CT137" i="24"/>
  <c r="CQ137" i="24"/>
  <c r="CH137" i="24"/>
  <c r="CE137" i="24"/>
  <c r="BV137" i="24"/>
  <c r="BS137" i="24"/>
  <c r="BJ137" i="24"/>
  <c r="BG137" i="24"/>
  <c r="AX137" i="24"/>
  <c r="AU137" i="24"/>
  <c r="AL137" i="24"/>
  <c r="AI137" i="24"/>
  <c r="Z137" i="24"/>
  <c r="W137" i="24"/>
  <c r="N137" i="24"/>
  <c r="K137" i="24"/>
  <c r="KD136" i="24"/>
  <c r="KA136" i="24"/>
  <c r="JR136" i="24"/>
  <c r="JO136" i="24"/>
  <c r="JF136" i="24"/>
  <c r="JC136" i="24"/>
  <c r="IT136" i="24"/>
  <c r="IQ136" i="24"/>
  <c r="IH136" i="24"/>
  <c r="IE136" i="24"/>
  <c r="HV136" i="24"/>
  <c r="HS136" i="24"/>
  <c r="HJ136" i="24"/>
  <c r="HG136" i="24"/>
  <c r="HB136" i="24"/>
  <c r="HA136" i="24"/>
  <c r="GX136" i="24"/>
  <c r="GU136" i="24"/>
  <c r="GL136" i="24"/>
  <c r="GI136" i="24"/>
  <c r="FZ136" i="24"/>
  <c r="FW136" i="24"/>
  <c r="FN136" i="24"/>
  <c r="FK136" i="24"/>
  <c r="FB136" i="24"/>
  <c r="EY136" i="24"/>
  <c r="EP136" i="24"/>
  <c r="EM136" i="24"/>
  <c r="ED136" i="24"/>
  <c r="EA136" i="24"/>
  <c r="DV136" i="24"/>
  <c r="DU136" i="24"/>
  <c r="DR136" i="24"/>
  <c r="DO136" i="24"/>
  <c r="DI136" i="24"/>
  <c r="DF136" i="24"/>
  <c r="DC136" i="24"/>
  <c r="CT136" i="24"/>
  <c r="CQ136" i="24"/>
  <c r="CH136" i="24"/>
  <c r="CE136" i="24"/>
  <c r="BV136" i="24"/>
  <c r="BS136" i="24"/>
  <c r="BJ136" i="24"/>
  <c r="BG136" i="24"/>
  <c r="AX136" i="24"/>
  <c r="AU136" i="24"/>
  <c r="AP136" i="24"/>
  <c r="AL136" i="24"/>
  <c r="AI136" i="24"/>
  <c r="Z136" i="24"/>
  <c r="W136" i="24"/>
  <c r="N136" i="24"/>
  <c r="K136" i="24"/>
  <c r="KD135" i="24"/>
  <c r="KA135" i="24"/>
  <c r="JR135" i="24"/>
  <c r="JO135" i="24"/>
  <c r="JF135" i="24"/>
  <c r="JC135" i="24"/>
  <c r="IT135" i="24"/>
  <c r="IQ135" i="24"/>
  <c r="IH135" i="24"/>
  <c r="IE135" i="24"/>
  <c r="HV135" i="24"/>
  <c r="HS135" i="24"/>
  <c r="HJ135" i="24"/>
  <c r="HG135" i="24"/>
  <c r="GX135" i="24"/>
  <c r="GU135" i="24"/>
  <c r="GL135" i="24"/>
  <c r="GI135" i="24"/>
  <c r="FZ135" i="24"/>
  <c r="FW135" i="24"/>
  <c r="FN135" i="24"/>
  <c r="FK135" i="24"/>
  <c r="FB135" i="24"/>
  <c r="EY135" i="24"/>
  <c r="EP135" i="24"/>
  <c r="EM135" i="24"/>
  <c r="ED135" i="24"/>
  <c r="EA135" i="24"/>
  <c r="DR135" i="24"/>
  <c r="DO135" i="24"/>
  <c r="DF135" i="24"/>
  <c r="DC135" i="24"/>
  <c r="CT135" i="24"/>
  <c r="CQ135" i="24"/>
  <c r="CH135" i="24"/>
  <c r="CE135" i="24"/>
  <c r="BV135" i="24"/>
  <c r="BS135" i="24"/>
  <c r="BJ135" i="24"/>
  <c r="BG135" i="24"/>
  <c r="AX135" i="24"/>
  <c r="AU135" i="24"/>
  <c r="AL135" i="24"/>
  <c r="AI135" i="24"/>
  <c r="Z135" i="24"/>
  <c r="W135" i="24"/>
  <c r="R135" i="24"/>
  <c r="Q135" i="24"/>
  <c r="N135" i="24"/>
  <c r="K135" i="24"/>
  <c r="F135" i="24"/>
  <c r="E135" i="24"/>
  <c r="KD134" i="24"/>
  <c r="KA134" i="24"/>
  <c r="JR134" i="24"/>
  <c r="JO134" i="24"/>
  <c r="JF134" i="24"/>
  <c r="JC134" i="24"/>
  <c r="IT134" i="24"/>
  <c r="IQ134" i="24"/>
  <c r="IH134" i="24"/>
  <c r="IE134" i="24"/>
  <c r="HV134" i="24"/>
  <c r="HS134" i="24"/>
  <c r="HN134" i="24"/>
  <c r="HM134" i="24"/>
  <c r="HJ134" i="24"/>
  <c r="HG134" i="24"/>
  <c r="GX134" i="24"/>
  <c r="GU134" i="24"/>
  <c r="GL134" i="24"/>
  <c r="GI134" i="24"/>
  <c r="FZ134" i="24"/>
  <c r="FW134" i="24"/>
  <c r="FN134" i="24"/>
  <c r="FK134" i="24"/>
  <c r="FB134" i="24"/>
  <c r="EY134" i="24"/>
  <c r="EP134" i="24"/>
  <c r="EM134" i="24"/>
  <c r="EH134" i="24"/>
  <c r="ED134" i="24"/>
  <c r="EA134" i="24"/>
  <c r="DR134" i="24"/>
  <c r="DO134" i="24"/>
  <c r="DF134" i="24"/>
  <c r="DC134" i="24"/>
  <c r="CT134" i="24"/>
  <c r="CQ134" i="24"/>
  <c r="CH134" i="24"/>
  <c r="CE134" i="24"/>
  <c r="BV134" i="24"/>
  <c r="BS134" i="24"/>
  <c r="BN134" i="24"/>
  <c r="BJ134" i="24"/>
  <c r="BG134" i="24"/>
  <c r="AX134" i="24"/>
  <c r="AU134" i="24"/>
  <c r="AL134" i="24"/>
  <c r="AI134" i="24"/>
  <c r="Z134" i="24"/>
  <c r="W134" i="24"/>
  <c r="N134" i="24"/>
  <c r="K134" i="24"/>
  <c r="KD133" i="24"/>
  <c r="KA133" i="24"/>
  <c r="JR133" i="24"/>
  <c r="JO133" i="24"/>
  <c r="JI133" i="24"/>
  <c r="JF133" i="24"/>
  <c r="JC133" i="24"/>
  <c r="IW133" i="24"/>
  <c r="IT133" i="24"/>
  <c r="IQ133" i="24"/>
  <c r="IH133" i="24"/>
  <c r="IE133" i="24"/>
  <c r="HV133" i="24"/>
  <c r="HS133" i="24"/>
  <c r="HJ133" i="24"/>
  <c r="HG133" i="24"/>
  <c r="GX133" i="24"/>
  <c r="GU133" i="24"/>
  <c r="GL133" i="24"/>
  <c r="GI133" i="24"/>
  <c r="FZ133" i="24"/>
  <c r="FW133" i="24"/>
  <c r="FN133" i="24"/>
  <c r="FK133" i="24"/>
  <c r="FB133" i="24"/>
  <c r="EY133" i="24"/>
  <c r="EP133" i="24"/>
  <c r="EM133" i="24"/>
  <c r="ED133" i="24"/>
  <c r="EA133" i="24"/>
  <c r="DR133" i="24"/>
  <c r="DO133" i="24"/>
  <c r="DJ133" i="24"/>
  <c r="DI133" i="24"/>
  <c r="DF133" i="24"/>
  <c r="DC133" i="24"/>
  <c r="CT133" i="24"/>
  <c r="CQ133" i="24"/>
  <c r="CH133" i="24"/>
  <c r="CE133" i="24"/>
  <c r="BV133" i="24"/>
  <c r="BS133" i="24"/>
  <c r="BJ133" i="24"/>
  <c r="BG133" i="24"/>
  <c r="AX133" i="24"/>
  <c r="AU133" i="24"/>
  <c r="AL133" i="24"/>
  <c r="AI133" i="24"/>
  <c r="AD133" i="24"/>
  <c r="AC133" i="24"/>
  <c r="Z133" i="24"/>
  <c r="W133" i="24"/>
  <c r="R133" i="24"/>
  <c r="N133" i="24"/>
  <c r="K133" i="24"/>
  <c r="KA119" i="24"/>
  <c r="JO119" i="24"/>
  <c r="JC119" i="24"/>
  <c r="IQ119" i="24"/>
  <c r="IE119" i="24"/>
  <c r="HS119" i="24"/>
  <c r="HG119" i="24"/>
  <c r="GU119" i="24"/>
  <c r="GI119" i="24"/>
  <c r="FW119" i="24"/>
  <c r="FK119" i="24"/>
  <c r="FG119" i="24"/>
  <c r="FE119" i="24"/>
  <c r="EY119" i="24"/>
  <c r="EM119" i="24"/>
  <c r="EA119" i="24"/>
  <c r="DO119" i="24"/>
  <c r="DC119" i="24"/>
  <c r="CQ119" i="24"/>
  <c r="CE119" i="24"/>
  <c r="BS119" i="24"/>
  <c r="BG119" i="24"/>
  <c r="AU119" i="24"/>
  <c r="AI119" i="24"/>
  <c r="W119" i="24"/>
  <c r="K119" i="24"/>
  <c r="KA118" i="24"/>
  <c r="JU118" i="24"/>
  <c r="JO118" i="24"/>
  <c r="JC118" i="24"/>
  <c r="IQ118" i="24"/>
  <c r="IE118" i="24"/>
  <c r="HS118" i="24"/>
  <c r="HG118" i="24"/>
  <c r="HB118" i="24"/>
  <c r="HA118" i="24"/>
  <c r="GU118" i="24"/>
  <c r="GI118" i="24"/>
  <c r="FW118" i="24"/>
  <c r="FK118" i="24"/>
  <c r="EY118" i="24"/>
  <c r="EM118" i="24"/>
  <c r="EA118" i="24"/>
  <c r="DV118" i="24"/>
  <c r="DO118" i="24"/>
  <c r="DL118" i="24"/>
  <c r="DK118" i="24"/>
  <c r="DJ118" i="24"/>
  <c r="DC118" i="24"/>
  <c r="CQ118" i="24"/>
  <c r="CE118" i="24"/>
  <c r="BS118" i="24"/>
  <c r="BG118" i="24"/>
  <c r="AU118" i="24"/>
  <c r="AI118" i="24"/>
  <c r="W118" i="24"/>
  <c r="K118" i="24"/>
  <c r="KA117" i="24"/>
  <c r="JO117" i="24"/>
  <c r="JC117" i="24"/>
  <c r="IX117" i="24"/>
  <c r="IQ117" i="24"/>
  <c r="IE117" i="24"/>
  <c r="HS117" i="24"/>
  <c r="HG117" i="24"/>
  <c r="GU117" i="24"/>
  <c r="GI117" i="24"/>
  <c r="FW117" i="24"/>
  <c r="FK117" i="24"/>
  <c r="EY117" i="24"/>
  <c r="EM117" i="24"/>
  <c r="EA117" i="24"/>
  <c r="DO117" i="24"/>
  <c r="DC117" i="24"/>
  <c r="CQ117" i="24"/>
  <c r="CE117" i="24"/>
  <c r="BS117" i="24"/>
  <c r="BG117" i="24"/>
  <c r="AU117" i="24"/>
  <c r="AI117" i="24"/>
  <c r="W117" i="24"/>
  <c r="T117" i="24"/>
  <c r="S117" i="24"/>
  <c r="R117" i="24"/>
  <c r="Q117" i="24"/>
  <c r="K117" i="24"/>
  <c r="G117" i="24"/>
  <c r="F117" i="24"/>
  <c r="E117" i="24"/>
  <c r="KA116" i="24"/>
  <c r="JO116" i="24"/>
  <c r="JC116" i="24"/>
  <c r="IQ116" i="24"/>
  <c r="IE116" i="24"/>
  <c r="HS116" i="24"/>
  <c r="HN116" i="24"/>
  <c r="HG116" i="24"/>
  <c r="GU116" i="24"/>
  <c r="GI116" i="24"/>
  <c r="FW116" i="24"/>
  <c r="FK116" i="24"/>
  <c r="EY116" i="24"/>
  <c r="EM116" i="24"/>
  <c r="EH116" i="24"/>
  <c r="EA116" i="24"/>
  <c r="DO116" i="24"/>
  <c r="DC116" i="24"/>
  <c r="CQ116" i="24"/>
  <c r="CE116" i="24"/>
  <c r="BS116" i="24"/>
  <c r="BG116" i="24"/>
  <c r="BA116" i="24"/>
  <c r="AU116" i="24"/>
  <c r="AI116" i="24"/>
  <c r="W116" i="24"/>
  <c r="K116" i="24"/>
  <c r="KA115" i="24"/>
  <c r="JO115" i="24"/>
  <c r="JC115" i="24"/>
  <c r="IQ115" i="24"/>
  <c r="IE115" i="24"/>
  <c r="HS115" i="24"/>
  <c r="HG115" i="24"/>
  <c r="GU115" i="24"/>
  <c r="GI115" i="24"/>
  <c r="FW115" i="24"/>
  <c r="FK115" i="24"/>
  <c r="EY115" i="24"/>
  <c r="EM115" i="24"/>
  <c r="EA115" i="24"/>
  <c r="DO115" i="24"/>
  <c r="DL115" i="24"/>
  <c r="DK115" i="24"/>
  <c r="DJ115" i="24"/>
  <c r="DI115" i="24"/>
  <c r="DC115" i="24"/>
  <c r="CZ115" i="24"/>
  <c r="CY115" i="24"/>
  <c r="CX115" i="24"/>
  <c r="CW115" i="24"/>
  <c r="CQ115" i="24"/>
  <c r="CE115" i="24"/>
  <c r="BS115" i="24"/>
  <c r="BG115" i="24"/>
  <c r="AU115" i="24"/>
  <c r="AI115" i="24"/>
  <c r="AF115" i="24"/>
  <c r="AD115" i="24"/>
  <c r="W115" i="24"/>
  <c r="T115" i="24"/>
  <c r="S115" i="24"/>
  <c r="R115" i="24"/>
  <c r="K115" i="24"/>
  <c r="KA114" i="24"/>
  <c r="JO114" i="24"/>
  <c r="JC114" i="24"/>
  <c r="IQ114" i="24"/>
  <c r="IE114" i="24"/>
  <c r="HY114" i="24"/>
  <c r="HS114" i="24"/>
  <c r="HG114" i="24"/>
  <c r="GU114" i="24"/>
  <c r="GI114" i="24"/>
  <c r="FW114" i="24"/>
  <c r="FK114" i="24"/>
  <c r="FH114" i="24"/>
  <c r="FE114" i="24"/>
  <c r="EY114" i="24"/>
  <c r="EV114" i="24"/>
  <c r="EU114" i="24"/>
  <c r="ET114" i="24"/>
  <c r="EM114" i="24"/>
  <c r="EA114" i="24"/>
  <c r="DO114" i="24"/>
  <c r="DC114" i="24"/>
  <c r="CQ114" i="24"/>
  <c r="CE114" i="24"/>
  <c r="CB114" i="24"/>
  <c r="BS114" i="24"/>
  <c r="BG114" i="24"/>
  <c r="AU114" i="24"/>
  <c r="AI114" i="24"/>
  <c r="W114" i="24"/>
  <c r="K114" i="24"/>
  <c r="KA113" i="24"/>
  <c r="JV113" i="24"/>
  <c r="JO113" i="24"/>
  <c r="JC113" i="24"/>
  <c r="IQ113" i="24"/>
  <c r="IE113" i="24"/>
  <c r="HS113" i="24"/>
  <c r="HG113" i="24"/>
  <c r="HB113" i="24"/>
  <c r="HA113" i="24"/>
  <c r="GU113" i="24"/>
  <c r="GP113" i="24"/>
  <c r="GO113" i="24"/>
  <c r="GI113" i="24"/>
  <c r="FW113" i="24"/>
  <c r="FK113" i="24"/>
  <c r="EY113" i="24"/>
  <c r="EM113" i="24"/>
  <c r="EA113" i="24"/>
  <c r="DX113" i="24"/>
  <c r="DW113" i="24"/>
  <c r="DU113" i="24"/>
  <c r="DO113" i="24"/>
  <c r="DK113" i="24"/>
  <c r="DJ113" i="24"/>
  <c r="DI113" i="24"/>
  <c r="DC113" i="24"/>
  <c r="CQ113" i="24"/>
  <c r="CE113" i="24"/>
  <c r="BS113" i="24"/>
  <c r="BG113" i="24"/>
  <c r="AU113" i="24"/>
  <c r="AQ113" i="24"/>
  <c r="AO113" i="24"/>
  <c r="AI113" i="24"/>
  <c r="W113" i="24"/>
  <c r="K113" i="24"/>
  <c r="KA112" i="24"/>
  <c r="JO112" i="24"/>
  <c r="JC112" i="24"/>
  <c r="IX112" i="24"/>
  <c r="IW112" i="24"/>
  <c r="IQ112" i="24"/>
  <c r="IK112" i="24"/>
  <c r="IE112" i="24"/>
  <c r="HS112" i="24"/>
  <c r="HG112" i="24"/>
  <c r="GU112" i="24"/>
  <c r="GI112" i="24"/>
  <c r="FW112" i="24"/>
  <c r="FQ112" i="24"/>
  <c r="FK112" i="24"/>
  <c r="EY112" i="24"/>
  <c r="EM112" i="24"/>
  <c r="EA112" i="24"/>
  <c r="DO112" i="24"/>
  <c r="DC112" i="24"/>
  <c r="CQ112" i="24"/>
  <c r="CN112" i="24"/>
  <c r="CM112" i="24"/>
  <c r="CL112" i="24"/>
  <c r="CK112" i="24"/>
  <c r="CE112" i="24"/>
  <c r="BS112" i="24"/>
  <c r="BO112" i="24"/>
  <c r="BG112" i="24"/>
  <c r="AU112" i="24"/>
  <c r="AI112" i="24"/>
  <c r="W112" i="24"/>
  <c r="T112" i="24"/>
  <c r="S112" i="24"/>
  <c r="R112" i="24"/>
  <c r="Q112" i="24"/>
  <c r="K112" i="24"/>
  <c r="H112" i="24"/>
  <c r="F112" i="24"/>
  <c r="E112" i="24"/>
  <c r="KA111" i="24"/>
  <c r="JO111" i="24"/>
  <c r="JC111" i="24"/>
  <c r="IQ111" i="24"/>
  <c r="IE111" i="24"/>
  <c r="HS111" i="24"/>
  <c r="HG111" i="24"/>
  <c r="GU111" i="24"/>
  <c r="GI111" i="24"/>
  <c r="FW111" i="24"/>
  <c r="FK111" i="24"/>
  <c r="EY111" i="24"/>
  <c r="EM111" i="24"/>
  <c r="EI111" i="24"/>
  <c r="EG111" i="24"/>
  <c r="EA111" i="24"/>
  <c r="DO111" i="24"/>
  <c r="DC111" i="24"/>
  <c r="CQ111" i="24"/>
  <c r="CE111" i="24"/>
  <c r="BS111" i="24"/>
  <c r="BP111" i="24"/>
  <c r="BO111" i="24"/>
  <c r="BN111" i="24"/>
  <c r="BM111" i="24"/>
  <c r="BG111" i="24"/>
  <c r="BC111" i="24"/>
  <c r="BB111" i="24"/>
  <c r="BA111" i="24"/>
  <c r="AU111" i="24"/>
  <c r="AI111" i="24"/>
  <c r="W111" i="24"/>
  <c r="K111" i="24"/>
  <c r="KA110" i="24"/>
  <c r="JO110" i="24"/>
  <c r="JI110" i="24"/>
  <c r="JC110" i="24"/>
  <c r="IQ110" i="24"/>
  <c r="IE110" i="24"/>
  <c r="HS110" i="24"/>
  <c r="HG110" i="24"/>
  <c r="GU110" i="24"/>
  <c r="GI110" i="24"/>
  <c r="GD110" i="24"/>
  <c r="GC110" i="24"/>
  <c r="FW110" i="24"/>
  <c r="FK110" i="24"/>
  <c r="EY110" i="24"/>
  <c r="EM110" i="24"/>
  <c r="EA110" i="24"/>
  <c r="DO110" i="24"/>
  <c r="DK110" i="24"/>
  <c r="DJ110" i="24"/>
  <c r="DC110" i="24"/>
  <c r="CZ110" i="24"/>
  <c r="CY110" i="24"/>
  <c r="CW110" i="24"/>
  <c r="CQ110" i="24"/>
  <c r="CE110" i="24"/>
  <c r="BS110" i="24"/>
  <c r="BG110" i="24"/>
  <c r="AU110" i="24"/>
  <c r="AI110" i="24"/>
  <c r="AF110" i="24"/>
  <c r="AD110" i="24"/>
  <c r="AC110" i="24"/>
  <c r="W110" i="24"/>
  <c r="K110" i="24"/>
  <c r="KA109" i="24"/>
  <c r="JO109" i="24"/>
  <c r="JC109" i="24"/>
  <c r="IQ109" i="24"/>
  <c r="IE109" i="24"/>
  <c r="HS109" i="24"/>
  <c r="HG109" i="24"/>
  <c r="GU109" i="24"/>
  <c r="GI109" i="24"/>
  <c r="FW109" i="24"/>
  <c r="FK109" i="24"/>
  <c r="FH109" i="24"/>
  <c r="FG109" i="24"/>
  <c r="FF109" i="24"/>
  <c r="FE109" i="24"/>
  <c r="EY109" i="24"/>
  <c r="EU109" i="24"/>
  <c r="ET109" i="24"/>
  <c r="EM109" i="24"/>
  <c r="EA109" i="24"/>
  <c r="DO109" i="24"/>
  <c r="DC109" i="24"/>
  <c r="CQ109" i="24"/>
  <c r="CE109" i="24"/>
  <c r="CA109" i="24"/>
  <c r="BZ109" i="24"/>
  <c r="BS109" i="24"/>
  <c r="BG109" i="24"/>
  <c r="AU109" i="24"/>
  <c r="AI109" i="24"/>
  <c r="W109" i="24"/>
  <c r="K109" i="24"/>
  <c r="KA108" i="24"/>
  <c r="JV108" i="24"/>
  <c r="JU108" i="24"/>
  <c r="JO108" i="24"/>
  <c r="JC108" i="24"/>
  <c r="IW108" i="24"/>
  <c r="IQ108" i="24"/>
  <c r="IE108" i="24"/>
  <c r="HS108" i="24"/>
  <c r="HG108" i="24"/>
  <c r="HB108" i="24"/>
  <c r="HA108" i="24"/>
  <c r="GU108" i="24"/>
  <c r="GO108" i="24"/>
  <c r="GI108" i="24"/>
  <c r="FW108" i="24"/>
  <c r="FK108" i="24"/>
  <c r="EY108" i="24"/>
  <c r="EM108" i="24"/>
  <c r="EA108" i="24"/>
  <c r="DX108" i="24"/>
  <c r="DW108" i="24"/>
  <c r="DV108" i="24"/>
  <c r="DO108" i="24"/>
  <c r="DC108" i="24"/>
  <c r="CQ108" i="24"/>
  <c r="CE108" i="24"/>
  <c r="BS108" i="24"/>
  <c r="BG108" i="24"/>
  <c r="AU108" i="24"/>
  <c r="AP108" i="24"/>
  <c r="AI108" i="24"/>
  <c r="AF108" i="24"/>
  <c r="AE108" i="24"/>
  <c r="W108" i="24"/>
  <c r="K108" i="24"/>
  <c r="KA107" i="24"/>
  <c r="JO107" i="24"/>
  <c r="JC107" i="24"/>
  <c r="IX107" i="24"/>
  <c r="IW107" i="24"/>
  <c r="IQ107" i="24"/>
  <c r="IE107" i="24"/>
  <c r="HS107" i="24"/>
  <c r="HG107" i="24"/>
  <c r="GU107" i="24"/>
  <c r="GI107" i="24"/>
  <c r="FW107" i="24"/>
  <c r="FK107" i="24"/>
  <c r="FG107" i="24"/>
  <c r="EY107" i="24"/>
  <c r="EM107" i="24"/>
  <c r="EA107" i="24"/>
  <c r="DO107" i="24"/>
  <c r="DC107" i="24"/>
  <c r="CQ107" i="24"/>
  <c r="CN107" i="24"/>
  <c r="CM107" i="24"/>
  <c r="CL107" i="24"/>
  <c r="CK107" i="24"/>
  <c r="CE107" i="24"/>
  <c r="BS107" i="24"/>
  <c r="BG107" i="24"/>
  <c r="AU107" i="24"/>
  <c r="AI107" i="24"/>
  <c r="W107" i="24"/>
  <c r="T107" i="24"/>
  <c r="S107" i="24"/>
  <c r="Q107" i="24"/>
  <c r="K107" i="24"/>
  <c r="H107" i="24"/>
  <c r="G107" i="24"/>
  <c r="E107" i="24"/>
  <c r="KA106" i="24"/>
  <c r="JO106" i="24"/>
  <c r="JC106" i="24"/>
  <c r="IQ106" i="24"/>
  <c r="IE106" i="24"/>
  <c r="HS106" i="24"/>
  <c r="HN106" i="24"/>
  <c r="HG106" i="24"/>
  <c r="GU106" i="24"/>
  <c r="GI106" i="24"/>
  <c r="FW106" i="24"/>
  <c r="FK106" i="24"/>
  <c r="EY106" i="24"/>
  <c r="EM106" i="24"/>
  <c r="EH106" i="24"/>
  <c r="EA106" i="24"/>
  <c r="DO106" i="24"/>
  <c r="DC106" i="24"/>
  <c r="CQ106" i="24"/>
  <c r="CE106" i="24"/>
  <c r="BS106" i="24"/>
  <c r="BP106" i="24"/>
  <c r="BO106" i="24"/>
  <c r="BN106" i="24"/>
  <c r="BM106" i="24"/>
  <c r="BG106" i="24"/>
  <c r="BB106" i="24"/>
  <c r="BA106" i="24"/>
  <c r="AU106" i="24"/>
  <c r="AI106" i="24"/>
  <c r="W106" i="24"/>
  <c r="K106" i="24"/>
  <c r="KA105" i="24"/>
  <c r="JO105" i="24"/>
  <c r="JJ105" i="24"/>
  <c r="JC105" i="24"/>
  <c r="IQ105" i="24"/>
  <c r="IE105" i="24"/>
  <c r="HS105" i="24"/>
  <c r="HG105" i="24"/>
  <c r="GU105" i="24"/>
  <c r="GI105" i="24"/>
  <c r="GD105" i="24"/>
  <c r="GC105" i="24"/>
  <c r="FW105" i="24"/>
  <c r="FK105" i="24"/>
  <c r="EY105" i="24"/>
  <c r="EM105" i="24"/>
  <c r="EA105" i="24"/>
  <c r="DO105" i="24"/>
  <c r="DJ105" i="24"/>
  <c r="DI105" i="24"/>
  <c r="DC105" i="24"/>
  <c r="CZ105" i="24"/>
  <c r="CY105" i="24"/>
  <c r="CX105" i="24"/>
  <c r="CQ105" i="24"/>
  <c r="CE105" i="24"/>
  <c r="BS105" i="24"/>
  <c r="BG105" i="24"/>
  <c r="AU105" i="24"/>
  <c r="AI105" i="24"/>
  <c r="AE105" i="24"/>
  <c r="AC105" i="24"/>
  <c r="W105" i="24"/>
  <c r="K105" i="24"/>
  <c r="KA104" i="24"/>
  <c r="JO104" i="24"/>
  <c r="JC104" i="24"/>
  <c r="IQ104" i="24"/>
  <c r="IE104" i="24"/>
  <c r="HY104" i="24"/>
  <c r="HS104" i="24"/>
  <c r="HG104" i="24"/>
  <c r="GU104" i="24"/>
  <c r="GI104" i="24"/>
  <c r="FW104" i="24"/>
  <c r="FK104" i="24"/>
  <c r="FH104" i="24"/>
  <c r="FG104" i="24"/>
  <c r="FF104" i="24"/>
  <c r="FE104" i="24"/>
  <c r="EY104" i="24"/>
  <c r="ET104" i="24"/>
  <c r="ES104" i="24"/>
  <c r="EM104" i="24"/>
  <c r="EA104" i="24"/>
  <c r="DO104" i="24"/>
  <c r="DC104" i="24"/>
  <c r="CQ104" i="24"/>
  <c r="CE104" i="24"/>
  <c r="BS104" i="24"/>
  <c r="BP104" i="24"/>
  <c r="BG104" i="24"/>
  <c r="AU104" i="24"/>
  <c r="AI104" i="24"/>
  <c r="W104" i="24"/>
  <c r="K104" i="24"/>
  <c r="KA103" i="24"/>
  <c r="JV103" i="24"/>
  <c r="JU103" i="24"/>
  <c r="JO103" i="24"/>
  <c r="JC103" i="24"/>
  <c r="IQ103" i="24"/>
  <c r="IE103" i="24"/>
  <c r="HS103" i="24"/>
  <c r="HG103" i="24"/>
  <c r="HB103" i="24"/>
  <c r="GU103" i="24"/>
  <c r="GP103" i="24"/>
  <c r="GO103" i="24"/>
  <c r="GI103" i="24"/>
  <c r="FW103" i="24"/>
  <c r="FK103" i="24"/>
  <c r="EY103" i="24"/>
  <c r="EM103" i="24"/>
  <c r="EA103" i="24"/>
  <c r="DX103" i="24"/>
  <c r="DW103" i="24"/>
  <c r="DV103" i="24"/>
  <c r="DU103" i="24"/>
  <c r="DO103" i="24"/>
  <c r="DC103" i="24"/>
  <c r="CQ103" i="24"/>
  <c r="CE103" i="24"/>
  <c r="BS103" i="24"/>
  <c r="BG103" i="24"/>
  <c r="AU103" i="24"/>
  <c r="AQ103" i="24"/>
  <c r="AO103" i="24"/>
  <c r="AI103" i="24"/>
  <c r="W103" i="24"/>
  <c r="K103" i="24"/>
  <c r="KA102" i="24"/>
  <c r="JO102" i="24"/>
  <c r="JC102" i="24"/>
  <c r="IX102" i="24"/>
  <c r="IW102" i="24"/>
  <c r="IQ102" i="24"/>
  <c r="IE102" i="24"/>
  <c r="HS102" i="24"/>
  <c r="HG102" i="24"/>
  <c r="GU102" i="24"/>
  <c r="GI102" i="24"/>
  <c r="FW102" i="24"/>
  <c r="FR102" i="24"/>
  <c r="FK102" i="24"/>
  <c r="EY102" i="24"/>
  <c r="EM102" i="24"/>
  <c r="EA102" i="24"/>
  <c r="DO102" i="24"/>
  <c r="DC102" i="24"/>
  <c r="CQ102" i="24"/>
  <c r="CN102" i="24"/>
  <c r="CM102" i="24"/>
  <c r="CL102" i="24"/>
  <c r="CK102" i="24"/>
  <c r="CE102" i="24"/>
  <c r="BS102" i="24"/>
  <c r="BG102" i="24"/>
  <c r="AU102" i="24"/>
  <c r="AI102" i="24"/>
  <c r="W102" i="24"/>
  <c r="T102" i="24"/>
  <c r="S102" i="24"/>
  <c r="R102" i="24"/>
  <c r="K102" i="24"/>
  <c r="H102" i="24"/>
  <c r="G102" i="24"/>
  <c r="E102" i="24"/>
  <c r="KA101" i="24"/>
  <c r="JO101" i="24"/>
  <c r="JC101" i="24"/>
  <c r="IQ101" i="24"/>
  <c r="IE101" i="24"/>
  <c r="HS101" i="24"/>
  <c r="HM101" i="24"/>
  <c r="HG101" i="24"/>
  <c r="GU101" i="24"/>
  <c r="GI101" i="24"/>
  <c r="FW101" i="24"/>
  <c r="FK101" i="24"/>
  <c r="EY101" i="24"/>
  <c r="EM101" i="24"/>
  <c r="EJ101" i="24"/>
  <c r="EI101" i="24"/>
  <c r="EG101" i="24"/>
  <c r="EA101" i="24"/>
  <c r="DO101" i="24"/>
  <c r="DC101" i="24"/>
  <c r="CQ101" i="24"/>
  <c r="CE101" i="24"/>
  <c r="BS101" i="24"/>
  <c r="BP101" i="24"/>
  <c r="BO101" i="24"/>
  <c r="BN101" i="24"/>
  <c r="BM101" i="24"/>
  <c r="BG101" i="24"/>
  <c r="BD101" i="24"/>
  <c r="BC101" i="24"/>
  <c r="BB101" i="24"/>
  <c r="BA101" i="24"/>
  <c r="AU101" i="24"/>
  <c r="AI101" i="24"/>
  <c r="W101" i="24"/>
  <c r="K101" i="24"/>
  <c r="KA100" i="24"/>
  <c r="JO100" i="24"/>
  <c r="JC100" i="24"/>
  <c r="IQ100" i="24"/>
  <c r="IE100" i="24"/>
  <c r="HS100" i="24"/>
  <c r="HG100" i="24"/>
  <c r="GU100" i="24"/>
  <c r="GI100" i="24"/>
  <c r="GD100" i="24"/>
  <c r="GC100" i="24"/>
  <c r="FW100" i="24"/>
  <c r="FK100" i="24"/>
  <c r="EY100" i="24"/>
  <c r="EM100" i="24"/>
  <c r="EA100" i="24"/>
  <c r="DO100" i="24"/>
  <c r="DL100" i="24"/>
  <c r="DJ100" i="24"/>
  <c r="DI100" i="24"/>
  <c r="DC100" i="24"/>
  <c r="CY100" i="24"/>
  <c r="CX100" i="24"/>
  <c r="CW100" i="24"/>
  <c r="CQ100" i="24"/>
  <c r="CE100" i="24"/>
  <c r="BS100" i="24"/>
  <c r="BG100" i="24"/>
  <c r="AU100" i="24"/>
  <c r="AI100" i="24"/>
  <c r="AF100" i="24"/>
  <c r="AE100" i="24"/>
  <c r="AD100" i="24"/>
  <c r="AC100" i="24"/>
  <c r="W100" i="24"/>
  <c r="K100" i="24"/>
  <c r="KA99" i="24"/>
  <c r="JO99" i="24"/>
  <c r="JC99" i="24"/>
  <c r="IQ99" i="24"/>
  <c r="IE99" i="24"/>
  <c r="HZ99" i="24"/>
  <c r="HS99" i="24"/>
  <c r="HG99" i="24"/>
  <c r="GU99" i="24"/>
  <c r="GI99" i="24"/>
  <c r="FW99" i="24"/>
  <c r="FK99" i="24"/>
  <c r="FH99" i="24"/>
  <c r="FG99" i="24"/>
  <c r="FF99" i="24"/>
  <c r="FE99" i="24"/>
  <c r="EY99" i="24"/>
  <c r="EV99" i="24"/>
  <c r="EU99" i="24"/>
  <c r="ES99" i="24"/>
  <c r="EM99" i="24"/>
  <c r="EA99" i="24"/>
  <c r="DO99" i="24"/>
  <c r="DC99" i="24"/>
  <c r="CQ99" i="24"/>
  <c r="CE99" i="24"/>
  <c r="BY99" i="24"/>
  <c r="BS99" i="24"/>
  <c r="BG99" i="24"/>
  <c r="AU99" i="24"/>
  <c r="AI99" i="24"/>
  <c r="W99" i="24"/>
  <c r="K99" i="24"/>
  <c r="KA98" i="24"/>
  <c r="JV98" i="24"/>
  <c r="JU98" i="24"/>
  <c r="JO98" i="24"/>
  <c r="JC98" i="24"/>
  <c r="IQ98" i="24"/>
  <c r="IE98" i="24"/>
  <c r="HS98" i="24"/>
  <c r="HG98" i="24"/>
  <c r="HA98" i="24"/>
  <c r="GU98" i="24"/>
  <c r="GP98" i="24"/>
  <c r="GO98" i="24"/>
  <c r="GI98" i="24"/>
  <c r="FW98" i="24"/>
  <c r="FK98" i="24"/>
  <c r="EY98" i="24"/>
  <c r="EM98" i="24"/>
  <c r="EA98" i="24"/>
  <c r="DX98" i="24"/>
  <c r="DV98" i="24"/>
  <c r="DU98" i="24"/>
  <c r="DO98" i="24"/>
  <c r="DJ98" i="24"/>
  <c r="DC98" i="24"/>
  <c r="CQ98" i="24"/>
  <c r="CE98" i="24"/>
  <c r="BS98" i="24"/>
  <c r="BG98" i="24"/>
  <c r="AU98" i="24"/>
  <c r="AP98" i="24"/>
  <c r="AO98" i="24"/>
  <c r="AI98" i="24"/>
  <c r="W98" i="24"/>
  <c r="K98" i="24"/>
  <c r="KA97" i="24"/>
  <c r="JO97" i="24"/>
  <c r="JC97" i="24"/>
  <c r="IX97" i="24"/>
  <c r="IW97" i="24"/>
  <c r="IQ97" i="24"/>
  <c r="IL97" i="24"/>
  <c r="IK97" i="24"/>
  <c r="IE97" i="24"/>
  <c r="HS97" i="24"/>
  <c r="HG97" i="24"/>
  <c r="GU97" i="24"/>
  <c r="GI97" i="24"/>
  <c r="FW97" i="24"/>
  <c r="FK97" i="24"/>
  <c r="EY97" i="24"/>
  <c r="EM97" i="24"/>
  <c r="EA97" i="24"/>
  <c r="DO97" i="24"/>
  <c r="DC97" i="24"/>
  <c r="CQ97" i="24"/>
  <c r="CM97" i="24"/>
  <c r="CL97" i="24"/>
  <c r="CK97" i="24"/>
  <c r="CE97" i="24"/>
  <c r="BS97" i="24"/>
  <c r="BG97" i="24"/>
  <c r="AU97" i="24"/>
  <c r="AI97" i="24"/>
  <c r="W97" i="24"/>
  <c r="T97" i="24"/>
  <c r="S97" i="24"/>
  <c r="Q97" i="24"/>
  <c r="K97" i="24"/>
  <c r="H97" i="24"/>
  <c r="G97" i="24"/>
  <c r="F97" i="24"/>
  <c r="E97" i="24"/>
  <c r="KA96" i="24"/>
  <c r="JO96" i="24"/>
  <c r="JC96" i="24"/>
  <c r="IQ96" i="24"/>
  <c r="IE96" i="24"/>
  <c r="HS96" i="24"/>
  <c r="HN96" i="24"/>
  <c r="HM96" i="24"/>
  <c r="HG96" i="24"/>
  <c r="GU96" i="24"/>
  <c r="GI96" i="24"/>
  <c r="FW96" i="24"/>
  <c r="FK96" i="24"/>
  <c r="EY96" i="24"/>
  <c r="EM96" i="24"/>
  <c r="EJ96" i="24"/>
  <c r="EI96" i="24"/>
  <c r="EH96" i="24"/>
  <c r="EG96" i="24"/>
  <c r="EA96" i="24"/>
  <c r="DO96" i="24"/>
  <c r="DC96" i="24"/>
  <c r="CQ96" i="24"/>
  <c r="CE96" i="24"/>
  <c r="BS96" i="24"/>
  <c r="BP96" i="24"/>
  <c r="BO96" i="24"/>
  <c r="BN96" i="24"/>
  <c r="BM96" i="24"/>
  <c r="BG96" i="24"/>
  <c r="BD96" i="24"/>
  <c r="BC96" i="24"/>
  <c r="BB96" i="24"/>
  <c r="BA96" i="24"/>
  <c r="AU96" i="24"/>
  <c r="AI96" i="24"/>
  <c r="W96" i="24"/>
  <c r="K96" i="24"/>
  <c r="KA95" i="24"/>
  <c r="JO95" i="24"/>
  <c r="JC95" i="24"/>
  <c r="IQ95" i="24"/>
  <c r="IE95" i="24"/>
  <c r="HS95" i="24"/>
  <c r="HG95" i="24"/>
  <c r="GU95" i="24"/>
  <c r="GI95" i="24"/>
  <c r="GD95" i="24"/>
  <c r="GC95" i="24"/>
  <c r="FW95" i="24"/>
  <c r="FK95" i="24"/>
  <c r="EY95" i="24"/>
  <c r="EM95" i="24"/>
  <c r="EA95" i="24"/>
  <c r="DO95" i="24"/>
  <c r="DL95" i="24"/>
  <c r="DK95" i="24"/>
  <c r="DJ95" i="24"/>
  <c r="DI95" i="24"/>
  <c r="DC95" i="24"/>
  <c r="CY95" i="24"/>
  <c r="CX95" i="24"/>
  <c r="CW95" i="24"/>
  <c r="CQ95" i="24"/>
  <c r="CE95" i="24"/>
  <c r="BS95" i="24"/>
  <c r="BG95" i="24"/>
  <c r="AU95" i="24"/>
  <c r="AI95" i="24"/>
  <c r="AF95" i="24"/>
  <c r="AE95" i="24"/>
  <c r="W95" i="24"/>
  <c r="S95" i="24"/>
  <c r="R95" i="24"/>
  <c r="K95" i="24"/>
  <c r="KA94" i="24"/>
  <c r="JO94" i="24"/>
  <c r="JC94" i="24"/>
  <c r="IQ94" i="24"/>
  <c r="IE94" i="24"/>
  <c r="HZ94" i="24"/>
  <c r="HY94" i="24"/>
  <c r="HS94" i="24"/>
  <c r="HG94" i="24"/>
  <c r="GU94" i="24"/>
  <c r="GI94" i="24"/>
  <c r="FW94" i="24"/>
  <c r="FK94" i="24"/>
  <c r="FH94" i="24"/>
  <c r="FG94" i="24"/>
  <c r="FF94" i="24"/>
  <c r="FE94" i="24"/>
  <c r="EY94" i="24"/>
  <c r="ES94" i="24"/>
  <c r="EM94" i="24"/>
  <c r="EA94" i="24"/>
  <c r="DO94" i="24"/>
  <c r="DC94" i="24"/>
  <c r="CQ94" i="24"/>
  <c r="CE94" i="24"/>
  <c r="CB94" i="24"/>
  <c r="BZ94" i="24"/>
  <c r="BS94" i="24"/>
  <c r="BG94" i="24"/>
  <c r="AU94" i="24"/>
  <c r="AI94" i="24"/>
  <c r="W94" i="24"/>
  <c r="K94" i="24"/>
  <c r="KA93" i="24"/>
  <c r="JO93" i="24"/>
  <c r="JC93" i="24"/>
  <c r="IQ93" i="24"/>
  <c r="IE93" i="24"/>
  <c r="HS93" i="24"/>
  <c r="HG93" i="24"/>
  <c r="HA93" i="24"/>
  <c r="GU93" i="24"/>
  <c r="GI93" i="24"/>
  <c r="FW93" i="24"/>
  <c r="FK93" i="24"/>
  <c r="EY93" i="24"/>
  <c r="EM93" i="24"/>
  <c r="EA93" i="24"/>
  <c r="DX93" i="24"/>
  <c r="DV93" i="24"/>
  <c r="DO93" i="24"/>
  <c r="DC93" i="24"/>
  <c r="CQ93" i="24"/>
  <c r="CE93" i="24"/>
  <c r="BS93" i="24"/>
  <c r="BG93" i="24"/>
  <c r="AU93" i="24"/>
  <c r="AR93" i="24"/>
  <c r="AQ93" i="24"/>
  <c r="AP93" i="24"/>
  <c r="AO93" i="24"/>
  <c r="AI93" i="24"/>
  <c r="W93" i="24"/>
  <c r="K93" i="24"/>
  <c r="KA92" i="24"/>
  <c r="JO92" i="24"/>
  <c r="JC92" i="24"/>
  <c r="IX92" i="24"/>
  <c r="IW92" i="24"/>
  <c r="IQ92" i="24"/>
  <c r="IK92" i="24"/>
  <c r="IE92" i="24"/>
  <c r="HS92" i="24"/>
  <c r="HG92" i="24"/>
  <c r="GU92" i="24"/>
  <c r="GI92" i="24"/>
  <c r="FW92" i="24"/>
  <c r="FQ92" i="24"/>
  <c r="FK92" i="24"/>
  <c r="FH92" i="24"/>
  <c r="EY92" i="24"/>
  <c r="EM92" i="24"/>
  <c r="EA92" i="24"/>
  <c r="DO92" i="24"/>
  <c r="DC92" i="24"/>
  <c r="CQ92" i="24"/>
  <c r="CN92" i="24"/>
  <c r="CM92" i="24"/>
  <c r="CL92" i="24"/>
  <c r="CE92" i="24"/>
  <c r="CA92" i="24"/>
  <c r="BS92" i="24"/>
  <c r="BG92" i="24"/>
  <c r="AU92" i="24"/>
  <c r="AI92" i="24"/>
  <c r="W92" i="24"/>
  <c r="S92" i="24"/>
  <c r="R92" i="24"/>
  <c r="Q92" i="24"/>
  <c r="K92" i="24"/>
  <c r="KA91" i="24"/>
  <c r="JO91" i="24"/>
  <c r="JC91" i="24"/>
  <c r="IQ91" i="24"/>
  <c r="IE91" i="24"/>
  <c r="HS91" i="24"/>
  <c r="HN91" i="24"/>
  <c r="HM91" i="24"/>
  <c r="HG91" i="24"/>
  <c r="GU91" i="24"/>
  <c r="GI91" i="24"/>
  <c r="FW91" i="24"/>
  <c r="FK91" i="24"/>
  <c r="EY91" i="24"/>
  <c r="EM91" i="24"/>
  <c r="EA91" i="24"/>
  <c r="DO91" i="24"/>
  <c r="DC91" i="24"/>
  <c r="CQ91" i="24"/>
  <c r="CE91" i="24"/>
  <c r="BS91" i="24"/>
  <c r="BP91" i="24"/>
  <c r="BO91" i="24"/>
  <c r="BN91" i="24"/>
  <c r="BM91" i="24"/>
  <c r="BG91" i="24"/>
  <c r="BD91" i="24"/>
  <c r="BB91" i="24"/>
  <c r="BA91" i="24"/>
  <c r="AU91" i="24"/>
  <c r="AI91" i="24"/>
  <c r="W91" i="24"/>
  <c r="K91" i="24"/>
  <c r="KA90" i="24"/>
  <c r="JO90" i="24"/>
  <c r="JC90" i="24"/>
  <c r="IQ90" i="24"/>
  <c r="IE90" i="24"/>
  <c r="HS90" i="24"/>
  <c r="HG90" i="24"/>
  <c r="GU90" i="24"/>
  <c r="GI90" i="24"/>
  <c r="GD90" i="24"/>
  <c r="GC90" i="24"/>
  <c r="FW90" i="24"/>
  <c r="FK90" i="24"/>
  <c r="EY90" i="24"/>
  <c r="EM90" i="24"/>
  <c r="EA90" i="24"/>
  <c r="DO90" i="24"/>
  <c r="DL90" i="24"/>
  <c r="DK90" i="24"/>
  <c r="DJ90" i="24"/>
  <c r="DI90" i="24"/>
  <c r="DC90" i="24"/>
  <c r="CZ90" i="24"/>
  <c r="CY90" i="24"/>
  <c r="CX90" i="24"/>
  <c r="CQ90" i="24"/>
  <c r="CE90" i="24"/>
  <c r="BS90" i="24"/>
  <c r="BG90" i="24"/>
  <c r="AU90" i="24"/>
  <c r="AI90" i="24"/>
  <c r="AE90" i="24"/>
  <c r="W90" i="24"/>
  <c r="K90" i="24"/>
  <c r="KA89" i="24"/>
  <c r="JO89" i="24"/>
  <c r="JC89" i="24"/>
  <c r="IQ89" i="24"/>
  <c r="IE89" i="24"/>
  <c r="HZ89" i="24"/>
  <c r="HY89" i="24"/>
  <c r="HS89" i="24"/>
  <c r="HG89" i="24"/>
  <c r="GU89" i="24"/>
  <c r="GI89" i="24"/>
  <c r="FW89" i="24"/>
  <c r="FK89" i="24"/>
  <c r="FH89" i="24"/>
  <c r="FG89" i="24"/>
  <c r="FF89" i="24"/>
  <c r="FE89" i="24"/>
  <c r="EY89" i="24"/>
  <c r="EU89" i="24"/>
  <c r="ET89" i="24"/>
  <c r="ES89" i="24"/>
  <c r="EM89" i="24"/>
  <c r="EA89" i="24"/>
  <c r="DO89" i="24"/>
  <c r="DC89" i="24"/>
  <c r="CQ89" i="24"/>
  <c r="CE89" i="24"/>
  <c r="CB89" i="24"/>
  <c r="CA89" i="24"/>
  <c r="BS89" i="24"/>
  <c r="BG89" i="24"/>
  <c r="AU89" i="24"/>
  <c r="AI89" i="24"/>
  <c r="W89" i="24"/>
  <c r="K89" i="24"/>
  <c r="KA88" i="24"/>
  <c r="JO88" i="24"/>
  <c r="JC88" i="24"/>
  <c r="IQ88" i="24"/>
  <c r="IE88" i="24"/>
  <c r="HS88" i="24"/>
  <c r="HG88" i="24"/>
  <c r="HA88" i="24"/>
  <c r="GU88" i="24"/>
  <c r="GP88" i="24"/>
  <c r="GO88" i="24"/>
  <c r="GI88" i="24"/>
  <c r="FW88" i="24"/>
  <c r="FK88" i="24"/>
  <c r="EY88" i="24"/>
  <c r="EM88" i="24"/>
  <c r="EA88" i="24"/>
  <c r="DU88" i="24"/>
  <c r="DO88" i="24"/>
  <c r="DC88" i="24"/>
  <c r="CQ88" i="24"/>
  <c r="CE88" i="24"/>
  <c r="BS88" i="24"/>
  <c r="BG88" i="24"/>
  <c r="AU88" i="24"/>
  <c r="AR88" i="24"/>
  <c r="AP88" i="24"/>
  <c r="AO88" i="24"/>
  <c r="AI88" i="24"/>
  <c r="W88" i="24"/>
  <c r="K88" i="24"/>
  <c r="KA87" i="24"/>
  <c r="JO87" i="24"/>
  <c r="JC87" i="24"/>
  <c r="IX87" i="24"/>
  <c r="IW87" i="24"/>
  <c r="IQ87" i="24"/>
  <c r="IL87" i="24"/>
  <c r="IK87" i="24"/>
  <c r="IE87" i="24"/>
  <c r="HS87" i="24"/>
  <c r="HG87" i="24"/>
  <c r="GU87" i="24"/>
  <c r="GI87" i="24"/>
  <c r="FW87" i="24"/>
  <c r="FR87" i="24"/>
  <c r="FQ87" i="24"/>
  <c r="FK87" i="24"/>
  <c r="FG87" i="24"/>
  <c r="EY87" i="24"/>
  <c r="EM87" i="24"/>
  <c r="EA87" i="24"/>
  <c r="DO87" i="24"/>
  <c r="DC87" i="24"/>
  <c r="CQ87" i="24"/>
  <c r="CN87" i="24"/>
  <c r="CM87" i="24"/>
  <c r="CL87" i="24"/>
  <c r="CK87" i="24"/>
  <c r="CE87" i="24"/>
  <c r="BS87" i="24"/>
  <c r="BG87" i="24"/>
  <c r="AU87" i="24"/>
  <c r="AI87" i="24"/>
  <c r="W87" i="24"/>
  <c r="S87" i="24"/>
  <c r="R87" i="24"/>
  <c r="Q87" i="24"/>
  <c r="K87" i="24"/>
  <c r="H87" i="24"/>
  <c r="G87" i="24"/>
  <c r="F87" i="24"/>
  <c r="KA86" i="24"/>
  <c r="JO86" i="24"/>
  <c r="JC86" i="24"/>
  <c r="IQ86" i="24"/>
  <c r="IE86" i="24"/>
  <c r="HS86" i="24"/>
  <c r="HN86" i="24"/>
  <c r="HM86" i="24"/>
  <c r="HG86" i="24"/>
  <c r="GU86" i="24"/>
  <c r="GI86" i="24"/>
  <c r="FW86" i="24"/>
  <c r="FK86" i="24"/>
  <c r="EY86" i="24"/>
  <c r="EM86" i="24"/>
  <c r="EJ86" i="24"/>
  <c r="EI86" i="24"/>
  <c r="EH86" i="24"/>
  <c r="EG86" i="24"/>
  <c r="EA86" i="24"/>
  <c r="DO86" i="24"/>
  <c r="DC86" i="24"/>
  <c r="CQ86" i="24"/>
  <c r="CE86" i="24"/>
  <c r="BS86" i="24"/>
  <c r="BO86" i="24"/>
  <c r="BG86" i="24"/>
  <c r="BD86" i="24"/>
  <c r="BC86" i="24"/>
  <c r="BB86" i="24"/>
  <c r="BA86" i="24"/>
  <c r="AU86" i="24"/>
  <c r="AI86" i="24"/>
  <c r="W86" i="24"/>
  <c r="K86" i="24"/>
  <c r="KA85" i="24"/>
  <c r="JO85" i="24"/>
  <c r="JJ85" i="24"/>
  <c r="JC85" i="24"/>
  <c r="IQ85" i="24"/>
  <c r="IE85" i="24"/>
  <c r="HS85" i="24"/>
  <c r="HG85" i="24"/>
  <c r="GU85" i="24"/>
  <c r="GI85" i="24"/>
  <c r="GC85" i="24"/>
  <c r="FW85" i="24"/>
  <c r="FK85" i="24"/>
  <c r="EY85" i="24"/>
  <c r="EM85" i="24"/>
  <c r="EA85" i="24"/>
  <c r="DO85" i="24"/>
  <c r="DL85" i="24"/>
  <c r="DK85" i="24"/>
  <c r="DJ85" i="24"/>
  <c r="DI85" i="24"/>
  <c r="DC85" i="24"/>
  <c r="CQ85" i="24"/>
  <c r="CE85" i="24"/>
  <c r="BS85" i="24"/>
  <c r="BG85" i="24"/>
  <c r="AU85" i="24"/>
  <c r="AI85" i="24"/>
  <c r="W85" i="24"/>
  <c r="K85" i="24"/>
  <c r="KA84" i="24"/>
  <c r="JO84" i="24"/>
  <c r="JC84" i="24"/>
  <c r="IQ84" i="24"/>
  <c r="IE84" i="24"/>
  <c r="HZ84" i="24"/>
  <c r="HY84" i="24"/>
  <c r="HS84" i="24"/>
  <c r="HN84" i="24"/>
  <c r="HG84" i="24"/>
  <c r="GU84" i="24"/>
  <c r="GI84" i="24"/>
  <c r="FW84" i="24"/>
  <c r="FK84" i="24"/>
  <c r="FH84" i="24"/>
  <c r="FG84" i="24"/>
  <c r="FF84" i="24"/>
  <c r="FE84" i="24"/>
  <c r="EY84" i="24"/>
  <c r="EV84" i="24"/>
  <c r="EU84" i="24"/>
  <c r="EM84" i="24"/>
  <c r="EA84" i="24"/>
  <c r="DO84" i="24"/>
  <c r="DC84" i="24"/>
  <c r="CQ84" i="24"/>
  <c r="CE84" i="24"/>
  <c r="CB84" i="24"/>
  <c r="CA84" i="24"/>
  <c r="BY84" i="24"/>
  <c r="BS84" i="24"/>
  <c r="BG84" i="24"/>
  <c r="AU84" i="24"/>
  <c r="AI84" i="24"/>
  <c r="W84" i="24"/>
  <c r="K84" i="24"/>
  <c r="KA83" i="24"/>
  <c r="JV83" i="24"/>
  <c r="JO83" i="24"/>
  <c r="JJ83" i="24"/>
  <c r="JC83" i="24"/>
  <c r="IQ83" i="24"/>
  <c r="IE83" i="24"/>
  <c r="HS83" i="24"/>
  <c r="HG83" i="24"/>
  <c r="HB83" i="24"/>
  <c r="HA83" i="24"/>
  <c r="GU83" i="24"/>
  <c r="GI83" i="24"/>
  <c r="FW83" i="24"/>
  <c r="FK83" i="24"/>
  <c r="EY83" i="24"/>
  <c r="EM83" i="24"/>
  <c r="EA83" i="24"/>
  <c r="DO83" i="24"/>
  <c r="DC83" i="24"/>
  <c r="CQ83" i="24"/>
  <c r="CE83" i="24"/>
  <c r="BS83" i="24"/>
  <c r="BG83" i="24"/>
  <c r="AU83" i="24"/>
  <c r="AR83" i="24"/>
  <c r="AP83" i="24"/>
  <c r="AO83" i="24"/>
  <c r="AI83" i="24"/>
  <c r="AE83" i="24"/>
  <c r="W83" i="24"/>
  <c r="K83" i="24"/>
  <c r="KA82" i="24"/>
  <c r="JO82" i="24"/>
  <c r="JC82" i="24"/>
  <c r="IX82" i="24"/>
  <c r="IW82" i="24"/>
  <c r="IQ82" i="24"/>
  <c r="IL82" i="24"/>
  <c r="IK82" i="24"/>
  <c r="IE82" i="24"/>
  <c r="HS82" i="24"/>
  <c r="HG82" i="24"/>
  <c r="GU82" i="24"/>
  <c r="GI82" i="24"/>
  <c r="FW82" i="24"/>
  <c r="FR82" i="24"/>
  <c r="FQ82" i="24"/>
  <c r="FK82" i="24"/>
  <c r="EY82" i="24"/>
  <c r="EM82" i="24"/>
  <c r="EA82" i="24"/>
  <c r="DO82" i="24"/>
  <c r="DC82" i="24"/>
  <c r="CQ82" i="24"/>
  <c r="CN82" i="24"/>
  <c r="CM82" i="24"/>
  <c r="CL82" i="24"/>
  <c r="CK82" i="24"/>
  <c r="CE82" i="24"/>
  <c r="BS82" i="24"/>
  <c r="BG82" i="24"/>
  <c r="AU82" i="24"/>
  <c r="AI82" i="24"/>
  <c r="W82" i="24"/>
  <c r="S82" i="24"/>
  <c r="Q82" i="24"/>
  <c r="K82" i="24"/>
  <c r="H82" i="24"/>
  <c r="G82" i="24"/>
  <c r="F82" i="24"/>
  <c r="KA80" i="24"/>
  <c r="JO80" i="24"/>
  <c r="JC80" i="24"/>
  <c r="IQ80" i="24"/>
  <c r="IE80" i="24"/>
  <c r="HS80" i="24"/>
  <c r="HN80" i="24"/>
  <c r="HG80" i="24"/>
  <c r="GU80" i="24"/>
  <c r="GI80" i="24"/>
  <c r="FW80" i="24"/>
  <c r="FK80" i="24"/>
  <c r="EY80" i="24"/>
  <c r="EM80" i="24"/>
  <c r="EA80" i="24"/>
  <c r="DX80" i="24"/>
  <c r="DO80" i="24"/>
  <c r="DC80" i="24"/>
  <c r="CQ80" i="24"/>
  <c r="CE80" i="24"/>
  <c r="BS80" i="24"/>
  <c r="BP80" i="24"/>
  <c r="BO80" i="24"/>
  <c r="BN80" i="24"/>
  <c r="BG80" i="24"/>
  <c r="BD80" i="24"/>
  <c r="BC80" i="24"/>
  <c r="BA80" i="24"/>
  <c r="AU80" i="24"/>
  <c r="AI80" i="24"/>
  <c r="W80" i="24"/>
  <c r="K80" i="24"/>
  <c r="KA79" i="24"/>
  <c r="JO79" i="24"/>
  <c r="JJ79" i="24"/>
  <c r="JI79" i="24"/>
  <c r="JC79" i="24"/>
  <c r="IX79" i="24"/>
  <c r="IQ79" i="24"/>
  <c r="IE79" i="24"/>
  <c r="HS79" i="24"/>
  <c r="HG79" i="24"/>
  <c r="GU79" i="24"/>
  <c r="GI79" i="24"/>
  <c r="GC79" i="24"/>
  <c r="FW79" i="24"/>
  <c r="FK79" i="24"/>
  <c r="EY79" i="24"/>
  <c r="EM79" i="24"/>
  <c r="EA79" i="24"/>
  <c r="DO79" i="24"/>
  <c r="DC79" i="24"/>
  <c r="CQ79" i="24"/>
  <c r="CN79" i="24"/>
  <c r="CE79" i="24"/>
  <c r="BS79" i="24"/>
  <c r="BG79" i="24"/>
  <c r="AU79" i="24"/>
  <c r="AI79" i="24"/>
  <c r="AF79" i="24"/>
  <c r="AE79" i="24"/>
  <c r="AD79" i="24"/>
  <c r="AC79" i="24"/>
  <c r="W79" i="24"/>
  <c r="T79" i="24"/>
  <c r="Q79" i="24"/>
  <c r="K79" i="24"/>
  <c r="KA78" i="24"/>
  <c r="JO78" i="24"/>
  <c r="JC78" i="24"/>
  <c r="IQ78" i="24"/>
  <c r="IE78" i="24"/>
  <c r="HS78" i="24"/>
  <c r="HG78" i="24"/>
  <c r="GU78" i="24"/>
  <c r="GI78" i="24"/>
  <c r="FW78" i="24"/>
  <c r="FK78" i="24"/>
  <c r="EY78" i="24"/>
  <c r="EV78" i="24"/>
  <c r="EU78" i="24"/>
  <c r="ET78" i="24"/>
  <c r="ES78" i="24"/>
  <c r="EM78" i="24"/>
  <c r="EA78" i="24"/>
  <c r="DO78" i="24"/>
  <c r="DC78" i="24"/>
  <c r="CQ78" i="24"/>
  <c r="CE78" i="24"/>
  <c r="CA78" i="24"/>
  <c r="BZ78" i="24"/>
  <c r="BS78" i="24"/>
  <c r="BP78" i="24"/>
  <c r="BO78" i="24"/>
  <c r="BN78" i="24"/>
  <c r="BM78" i="24"/>
  <c r="BG78" i="24"/>
  <c r="AU78" i="24"/>
  <c r="AI78" i="24"/>
  <c r="W78" i="24"/>
  <c r="K78" i="24"/>
  <c r="KA75" i="24"/>
  <c r="JU75" i="24"/>
  <c r="JO75" i="24"/>
  <c r="JC75" i="24"/>
  <c r="IQ75" i="24"/>
  <c r="IE75" i="24"/>
  <c r="HS75" i="24"/>
  <c r="HG75" i="24"/>
  <c r="GU75" i="24"/>
  <c r="GI75" i="24"/>
  <c r="FW75" i="24"/>
  <c r="FK75" i="24"/>
  <c r="EY75" i="24"/>
  <c r="EM75" i="24"/>
  <c r="EA75" i="24"/>
  <c r="DW75" i="24"/>
  <c r="DV75" i="24"/>
  <c r="DO75" i="24"/>
  <c r="DL75" i="24"/>
  <c r="DK75" i="24"/>
  <c r="DJ75" i="24"/>
  <c r="DI75" i="24"/>
  <c r="DC75" i="24"/>
  <c r="CQ75" i="24"/>
  <c r="CE75" i="24"/>
  <c r="BS75" i="24"/>
  <c r="BG75" i="24"/>
  <c r="AI75" i="24"/>
  <c r="AC75" i="24"/>
  <c r="W75" i="24"/>
  <c r="K75" i="24"/>
  <c r="KA74" i="24"/>
  <c r="JO74" i="24"/>
  <c r="JC74" i="24"/>
  <c r="IQ74" i="24"/>
  <c r="IE74" i="24"/>
  <c r="HS74" i="24"/>
  <c r="HG74" i="24"/>
  <c r="GU74" i="24"/>
  <c r="GI74" i="24"/>
  <c r="FW74" i="24"/>
  <c r="FK74" i="24"/>
  <c r="FE74" i="24"/>
  <c r="EY74" i="24"/>
  <c r="EV74" i="24"/>
  <c r="ES74" i="24"/>
  <c r="EM74" i="24"/>
  <c r="EA74" i="24"/>
  <c r="DO74" i="24"/>
  <c r="DC74" i="24"/>
  <c r="CQ74" i="24"/>
  <c r="CE74" i="24"/>
  <c r="BS74" i="24"/>
  <c r="BG74" i="24"/>
  <c r="AI74" i="24"/>
  <c r="W74" i="24"/>
  <c r="K74" i="24"/>
  <c r="KA73" i="24"/>
  <c r="JO73" i="24"/>
  <c r="JC73" i="24"/>
  <c r="IQ73" i="24"/>
  <c r="IE73" i="24"/>
  <c r="HS73" i="24"/>
  <c r="HG73" i="24"/>
  <c r="GU73" i="24"/>
  <c r="GI73" i="24"/>
  <c r="FW73" i="24"/>
  <c r="FK73" i="24"/>
  <c r="EY73" i="24"/>
  <c r="EM73" i="24"/>
  <c r="EA73" i="24"/>
  <c r="DO73" i="24"/>
  <c r="DC73" i="24"/>
  <c r="CQ73" i="24"/>
  <c r="CE73" i="24"/>
  <c r="BS73" i="24"/>
  <c r="BG73" i="24"/>
  <c r="AI73" i="24"/>
  <c r="W73" i="24"/>
  <c r="K73" i="24"/>
  <c r="KA72" i="24"/>
  <c r="JO72" i="24"/>
  <c r="JC72" i="24"/>
  <c r="IQ72" i="24"/>
  <c r="IE72" i="24"/>
  <c r="HS72" i="24"/>
  <c r="HG72" i="24"/>
  <c r="GU72" i="24"/>
  <c r="GI72" i="24"/>
  <c r="FW72" i="24"/>
  <c r="FK72" i="24"/>
  <c r="EY72" i="24"/>
  <c r="EM72" i="24"/>
  <c r="EA72" i="24"/>
  <c r="DO72" i="24"/>
  <c r="DC72" i="24"/>
  <c r="CQ72" i="24"/>
  <c r="CE72" i="24"/>
  <c r="BS72" i="24"/>
  <c r="BG72" i="24"/>
  <c r="AI72" i="24"/>
  <c r="AF72" i="24"/>
  <c r="AE72" i="24"/>
  <c r="AD72" i="24"/>
  <c r="AC72" i="24"/>
  <c r="W72" i="24"/>
  <c r="K72" i="24"/>
  <c r="KA71" i="24"/>
  <c r="JO71" i="24"/>
  <c r="JC71" i="24"/>
  <c r="IQ71" i="24"/>
  <c r="IE71" i="24"/>
  <c r="HS71" i="24"/>
  <c r="HG71" i="24"/>
  <c r="GU71" i="24"/>
  <c r="GI71" i="24"/>
  <c r="FW71" i="24"/>
  <c r="FK71" i="24"/>
  <c r="EY71" i="24"/>
  <c r="ES71" i="24"/>
  <c r="EM71" i="24"/>
  <c r="EA71" i="24"/>
  <c r="DO71" i="24"/>
  <c r="DC71" i="24"/>
  <c r="CQ71" i="24"/>
  <c r="CE71" i="24"/>
  <c r="CB71" i="24"/>
  <c r="CA71" i="24"/>
  <c r="BZ71" i="24"/>
  <c r="BS71" i="24"/>
  <c r="BG71" i="24"/>
  <c r="AI71" i="24"/>
  <c r="W71" i="24"/>
  <c r="K71" i="24"/>
  <c r="KA67" i="24"/>
  <c r="JO67" i="24"/>
  <c r="JC67" i="24"/>
  <c r="IQ67" i="24"/>
  <c r="IE67" i="24"/>
  <c r="HS67" i="24"/>
  <c r="HG67" i="24"/>
  <c r="GU67" i="24"/>
  <c r="GI67" i="24"/>
  <c r="FW67" i="24"/>
  <c r="FK67" i="24"/>
  <c r="EY67" i="24"/>
  <c r="EM67" i="24"/>
  <c r="EA67" i="24"/>
  <c r="DO67" i="24"/>
  <c r="DK67" i="24"/>
  <c r="DI67" i="24"/>
  <c r="DC67" i="24"/>
  <c r="CQ67" i="24"/>
  <c r="CE67" i="24"/>
  <c r="BS67" i="24"/>
  <c r="BG67" i="24"/>
  <c r="AU67" i="24"/>
  <c r="AI67" i="24"/>
  <c r="AF67" i="24"/>
  <c r="W67" i="24"/>
  <c r="K67" i="24"/>
  <c r="KA66" i="24"/>
  <c r="JO66" i="24"/>
  <c r="JC66" i="24"/>
  <c r="IQ66" i="24"/>
  <c r="IE66" i="24"/>
  <c r="HS66" i="24"/>
  <c r="HG66" i="24"/>
  <c r="GU66" i="24"/>
  <c r="GI66" i="24"/>
  <c r="FW66" i="24"/>
  <c r="FK66" i="24"/>
  <c r="FH66" i="24"/>
  <c r="FG66" i="24"/>
  <c r="FF66" i="24"/>
  <c r="FE66" i="24"/>
  <c r="EY66" i="24"/>
  <c r="EM66" i="24"/>
  <c r="EA66" i="24"/>
  <c r="DO66" i="24"/>
  <c r="DC66" i="24"/>
  <c r="CQ66" i="24"/>
  <c r="CE66" i="24"/>
  <c r="BS66" i="24"/>
  <c r="BG66" i="24"/>
  <c r="AU66" i="24"/>
  <c r="AI66" i="24"/>
  <c r="W66" i="24"/>
  <c r="K66" i="24"/>
  <c r="KA65" i="24"/>
  <c r="JO65" i="24"/>
  <c r="JC65" i="24"/>
  <c r="IQ65" i="24"/>
  <c r="IE65" i="24"/>
  <c r="HS65" i="24"/>
  <c r="HG65" i="24"/>
  <c r="HB65" i="24"/>
  <c r="HA65" i="24"/>
  <c r="GU65" i="24"/>
  <c r="GI65" i="24"/>
  <c r="FW65" i="24"/>
  <c r="FK65" i="24"/>
  <c r="EY65" i="24"/>
  <c r="EM65" i="24"/>
  <c r="EA65" i="24"/>
  <c r="DO65" i="24"/>
  <c r="DC65" i="24"/>
  <c r="CQ65" i="24"/>
  <c r="CE65" i="24"/>
  <c r="BS65" i="24"/>
  <c r="BG65" i="24"/>
  <c r="AU65" i="24"/>
  <c r="AI65" i="24"/>
  <c r="W65" i="24"/>
  <c r="K65" i="24"/>
  <c r="KA64" i="24"/>
  <c r="JO64" i="24"/>
  <c r="JC64" i="24"/>
  <c r="IQ64" i="24"/>
  <c r="IE64" i="24"/>
  <c r="HS64" i="24"/>
  <c r="HG64" i="24"/>
  <c r="GU64" i="24"/>
  <c r="GI64" i="24"/>
  <c r="FW64" i="24"/>
  <c r="FK64" i="24"/>
  <c r="EY64" i="24"/>
  <c r="EM64" i="24"/>
  <c r="EA64" i="24"/>
  <c r="DO64" i="24"/>
  <c r="DC64" i="24"/>
  <c r="CW64" i="24"/>
  <c r="CQ64" i="24"/>
  <c r="CE64" i="24"/>
  <c r="BS64" i="24"/>
  <c r="BG64" i="24"/>
  <c r="AU64" i="24"/>
  <c r="AI64" i="24"/>
  <c r="W64" i="24"/>
  <c r="Q64" i="24"/>
  <c r="K64" i="24"/>
  <c r="KA63" i="24"/>
  <c r="JO63" i="24"/>
  <c r="JC63" i="24"/>
  <c r="IQ63" i="24"/>
  <c r="IE63" i="24"/>
  <c r="HS63" i="24"/>
  <c r="HG63" i="24"/>
  <c r="GU63" i="24"/>
  <c r="GI63" i="24"/>
  <c r="FW63" i="24"/>
  <c r="FK63" i="24"/>
  <c r="EY63" i="24"/>
  <c r="EM63" i="24"/>
  <c r="EA63" i="24"/>
  <c r="DO63" i="24"/>
  <c r="DC63" i="24"/>
  <c r="CQ63" i="24"/>
  <c r="CE63" i="24"/>
  <c r="CB63" i="24"/>
  <c r="BS63" i="24"/>
  <c r="BG63" i="24"/>
  <c r="AU63" i="24"/>
  <c r="AI63" i="24"/>
  <c r="W63" i="24"/>
  <c r="K63" i="24"/>
  <c r="KA62" i="24"/>
  <c r="JO62" i="24"/>
  <c r="JC62" i="24"/>
  <c r="IQ62" i="24"/>
  <c r="IE62" i="24"/>
  <c r="HS62" i="24"/>
  <c r="HG62" i="24"/>
  <c r="GU62" i="24"/>
  <c r="GI62" i="24"/>
  <c r="FW62" i="24"/>
  <c r="FK62" i="24"/>
  <c r="EY62" i="24"/>
  <c r="EM62" i="24"/>
  <c r="EA62" i="24"/>
  <c r="DO62" i="24"/>
  <c r="DK62" i="24"/>
  <c r="DJ62" i="24"/>
  <c r="DC62" i="24"/>
  <c r="CQ62" i="24"/>
  <c r="CE62" i="24"/>
  <c r="BS62" i="24"/>
  <c r="BG62" i="24"/>
  <c r="AU62" i="24"/>
  <c r="AI62" i="24"/>
  <c r="W62" i="24"/>
  <c r="K62" i="24"/>
  <c r="KA61" i="24"/>
  <c r="JO61" i="24"/>
  <c r="JC61" i="24"/>
  <c r="IQ61" i="24"/>
  <c r="IE61" i="24"/>
  <c r="HS61" i="24"/>
  <c r="HG61" i="24"/>
  <c r="GU61" i="24"/>
  <c r="GI61" i="24"/>
  <c r="FW61" i="24"/>
  <c r="FR61" i="24"/>
  <c r="FK61" i="24"/>
  <c r="FH61" i="24"/>
  <c r="FF61" i="24"/>
  <c r="FE61" i="24"/>
  <c r="EY61" i="24"/>
  <c r="EM61" i="24"/>
  <c r="EA61" i="24"/>
  <c r="DO61" i="24"/>
  <c r="DC61" i="24"/>
  <c r="CQ61" i="24"/>
  <c r="CE61" i="24"/>
  <c r="BS61" i="24"/>
  <c r="BG61" i="24"/>
  <c r="AU61" i="24"/>
  <c r="AI61" i="24"/>
  <c r="W61" i="24"/>
  <c r="K61" i="24"/>
  <c r="KA60" i="24"/>
  <c r="JO60" i="24"/>
  <c r="JC60" i="24"/>
  <c r="IQ60" i="24"/>
  <c r="IE60" i="24"/>
  <c r="HS60" i="24"/>
  <c r="HN60" i="24"/>
  <c r="HM60" i="24"/>
  <c r="HG60" i="24"/>
  <c r="GU60" i="24"/>
  <c r="GI60" i="24"/>
  <c r="FW60" i="24"/>
  <c r="FK60" i="24"/>
  <c r="EY60" i="24"/>
  <c r="EM60" i="24"/>
  <c r="EA60" i="24"/>
  <c r="DW60" i="24"/>
  <c r="DU60" i="24"/>
  <c r="DO60" i="24"/>
  <c r="DC60" i="24"/>
  <c r="CQ60" i="24"/>
  <c r="CE60" i="24"/>
  <c r="BS60" i="24"/>
  <c r="BG60" i="24"/>
  <c r="AU60" i="24"/>
  <c r="AI60" i="24"/>
  <c r="W60" i="24"/>
  <c r="K60" i="24"/>
  <c r="KA58" i="24"/>
  <c r="JO58" i="24"/>
  <c r="JC58" i="24"/>
  <c r="IQ58" i="24"/>
  <c r="IE58" i="24"/>
  <c r="HS58" i="24"/>
  <c r="HG58" i="24"/>
  <c r="GU58" i="24"/>
  <c r="GI58" i="24"/>
  <c r="FW58" i="24"/>
  <c r="FK58" i="24"/>
  <c r="EY58" i="24"/>
  <c r="EM58" i="24"/>
  <c r="EA58" i="24"/>
  <c r="DO58" i="24"/>
  <c r="DC58" i="24"/>
  <c r="CQ58" i="24"/>
  <c r="CE58" i="24"/>
  <c r="BS58" i="24"/>
  <c r="BG58" i="24"/>
  <c r="AU58" i="24"/>
  <c r="AI58" i="24"/>
  <c r="W58" i="24"/>
  <c r="K58" i="24"/>
  <c r="KA57" i="24"/>
  <c r="JO57" i="24"/>
  <c r="JC57" i="24"/>
  <c r="IQ57" i="24"/>
  <c r="IE57" i="24"/>
  <c r="HS57" i="24"/>
  <c r="HG57" i="24"/>
  <c r="GU57" i="24"/>
  <c r="GI57" i="24"/>
  <c r="FW57" i="24"/>
  <c r="FK57" i="24"/>
  <c r="EY57" i="24"/>
  <c r="EM57" i="24"/>
  <c r="EA57" i="24"/>
  <c r="DO57" i="24"/>
  <c r="DC57" i="24"/>
  <c r="CQ57" i="24"/>
  <c r="CE57" i="24"/>
  <c r="BS57" i="24"/>
  <c r="BM57" i="24"/>
  <c r="BG57" i="24"/>
  <c r="AU57" i="24"/>
  <c r="AI57" i="24"/>
  <c r="W57" i="24"/>
  <c r="K57" i="24"/>
  <c r="KA54" i="24"/>
  <c r="JO54" i="24"/>
  <c r="JC54" i="24"/>
  <c r="IQ54" i="24"/>
  <c r="IE54" i="24"/>
  <c r="HS54" i="24"/>
  <c r="HG54" i="24"/>
  <c r="GU54" i="24"/>
  <c r="GI54" i="24"/>
  <c r="FW54" i="24"/>
  <c r="FK54" i="24"/>
  <c r="EY54" i="24"/>
  <c r="EM54" i="24"/>
  <c r="EA54" i="24"/>
  <c r="DO54" i="24"/>
  <c r="DC54" i="24"/>
  <c r="CQ54" i="24"/>
  <c r="CE54" i="24"/>
  <c r="BS54" i="24"/>
  <c r="BG54" i="24"/>
  <c r="AU54" i="24"/>
  <c r="AI54" i="24"/>
  <c r="AE54" i="24"/>
  <c r="W54" i="24"/>
  <c r="K54" i="24"/>
  <c r="KA53" i="24"/>
  <c r="JO53" i="24"/>
  <c r="JC53" i="24"/>
  <c r="IQ53" i="24"/>
  <c r="IE53" i="24"/>
  <c r="HS53" i="24"/>
  <c r="HG53" i="24"/>
  <c r="GU53" i="24"/>
  <c r="GI53" i="24"/>
  <c r="FW53" i="24"/>
  <c r="FK53" i="24"/>
  <c r="EY53" i="24"/>
  <c r="EM53" i="24"/>
  <c r="EA53" i="24"/>
  <c r="DO53" i="24"/>
  <c r="DC53" i="24"/>
  <c r="CQ53" i="24"/>
  <c r="CE53" i="24"/>
  <c r="BS53" i="24"/>
  <c r="BG53" i="24"/>
  <c r="AU53" i="24"/>
  <c r="AI53" i="24"/>
  <c r="W53" i="24"/>
  <c r="K53" i="24"/>
  <c r="KA52" i="24"/>
  <c r="JO52" i="24"/>
  <c r="JC52" i="24"/>
  <c r="IQ52" i="24"/>
  <c r="IE52" i="24"/>
  <c r="HS52" i="24"/>
  <c r="HG52" i="24"/>
  <c r="GU52" i="24"/>
  <c r="GI52" i="24"/>
  <c r="FW52" i="24"/>
  <c r="FK52" i="24"/>
  <c r="EY52" i="24"/>
  <c r="EM52" i="24"/>
  <c r="EA52" i="24"/>
  <c r="DO52" i="24"/>
  <c r="DC52" i="24"/>
  <c r="CQ52" i="24"/>
  <c r="CE52" i="24"/>
  <c r="BS52" i="24"/>
  <c r="BG52" i="24"/>
  <c r="AU52" i="24"/>
  <c r="AI52" i="24"/>
  <c r="W52" i="24"/>
  <c r="K52" i="24"/>
  <c r="KA51" i="24"/>
  <c r="JO51" i="24"/>
  <c r="JC51" i="24"/>
  <c r="IQ51" i="24"/>
  <c r="IE51" i="24"/>
  <c r="HS51" i="24"/>
  <c r="HG51" i="24"/>
  <c r="GU51" i="24"/>
  <c r="GI51" i="24"/>
  <c r="FW51" i="24"/>
  <c r="FR51" i="24"/>
  <c r="FK51" i="24"/>
  <c r="EY51" i="24"/>
  <c r="EM51" i="24"/>
  <c r="EA51" i="24"/>
  <c r="DO51" i="24"/>
  <c r="DC51" i="24"/>
  <c r="CQ51" i="24"/>
  <c r="CE51" i="24"/>
  <c r="BS51" i="24"/>
  <c r="BG51" i="24"/>
  <c r="AU51" i="24"/>
  <c r="AI51" i="24"/>
  <c r="W51" i="24"/>
  <c r="K51" i="24"/>
  <c r="KA49" i="24"/>
  <c r="JO49" i="24"/>
  <c r="JC49" i="24"/>
  <c r="IQ49" i="24"/>
  <c r="IE49" i="24"/>
  <c r="HS49" i="24"/>
  <c r="HN49" i="24"/>
  <c r="HG49" i="24"/>
  <c r="GU49" i="24"/>
  <c r="GI49" i="24"/>
  <c r="FW49" i="24"/>
  <c r="FK49" i="24"/>
  <c r="EY49" i="24"/>
  <c r="EM49" i="24"/>
  <c r="EA49" i="24"/>
  <c r="DO49" i="24"/>
  <c r="DC49" i="24"/>
  <c r="CQ49" i="24"/>
  <c r="CE49" i="24"/>
  <c r="BS49" i="24"/>
  <c r="BP49" i="24"/>
  <c r="BG49" i="24"/>
  <c r="AU49" i="24"/>
  <c r="AI49" i="24"/>
  <c r="W49" i="24"/>
  <c r="K49" i="24"/>
  <c r="KA47" i="24"/>
  <c r="JO47" i="24"/>
  <c r="JC47" i="24"/>
  <c r="IQ47" i="24"/>
  <c r="IE47" i="24"/>
  <c r="HS47" i="24"/>
  <c r="HG47" i="24"/>
  <c r="GU47" i="24"/>
  <c r="GI47" i="24"/>
  <c r="FW47" i="24"/>
  <c r="FK47" i="24"/>
  <c r="EY47" i="24"/>
  <c r="EM47" i="24"/>
  <c r="EA47" i="24"/>
  <c r="DO47" i="24"/>
  <c r="DC47" i="24"/>
  <c r="CQ47" i="24"/>
  <c r="CE47" i="24"/>
  <c r="BS47" i="24"/>
  <c r="BG47" i="24"/>
  <c r="AU47" i="24"/>
  <c r="AI47" i="24"/>
  <c r="W47" i="24"/>
  <c r="K47" i="24"/>
  <c r="KA46" i="24"/>
  <c r="JO46" i="24"/>
  <c r="JC46" i="24"/>
  <c r="IQ46" i="24"/>
  <c r="IE46" i="24"/>
  <c r="HS46" i="24"/>
  <c r="HG46" i="24"/>
  <c r="GU46" i="24"/>
  <c r="GI46" i="24"/>
  <c r="FW46" i="24"/>
  <c r="FK46" i="24"/>
  <c r="EY46" i="24"/>
  <c r="EM46" i="24"/>
  <c r="EA46" i="24"/>
  <c r="DO46" i="24"/>
  <c r="DC46" i="24"/>
  <c r="CQ46" i="24"/>
  <c r="CM46" i="24"/>
  <c r="CL46" i="24"/>
  <c r="CK46" i="24"/>
  <c r="CE46" i="24"/>
  <c r="BZ46" i="24"/>
  <c r="BS46" i="24"/>
  <c r="BG46" i="24"/>
  <c r="AU46" i="24"/>
  <c r="AI46" i="24"/>
  <c r="W46" i="24"/>
  <c r="K46" i="24"/>
  <c r="KA43" i="24"/>
  <c r="JO43" i="24"/>
  <c r="JC43" i="24"/>
  <c r="IQ43" i="24"/>
  <c r="IE43" i="24"/>
  <c r="HS43" i="24"/>
  <c r="HG43" i="24"/>
  <c r="GU43" i="24"/>
  <c r="GI43" i="24"/>
  <c r="FW43" i="24"/>
  <c r="FK43" i="24"/>
  <c r="EY43" i="24"/>
  <c r="EM43" i="24"/>
  <c r="EA43" i="24"/>
  <c r="DV43" i="24"/>
  <c r="DO43" i="24"/>
  <c r="DC43" i="24"/>
  <c r="CQ43" i="24"/>
  <c r="CE43" i="24"/>
  <c r="BS43" i="24"/>
  <c r="BG43" i="24"/>
  <c r="AU43" i="24"/>
  <c r="AI43" i="24"/>
  <c r="W43" i="24"/>
  <c r="K43" i="24"/>
  <c r="KA42" i="24"/>
  <c r="JO42" i="24"/>
  <c r="JC42" i="24"/>
  <c r="IQ42" i="24"/>
  <c r="IE42" i="24"/>
  <c r="HS42" i="24"/>
  <c r="HG42" i="24"/>
  <c r="GU42" i="24"/>
  <c r="GI42" i="24"/>
  <c r="FW42" i="24"/>
  <c r="FK42" i="24"/>
  <c r="EY42" i="24"/>
  <c r="EM42" i="24"/>
  <c r="EA42" i="24"/>
  <c r="DO42" i="24"/>
  <c r="DC42" i="24"/>
  <c r="CQ42" i="24"/>
  <c r="CN42" i="24"/>
  <c r="CE42" i="24"/>
  <c r="BS42" i="24"/>
  <c r="BG42" i="24"/>
  <c r="AU42" i="24"/>
  <c r="W42" i="24"/>
  <c r="K42" i="24"/>
  <c r="H42" i="24"/>
  <c r="KA41" i="24"/>
  <c r="JO41" i="24"/>
  <c r="JC41" i="24"/>
  <c r="IQ41" i="24"/>
  <c r="IE41" i="24"/>
  <c r="HS41" i="24"/>
  <c r="HG41" i="24"/>
  <c r="HA41" i="24"/>
  <c r="GU41" i="24"/>
  <c r="GI41" i="24"/>
  <c r="FW41" i="24"/>
  <c r="FK41" i="24"/>
  <c r="EY41" i="24"/>
  <c r="EM41" i="24"/>
  <c r="EA41" i="24"/>
  <c r="DO41" i="24"/>
  <c r="DC41" i="24"/>
  <c r="CQ41" i="24"/>
  <c r="CE41" i="24"/>
  <c r="BS41" i="24"/>
  <c r="BG41" i="24"/>
  <c r="AU41" i="24"/>
  <c r="W41" i="24"/>
  <c r="K41" i="24"/>
  <c r="KA40" i="24"/>
  <c r="JO40" i="24"/>
  <c r="JC40" i="24"/>
  <c r="IQ40" i="24"/>
  <c r="IE40" i="24"/>
  <c r="HS40" i="24"/>
  <c r="HG40" i="24"/>
  <c r="GU40" i="24"/>
  <c r="GI40" i="24"/>
  <c r="FW40" i="24"/>
  <c r="FK40" i="24"/>
  <c r="FH40" i="24"/>
  <c r="FG40" i="24"/>
  <c r="EY40" i="24"/>
  <c r="EM40" i="24"/>
  <c r="EA40" i="24"/>
  <c r="DO40" i="24"/>
  <c r="DC40" i="24"/>
  <c r="CQ40" i="24"/>
  <c r="CE40" i="24"/>
  <c r="BS40" i="24"/>
  <c r="BG40" i="24"/>
  <c r="AU40" i="24"/>
  <c r="W40" i="24"/>
  <c r="K40" i="24"/>
  <c r="KA39" i="24"/>
  <c r="JO39" i="24"/>
  <c r="JC39" i="24"/>
  <c r="IQ39" i="24"/>
  <c r="IE39" i="24"/>
  <c r="HS39" i="24"/>
  <c r="HG39" i="24"/>
  <c r="GU39" i="24"/>
  <c r="GI39" i="24"/>
  <c r="FW39" i="24"/>
  <c r="FK39" i="24"/>
  <c r="EY39" i="24"/>
  <c r="EM39" i="24"/>
  <c r="EA39" i="24"/>
  <c r="DO39" i="24"/>
  <c r="DC39" i="24"/>
  <c r="CQ39" i="24"/>
  <c r="CE39" i="24"/>
  <c r="BS39" i="24"/>
  <c r="BG39" i="24"/>
  <c r="AU39" i="24"/>
  <c r="K39" i="24"/>
  <c r="KA35" i="24"/>
  <c r="JO35" i="24"/>
  <c r="JC35" i="24"/>
  <c r="IQ35" i="24"/>
  <c r="IE35" i="24"/>
  <c r="HS35" i="24"/>
  <c r="HG35" i="24"/>
  <c r="GU35" i="24"/>
  <c r="GI35" i="24"/>
  <c r="FW35" i="24"/>
  <c r="FK35" i="24"/>
  <c r="EY35" i="24"/>
  <c r="EM35" i="24"/>
  <c r="EA35" i="24"/>
  <c r="DO35" i="24"/>
  <c r="DC35" i="24"/>
  <c r="CQ35" i="24"/>
  <c r="CE35" i="24"/>
  <c r="BS35" i="24"/>
  <c r="BG35" i="24"/>
  <c r="AU35" i="24"/>
  <c r="AI35" i="24"/>
  <c r="W35" i="24"/>
  <c r="K35" i="24"/>
  <c r="KA34" i="24"/>
  <c r="JO34" i="24"/>
  <c r="JC34" i="24"/>
  <c r="IQ34" i="24"/>
  <c r="IE34" i="24"/>
  <c r="HS34" i="24"/>
  <c r="HG34" i="24"/>
  <c r="GU34" i="24"/>
  <c r="GI34" i="24"/>
  <c r="FW34" i="24"/>
  <c r="FK34" i="24"/>
  <c r="EY34" i="24"/>
  <c r="EM34" i="24"/>
  <c r="EA34" i="24"/>
  <c r="DO34" i="24"/>
  <c r="DC34" i="24"/>
  <c r="CQ34" i="24"/>
  <c r="CE34" i="24"/>
  <c r="BS34" i="24"/>
  <c r="BG34" i="24"/>
  <c r="AU34" i="24"/>
  <c r="AI34" i="24"/>
  <c r="AD34" i="24"/>
  <c r="W34" i="24"/>
  <c r="K34" i="24"/>
  <c r="KA32" i="24"/>
  <c r="JO32" i="24"/>
  <c r="JC32" i="24"/>
  <c r="IQ32" i="24"/>
  <c r="IE32" i="24"/>
  <c r="HS32" i="24"/>
  <c r="HG32" i="24"/>
  <c r="GU32" i="24"/>
  <c r="GI32" i="24"/>
  <c r="FW32" i="24"/>
  <c r="FK32" i="24"/>
  <c r="EY32" i="24"/>
  <c r="EM32" i="24"/>
  <c r="EA32" i="24"/>
  <c r="DO32" i="24"/>
  <c r="DC32" i="24"/>
  <c r="CQ32" i="24"/>
  <c r="CE32" i="24"/>
  <c r="BS32" i="24"/>
  <c r="BG32" i="24"/>
  <c r="AI32" i="24"/>
  <c r="W32" i="24"/>
  <c r="K32" i="24"/>
  <c r="KA31" i="24"/>
  <c r="JO31" i="24"/>
  <c r="JC31" i="24"/>
  <c r="IQ31" i="24"/>
  <c r="IE31" i="24"/>
  <c r="HS31" i="24"/>
  <c r="HG31" i="24"/>
  <c r="GU31" i="24"/>
  <c r="GI31" i="24"/>
  <c r="FW31" i="24"/>
  <c r="FK31" i="24"/>
  <c r="EY31" i="24"/>
  <c r="EM31" i="24"/>
  <c r="EA31" i="24"/>
  <c r="DX31" i="24"/>
  <c r="DO31" i="24"/>
  <c r="DC31" i="24"/>
  <c r="CQ31" i="24"/>
  <c r="CE31" i="24"/>
  <c r="BS31" i="24"/>
  <c r="BG31" i="24"/>
  <c r="AI31" i="24"/>
  <c r="W31" i="24"/>
  <c r="K31" i="24"/>
  <c r="KA30" i="24"/>
  <c r="JO30" i="24"/>
  <c r="JC30" i="24"/>
  <c r="IQ30" i="24"/>
  <c r="IE30" i="24"/>
  <c r="HS30" i="24"/>
  <c r="HG30" i="24"/>
  <c r="GU30" i="24"/>
  <c r="GI30" i="24"/>
  <c r="FW30" i="24"/>
  <c r="FK30" i="24"/>
  <c r="EY30" i="24"/>
  <c r="EM30" i="24"/>
  <c r="EA30" i="24"/>
  <c r="DO30" i="24"/>
  <c r="DC30" i="24"/>
  <c r="CX30" i="24"/>
  <c r="CW30" i="24"/>
  <c r="CQ30" i="24"/>
  <c r="CE30" i="24"/>
  <c r="BS30" i="24"/>
  <c r="BG30" i="24"/>
  <c r="AU30" i="24"/>
  <c r="AI30" i="24"/>
  <c r="W30" i="24"/>
  <c r="K30" i="24"/>
  <c r="KA29" i="24"/>
  <c r="JO29" i="24"/>
  <c r="JC29" i="24"/>
  <c r="IQ29" i="24"/>
  <c r="IE29" i="24"/>
  <c r="HS29" i="24"/>
  <c r="HM29" i="24"/>
  <c r="HG29" i="24"/>
  <c r="GU29" i="24"/>
  <c r="GI29" i="24"/>
  <c r="FW29" i="24"/>
  <c r="FK29" i="24"/>
  <c r="EY29" i="24"/>
  <c r="EM29" i="24"/>
  <c r="EA29" i="24"/>
  <c r="DO29" i="24"/>
  <c r="DC29" i="24"/>
  <c r="CQ29" i="24"/>
  <c r="CE29" i="24"/>
  <c r="BS29" i="24"/>
  <c r="BM29" i="24"/>
  <c r="BG29" i="24"/>
  <c r="AU29" i="24"/>
  <c r="AI29" i="24"/>
  <c r="W29" i="24"/>
  <c r="K29" i="24"/>
  <c r="KA28" i="24"/>
  <c r="JO28" i="24"/>
  <c r="JJ28" i="24"/>
  <c r="JI28" i="24"/>
  <c r="JC28" i="24"/>
  <c r="IQ28" i="24"/>
  <c r="IE28" i="24"/>
  <c r="HS28" i="24"/>
  <c r="HG28" i="24"/>
  <c r="GU28" i="24"/>
  <c r="GI28" i="24"/>
  <c r="FW28" i="24"/>
  <c r="FK28" i="24"/>
  <c r="EY28" i="24"/>
  <c r="EM28" i="24"/>
  <c r="EA28" i="24"/>
  <c r="DO28" i="24"/>
  <c r="DJ28" i="24"/>
  <c r="DC28" i="24"/>
  <c r="CQ28" i="24"/>
  <c r="CE28" i="24"/>
  <c r="BS28" i="24"/>
  <c r="BG28" i="24"/>
  <c r="AU28" i="24"/>
  <c r="AI28" i="24"/>
  <c r="W28" i="24"/>
  <c r="K28" i="24"/>
  <c r="KA27" i="24"/>
  <c r="JO27" i="24"/>
  <c r="JC27" i="24"/>
  <c r="IQ27" i="24"/>
  <c r="IE27" i="24"/>
  <c r="HZ27" i="24"/>
  <c r="HY27" i="24"/>
  <c r="HS27" i="24"/>
  <c r="HG27" i="24"/>
  <c r="GU27" i="24"/>
  <c r="GI27" i="24"/>
  <c r="FW27" i="24"/>
  <c r="FK27" i="24"/>
  <c r="EY27" i="24"/>
  <c r="EM27" i="24"/>
  <c r="EA27" i="24"/>
  <c r="DO27" i="24"/>
  <c r="DC27" i="24"/>
  <c r="CQ27" i="24"/>
  <c r="CE27" i="24"/>
  <c r="BS27" i="24"/>
  <c r="BG27" i="24"/>
  <c r="AU27" i="24"/>
  <c r="AI27" i="24"/>
  <c r="W27" i="24"/>
  <c r="K27" i="24"/>
  <c r="E27" i="24"/>
  <c r="KA26" i="24"/>
  <c r="JO26" i="24"/>
  <c r="JC26" i="24"/>
  <c r="IQ26" i="24"/>
  <c r="IE26" i="24"/>
  <c r="HS26" i="24"/>
  <c r="HG26" i="24"/>
  <c r="GU26" i="24"/>
  <c r="GI26" i="24"/>
  <c r="FW26" i="24"/>
  <c r="FK26" i="24"/>
  <c r="EY26" i="24"/>
  <c r="EM26" i="24"/>
  <c r="EA26" i="24"/>
  <c r="DO26" i="24"/>
  <c r="DC26" i="24"/>
  <c r="CQ26" i="24"/>
  <c r="CE26" i="24"/>
  <c r="BS26" i="24"/>
  <c r="BG26" i="24"/>
  <c r="BC26" i="24"/>
  <c r="AU26" i="24"/>
  <c r="AI26" i="24"/>
  <c r="W26" i="24"/>
  <c r="K26" i="24"/>
  <c r="KA25" i="24"/>
  <c r="JO25" i="24"/>
  <c r="JC25" i="24"/>
  <c r="IQ25" i="24"/>
  <c r="IE25" i="24"/>
  <c r="HS25" i="24"/>
  <c r="HG25" i="24"/>
  <c r="GU25" i="24"/>
  <c r="GI25" i="24"/>
  <c r="FW25" i="24"/>
  <c r="FK25" i="24"/>
  <c r="EY25" i="24"/>
  <c r="EM25" i="24"/>
  <c r="EA25" i="24"/>
  <c r="DO25" i="24"/>
  <c r="DC25" i="24"/>
  <c r="CQ25" i="24"/>
  <c r="CE25" i="24"/>
  <c r="BS25" i="24"/>
  <c r="BG25" i="24"/>
  <c r="AU25" i="24"/>
  <c r="AI25" i="24"/>
  <c r="W25" i="24"/>
  <c r="R25" i="24"/>
  <c r="K25" i="24"/>
  <c r="KA24" i="24"/>
  <c r="JO24" i="24"/>
  <c r="JC24" i="24"/>
  <c r="IQ24" i="24"/>
  <c r="IE24" i="24"/>
  <c r="HS24" i="24"/>
  <c r="HN24" i="24"/>
  <c r="HG24" i="24"/>
  <c r="GU24" i="24"/>
  <c r="GI24" i="24"/>
  <c r="FW24" i="24"/>
  <c r="FK24" i="24"/>
  <c r="EY24" i="24"/>
  <c r="ES24" i="24"/>
  <c r="EM24" i="24"/>
  <c r="EA24" i="24"/>
  <c r="DO24" i="24"/>
  <c r="DC24" i="24"/>
  <c r="CQ24" i="24"/>
  <c r="CE24" i="24"/>
  <c r="BS24" i="24"/>
  <c r="BG24" i="24"/>
  <c r="AU24" i="24"/>
  <c r="AI24" i="24"/>
  <c r="W24" i="24"/>
  <c r="K24" i="24"/>
  <c r="KA23" i="24"/>
  <c r="JO23" i="24"/>
  <c r="JC23" i="24"/>
  <c r="IQ23" i="24"/>
  <c r="IE23" i="24"/>
  <c r="HS23" i="24"/>
  <c r="HG23" i="24"/>
  <c r="GU23" i="24"/>
  <c r="GI23" i="24"/>
  <c r="FW23" i="24"/>
  <c r="FK23" i="24"/>
  <c r="EY23" i="24"/>
  <c r="EM23" i="24"/>
  <c r="EA23" i="24"/>
  <c r="DO23" i="24"/>
  <c r="DC23" i="24"/>
  <c r="CQ23" i="24"/>
  <c r="CE23" i="24"/>
  <c r="BS23" i="24"/>
  <c r="BG23" i="24"/>
  <c r="AU23" i="24"/>
  <c r="AI23" i="24"/>
  <c r="AD23" i="24"/>
  <c r="AC23" i="24"/>
  <c r="W23" i="24"/>
  <c r="K23" i="24"/>
  <c r="KA22" i="24"/>
  <c r="JO22" i="24"/>
  <c r="JC22" i="24"/>
  <c r="IQ22" i="24"/>
  <c r="IE22" i="24"/>
  <c r="HZ22" i="24"/>
  <c r="HY22" i="24"/>
  <c r="HS22" i="24"/>
  <c r="HG22" i="24"/>
  <c r="GU22" i="24"/>
  <c r="GI22" i="24"/>
  <c r="FW22" i="24"/>
  <c r="FK22" i="24"/>
  <c r="EY22" i="24"/>
  <c r="EM22" i="24"/>
  <c r="EA22" i="24"/>
  <c r="DO22" i="24"/>
  <c r="DC22" i="24"/>
  <c r="CQ22" i="24"/>
  <c r="CE22" i="24"/>
  <c r="BZ22" i="24"/>
  <c r="BS22" i="24"/>
  <c r="BG22" i="24"/>
  <c r="AU22" i="24"/>
  <c r="AI22" i="24"/>
  <c r="W22" i="24"/>
  <c r="K22" i="24"/>
  <c r="KA21" i="24"/>
  <c r="JV21" i="24"/>
  <c r="JO21" i="24"/>
  <c r="JC21" i="24"/>
  <c r="IQ21" i="24"/>
  <c r="IE21" i="24"/>
  <c r="HS21" i="24"/>
  <c r="HG21" i="24"/>
  <c r="GU21" i="24"/>
  <c r="GI21" i="24"/>
  <c r="FW21" i="24"/>
  <c r="FK21" i="24"/>
  <c r="EY21" i="24"/>
  <c r="EM21" i="24"/>
  <c r="EA21" i="24"/>
  <c r="DO21" i="24"/>
  <c r="DC21" i="24"/>
  <c r="CQ21" i="24"/>
  <c r="CE21" i="24"/>
  <c r="BS21" i="24"/>
  <c r="BG21" i="24"/>
  <c r="AU21" i="24"/>
  <c r="AI21" i="24"/>
  <c r="W21" i="24"/>
  <c r="K21" i="24"/>
  <c r="KA20" i="24"/>
  <c r="JO20" i="24"/>
  <c r="JC20" i="24"/>
  <c r="IQ20" i="24"/>
  <c r="IE20" i="24"/>
  <c r="HS20" i="24"/>
  <c r="HG20" i="24"/>
  <c r="GU20" i="24"/>
  <c r="GI20" i="24"/>
  <c r="FW20" i="24"/>
  <c r="FK20" i="24"/>
  <c r="EY20" i="24"/>
  <c r="EM20" i="24"/>
  <c r="EA20" i="24"/>
  <c r="DO20" i="24"/>
  <c r="DC20" i="24"/>
  <c r="CQ20" i="24"/>
  <c r="CE20" i="24"/>
  <c r="BS20" i="24"/>
  <c r="BG20" i="24"/>
  <c r="AU20" i="24"/>
  <c r="AI20" i="24"/>
  <c r="W20" i="24"/>
  <c r="K20" i="24"/>
  <c r="KA19" i="24"/>
  <c r="JO19" i="24"/>
  <c r="JC19" i="24"/>
  <c r="IQ19" i="24"/>
  <c r="IE19" i="24"/>
  <c r="HS19" i="24"/>
  <c r="HG19" i="24"/>
  <c r="GU19" i="24"/>
  <c r="GI19" i="24"/>
  <c r="FW19" i="24"/>
  <c r="FK19" i="24"/>
  <c r="EY19" i="24"/>
  <c r="EM19" i="24"/>
  <c r="EG19" i="24"/>
  <c r="EA19" i="24"/>
  <c r="DO19" i="24"/>
  <c r="DC19" i="24"/>
  <c r="CQ19" i="24"/>
  <c r="CE19" i="24"/>
  <c r="BS19" i="24"/>
  <c r="BG19" i="24"/>
  <c r="AU19" i="24"/>
  <c r="AI19" i="24"/>
  <c r="W19" i="24"/>
  <c r="KA17" i="24"/>
  <c r="JO17" i="24"/>
  <c r="JC17" i="24"/>
  <c r="IW17" i="24"/>
  <c r="IQ17" i="24"/>
  <c r="IE17" i="24"/>
  <c r="HS17" i="24"/>
  <c r="HG17" i="24"/>
  <c r="GU17" i="24"/>
  <c r="GI17" i="24"/>
  <c r="FW17" i="24"/>
  <c r="FR17" i="24"/>
  <c r="FK17" i="24"/>
  <c r="EY17" i="24"/>
  <c r="EM17" i="24"/>
  <c r="EA17" i="24"/>
  <c r="DO17" i="24"/>
  <c r="DC17" i="24"/>
  <c r="CQ17" i="24"/>
  <c r="CE17" i="24"/>
  <c r="BS17" i="24"/>
  <c r="BG17" i="24"/>
  <c r="AU17" i="24"/>
  <c r="W17" i="24"/>
  <c r="K17" i="24"/>
  <c r="KA13" i="24"/>
  <c r="JO13" i="24"/>
  <c r="JC13" i="24"/>
  <c r="IQ13" i="24"/>
  <c r="IE13" i="24"/>
  <c r="HS13" i="24"/>
  <c r="HG13" i="24"/>
  <c r="HB13" i="24"/>
  <c r="GU13" i="24"/>
  <c r="GI13" i="24"/>
  <c r="FW13" i="24"/>
  <c r="FK13" i="24"/>
  <c r="EY13" i="24"/>
  <c r="EM13" i="24"/>
  <c r="EH13" i="24"/>
  <c r="EG13" i="24"/>
  <c r="EA13" i="24"/>
  <c r="DX13" i="24"/>
  <c r="DO13" i="24"/>
  <c r="DC13" i="24"/>
  <c r="CQ13" i="24"/>
  <c r="CE13" i="24"/>
  <c r="BS13" i="24"/>
  <c r="BG13" i="24"/>
  <c r="AU13" i="24"/>
  <c r="AI13" i="24"/>
  <c r="W13" i="24"/>
  <c r="K13" i="24"/>
  <c r="KA12" i="24"/>
  <c r="JO12" i="24"/>
  <c r="JC12" i="24"/>
  <c r="IQ12" i="24"/>
  <c r="IE12" i="24"/>
  <c r="HS12" i="24"/>
  <c r="HG12" i="24"/>
  <c r="GU12" i="24"/>
  <c r="GI12" i="24"/>
  <c r="FW12" i="24"/>
  <c r="FK12" i="24"/>
  <c r="EY12" i="24"/>
  <c r="EM12" i="24"/>
  <c r="EA12" i="24"/>
  <c r="DO12" i="24"/>
  <c r="DC12" i="24"/>
  <c r="CQ12" i="24"/>
  <c r="CE12" i="24"/>
  <c r="BS12" i="24"/>
  <c r="BG12" i="24"/>
  <c r="AU12" i="24"/>
  <c r="AI12" i="24"/>
  <c r="W12" i="24"/>
  <c r="S12" i="24"/>
  <c r="K12" i="24"/>
  <c r="KA11" i="24"/>
  <c r="JO11" i="24"/>
  <c r="JC11" i="24"/>
  <c r="IQ11" i="24"/>
  <c r="IE11" i="24"/>
  <c r="HS11" i="24"/>
  <c r="HG11" i="24"/>
  <c r="GU11" i="24"/>
  <c r="GI11" i="24"/>
  <c r="FW11" i="24"/>
  <c r="FK11" i="24"/>
  <c r="EY11" i="24"/>
  <c r="EM11" i="24"/>
  <c r="EJ11" i="24"/>
  <c r="EA11" i="24"/>
  <c r="DO11" i="24"/>
  <c r="DC11" i="24"/>
  <c r="CQ11" i="24"/>
  <c r="CE11" i="24"/>
  <c r="BS11" i="24"/>
  <c r="BG11" i="24"/>
  <c r="AU11" i="24"/>
  <c r="AI11" i="24"/>
  <c r="W11" i="24"/>
  <c r="N11" i="24"/>
  <c r="K11" i="24"/>
  <c r="K5" i="21"/>
  <c r="F6" i="2"/>
  <c r="E6" i="2" s="1"/>
  <c r="F7" i="2"/>
  <c r="E7" i="2"/>
  <c r="F17" i="2"/>
  <c r="E17" i="2" s="1"/>
  <c r="F22" i="2"/>
  <c r="E22" i="2"/>
  <c r="F21" i="2"/>
  <c r="E21" i="2" s="1"/>
  <c r="F24" i="2"/>
  <c r="E24" i="2"/>
  <c r="F23" i="2"/>
  <c r="E23" i="2" s="1"/>
  <c r="F20" i="2"/>
  <c r="E20" i="2"/>
  <c r="F19" i="2"/>
  <c r="E19" i="2" s="1"/>
  <c r="F18" i="2"/>
  <c r="E18" i="2"/>
  <c r="F16" i="2"/>
  <c r="E16" i="2" s="1"/>
  <c r="F15" i="2"/>
  <c r="E15" i="2"/>
  <c r="F11" i="2"/>
  <c r="E11" i="2" s="1"/>
  <c r="F14" i="2"/>
  <c r="E14" i="2"/>
  <c r="F13" i="2"/>
  <c r="E13" i="2" s="1"/>
  <c r="F12" i="2"/>
  <c r="E12" i="2"/>
  <c r="F10" i="2"/>
  <c r="E10" i="2" s="1"/>
  <c r="F9" i="2"/>
  <c r="E9" i="2"/>
  <c r="F8" i="2"/>
  <c r="E8" i="2" s="1"/>
  <c r="F5" i="2"/>
  <c r="E5" i="2" s="1"/>
  <c r="F3" i="2"/>
  <c r="E3" i="2" s="1"/>
  <c r="F2" i="2"/>
  <c r="E2" i="2"/>
  <c r="I30" i="12"/>
  <c r="I29" i="12"/>
  <c r="I24" i="12"/>
  <c r="I23" i="12"/>
  <c r="I22" i="12"/>
  <c r="B26" i="23"/>
  <c r="B2" i="23"/>
  <c r="B30" i="23"/>
  <c r="W1" i="12"/>
  <c r="B22" i="23" s="1"/>
  <c r="B28" i="23"/>
  <c r="B27" i="23"/>
  <c r="B25" i="23"/>
  <c r="B24" i="23"/>
  <c r="B23" i="23"/>
  <c r="B20" i="23"/>
  <c r="B19" i="23"/>
  <c r="B18" i="23"/>
  <c r="B17" i="23"/>
  <c r="B16" i="23"/>
  <c r="B15" i="23"/>
  <c r="B14" i="23"/>
  <c r="B13" i="23"/>
  <c r="B12" i="23"/>
  <c r="B11" i="23"/>
  <c r="B10" i="23"/>
  <c r="B9" i="23"/>
  <c r="B8" i="23"/>
  <c r="B7" i="23"/>
  <c r="U1" i="12"/>
  <c r="U30" i="12" s="1"/>
  <c r="U24" i="12"/>
  <c r="W24" i="12"/>
  <c r="U23" i="12"/>
  <c r="W23" i="12"/>
  <c r="B3" i="23" s="1"/>
  <c r="B31" i="23"/>
  <c r="V30" i="23"/>
  <c r="B6" i="23"/>
  <c r="U2" i="12"/>
  <c r="T1" i="12"/>
  <c r="T22" i="12" s="1"/>
  <c r="S1" i="12"/>
  <c r="S2" i="12" s="1"/>
  <c r="R1" i="12"/>
  <c r="R24" i="12" s="1"/>
  <c r="Q1" i="12"/>
  <c r="Q2" i="12"/>
  <c r="P1" i="12"/>
  <c r="P2" i="12" s="1"/>
  <c r="O1" i="12"/>
  <c r="O22" i="12" s="1"/>
  <c r="O2" i="12"/>
  <c r="N1" i="12"/>
  <c r="N2" i="12" s="1"/>
  <c r="M1" i="12"/>
  <c r="M2" i="12"/>
  <c r="L1" i="12"/>
  <c r="L24" i="12" s="1"/>
  <c r="K1" i="12"/>
  <c r="K22" i="12" s="1"/>
  <c r="J1" i="12"/>
  <c r="J2" i="12" s="1"/>
  <c r="H1" i="12"/>
  <c r="H2" i="12" s="1"/>
  <c r="G1" i="12"/>
  <c r="G2" i="12" s="1"/>
  <c r="F1" i="12"/>
  <c r="F30" i="12" s="1"/>
  <c r="E1" i="12"/>
  <c r="E30" i="12" s="1"/>
  <c r="D1" i="12"/>
  <c r="D2" i="12"/>
  <c r="C1" i="12"/>
  <c r="C2" i="12" s="1"/>
  <c r="B1" i="12"/>
  <c r="B2" i="12" s="1"/>
  <c r="W29" i="12"/>
  <c r="U29" i="12"/>
  <c r="U22" i="12"/>
  <c r="B23" i="12"/>
  <c r="C23" i="12"/>
  <c r="D23" i="12"/>
  <c r="E23" i="12"/>
  <c r="F23" i="12"/>
  <c r="G23" i="12"/>
  <c r="H23" i="12"/>
  <c r="J23" i="12"/>
  <c r="K23" i="12"/>
  <c r="L23" i="12"/>
  <c r="M23" i="12"/>
  <c r="N23" i="12"/>
  <c r="O23" i="12"/>
  <c r="P23" i="12"/>
  <c r="Q23" i="12"/>
  <c r="R23" i="12"/>
  <c r="S23" i="12"/>
  <c r="T23" i="12"/>
  <c r="T29" i="12"/>
  <c r="S29" i="12"/>
  <c r="R29" i="12"/>
  <c r="Q29" i="12"/>
  <c r="P29" i="12"/>
  <c r="O29" i="12"/>
  <c r="N29" i="12"/>
  <c r="M29" i="12"/>
  <c r="L29" i="12"/>
  <c r="K29" i="12"/>
  <c r="J29" i="12"/>
  <c r="H29" i="12"/>
  <c r="G29" i="12"/>
  <c r="F29" i="12"/>
  <c r="E29" i="12"/>
  <c r="D29" i="12"/>
  <c r="C29" i="12"/>
  <c r="B29" i="12"/>
  <c r="Q30" i="12"/>
  <c r="Q22" i="12"/>
  <c r="Q24" i="12"/>
  <c r="M24" i="12"/>
  <c r="B22" i="12"/>
  <c r="O30" i="12"/>
  <c r="D22" i="12"/>
  <c r="D24" i="12"/>
  <c r="C30" i="12"/>
  <c r="K30" i="12"/>
  <c r="S30" i="12"/>
  <c r="S24" i="12"/>
  <c r="D30" i="12"/>
  <c r="H30" i="12"/>
  <c r="B30" i="12"/>
  <c r="M30" i="12"/>
  <c r="J5" i="21"/>
  <c r="I5" i="21"/>
  <c r="H5" i="21"/>
  <c r="G5" i="21"/>
  <c r="F5" i="21"/>
  <c r="E5" i="21"/>
  <c r="A6" i="21"/>
  <c r="A5" i="21"/>
  <c r="A2" i="21"/>
  <c r="JL28" i="24"/>
  <c r="JQ28" i="24"/>
  <c r="IG32" i="24"/>
  <c r="IS32" i="24"/>
  <c r="W30" i="12"/>
  <c r="R30" i="12"/>
  <c r="L22" i="12"/>
  <c r="T30" i="12"/>
  <c r="F22" i="12"/>
  <c r="K24" i="12"/>
  <c r="P24" i="12"/>
  <c r="O24" i="12"/>
  <c r="M22" i="12"/>
  <c r="R2" i="12"/>
  <c r="JL34" i="24"/>
  <c r="IG49" i="24"/>
  <c r="JQ47" i="24"/>
  <c r="IG137" i="24"/>
  <c r="HZ137" i="24"/>
  <c r="GK138" i="24"/>
  <c r="GD138" i="24"/>
  <c r="AW139" i="24"/>
  <c r="EO139" i="24"/>
  <c r="EH139" i="24"/>
  <c r="BN63" i="24"/>
  <c r="GC138" i="24"/>
  <c r="JK64" i="24"/>
  <c r="IB78" i="24"/>
  <c r="IA78" i="24"/>
  <c r="AF47" i="24"/>
  <c r="BO63" i="24"/>
  <c r="JU136" i="24"/>
  <c r="HY137" i="24"/>
  <c r="JE64" i="24"/>
  <c r="IZ64" i="24"/>
  <c r="FQ40" i="24"/>
  <c r="DU41" i="24"/>
  <c r="DU43" i="24"/>
  <c r="BY46" i="24"/>
  <c r="AC47" i="24"/>
  <c r="JI47" i="24"/>
  <c r="BP63" i="24"/>
  <c r="CA63" i="24"/>
  <c r="JV136" i="24"/>
  <c r="HC13" i="24"/>
  <c r="GF47" i="24"/>
  <c r="JW47" i="24"/>
  <c r="HU63" i="24"/>
  <c r="JX83" i="24"/>
  <c r="JL85" i="24"/>
  <c r="JK85" i="24"/>
  <c r="JX93" i="24"/>
  <c r="JL95" i="24"/>
  <c r="JK95" i="24"/>
  <c r="JW26" i="24"/>
  <c r="JW54" i="24"/>
  <c r="JX39" i="24" l="1"/>
  <c r="JV62" i="24"/>
  <c r="JQ64" i="24"/>
  <c r="DU67" i="24"/>
  <c r="AP96" i="24"/>
  <c r="FE97" i="24"/>
  <c r="IY79" i="24"/>
  <c r="FY64" i="24"/>
  <c r="AQ83" i="24"/>
  <c r="AQ88" i="24"/>
  <c r="CZ100" i="24"/>
  <c r="F102" i="24"/>
  <c r="BO104" i="24"/>
  <c r="CW105" i="24"/>
  <c r="F107" i="24"/>
  <c r="H117" i="24"/>
  <c r="DI118" i="24"/>
  <c r="GQ88" i="24"/>
  <c r="IZ79" i="24"/>
  <c r="GQ101" i="24"/>
  <c r="BN49" i="24"/>
  <c r="HA91" i="24"/>
  <c r="FH107" i="24"/>
  <c r="BM109" i="24"/>
  <c r="AP139" i="24"/>
  <c r="BO49" i="24"/>
  <c r="AF54" i="24"/>
  <c r="R79" i="24"/>
  <c r="BB80" i="24"/>
  <c r="JU83" i="24"/>
  <c r="AD90" i="24"/>
  <c r="BC91" i="24"/>
  <c r="CK92" i="24"/>
  <c r="IL92" i="24"/>
  <c r="ET99" i="24"/>
  <c r="AO101" i="24"/>
  <c r="GP108" i="24"/>
  <c r="BP109" i="24"/>
  <c r="CX110" i="24"/>
  <c r="IX110" i="24"/>
  <c r="G112" i="24"/>
  <c r="GQ103" i="24"/>
  <c r="HO101" i="24"/>
  <c r="GP34" i="24"/>
  <c r="EG35" i="24"/>
  <c r="IK46" i="24"/>
  <c r="DJ103" i="24"/>
  <c r="HB106" i="24"/>
  <c r="JJ12" i="24"/>
  <c r="GO34" i="24"/>
  <c r="FY40" i="24"/>
  <c r="FQ30" i="24"/>
  <c r="DU31" i="24"/>
  <c r="BB78" i="24"/>
  <c r="DV86" i="24"/>
  <c r="CN97" i="24"/>
  <c r="IL102" i="24"/>
  <c r="EV104" i="24"/>
  <c r="IK107" i="24"/>
  <c r="GO118" i="24"/>
  <c r="CX133" i="24"/>
  <c r="GP136" i="24"/>
  <c r="GR118" i="24"/>
  <c r="JI64" i="24"/>
  <c r="JW96" i="24"/>
  <c r="GC42" i="24"/>
  <c r="CZ95" i="24"/>
  <c r="IW95" i="24"/>
  <c r="EU104" i="24"/>
  <c r="CY108" i="24"/>
  <c r="CW133" i="24"/>
  <c r="GO136" i="24"/>
  <c r="IW138" i="24"/>
  <c r="GQ118" i="24"/>
  <c r="JW83" i="24"/>
  <c r="BZ63" i="24"/>
  <c r="KC34" i="24"/>
  <c r="CN17" i="24"/>
  <c r="AO26" i="24"/>
  <c r="DV31" i="24"/>
  <c r="IW79" i="24"/>
  <c r="E82" i="24"/>
  <c r="JI85" i="24"/>
  <c r="BZ89" i="24"/>
  <c r="CW90" i="24"/>
  <c r="JI95" i="24"/>
  <c r="DI108" i="24"/>
  <c r="Q115" i="24"/>
  <c r="GP118" i="24"/>
  <c r="FT82" i="24"/>
  <c r="HZ24" i="24"/>
  <c r="JU111" i="24"/>
  <c r="DJ136" i="24"/>
  <c r="IX138" i="24"/>
  <c r="IA89" i="24"/>
  <c r="IZ110" i="24"/>
  <c r="BD63" i="24"/>
  <c r="BA21" i="24"/>
  <c r="GD42" i="24"/>
  <c r="IL46" i="24"/>
  <c r="IG35" i="24"/>
  <c r="HU41" i="24"/>
  <c r="IB35" i="24"/>
  <c r="FS40" i="24"/>
  <c r="CK27" i="24"/>
  <c r="AQ30" i="24"/>
  <c r="JI83" i="24"/>
  <c r="EH84" i="24"/>
  <c r="S105" i="24"/>
  <c r="IA94" i="24"/>
  <c r="HY29" i="24"/>
  <c r="HY35" i="24"/>
  <c r="HZ35" i="24"/>
  <c r="HA39" i="24"/>
  <c r="JX28" i="24"/>
  <c r="DV54" i="24"/>
  <c r="CL61" i="24"/>
  <c r="JJ64" i="24"/>
  <c r="BY87" i="24"/>
  <c r="HB91" i="24"/>
  <c r="JI93" i="24"/>
  <c r="FF97" i="24"/>
  <c r="EG109" i="24"/>
  <c r="GF95" i="24"/>
  <c r="HZ11" i="24"/>
  <c r="R110" i="24"/>
  <c r="FG112" i="24"/>
  <c r="BO114" i="24"/>
  <c r="HC116" i="24"/>
  <c r="JU47" i="24"/>
  <c r="CM61" i="24"/>
  <c r="DI93" i="24"/>
  <c r="HI39" i="24"/>
  <c r="AF12" i="24"/>
  <c r="HB29" i="24"/>
  <c r="DJ93" i="24"/>
  <c r="DX101" i="24"/>
  <c r="BA104" i="24"/>
  <c r="S110" i="24"/>
  <c r="FH112" i="24"/>
  <c r="HA134" i="24"/>
  <c r="HD116" i="24"/>
  <c r="HP13" i="24"/>
  <c r="AE12" i="24"/>
  <c r="HA29" i="24"/>
  <c r="DW54" i="24"/>
  <c r="JI12" i="24"/>
  <c r="BA78" i="24"/>
  <c r="HB134" i="24"/>
  <c r="Q138" i="24"/>
  <c r="AQ26" i="24"/>
  <c r="AO21" i="24"/>
  <c r="AP26" i="24"/>
  <c r="AP21" i="24"/>
  <c r="AQ21" i="24"/>
  <c r="JL62" i="24"/>
  <c r="FF25" i="24"/>
  <c r="JL88" i="24"/>
  <c r="JK83" i="24"/>
  <c r="HD43" i="24"/>
  <c r="Q25" i="24"/>
  <c r="DL31" i="24"/>
  <c r="HA43" i="24"/>
  <c r="DV60" i="24"/>
  <c r="JU62" i="24"/>
  <c r="IX90" i="24"/>
  <c r="AQ101" i="24"/>
  <c r="GC12" i="24"/>
  <c r="JX43" i="24"/>
  <c r="BY63" i="24"/>
  <c r="ES19" i="24"/>
  <c r="GO21" i="24"/>
  <c r="EJ35" i="24"/>
  <c r="IK40" i="24"/>
  <c r="AC58" i="24"/>
  <c r="BZ61" i="24"/>
  <c r="DV62" i="24"/>
  <c r="DX67" i="24"/>
  <c r="GC72" i="24"/>
  <c r="JJ88" i="24"/>
  <c r="Q90" i="24"/>
  <c r="ET24" i="24"/>
  <c r="EG60" i="24"/>
  <c r="GK47" i="24"/>
  <c r="EV24" i="24"/>
  <c r="EH35" i="24"/>
  <c r="JX52" i="24"/>
  <c r="KC43" i="24"/>
  <c r="IN46" i="24"/>
  <c r="EG11" i="24"/>
  <c r="DU13" i="24"/>
  <c r="ET19" i="24"/>
  <c r="AO28" i="24"/>
  <c r="CN32" i="24"/>
  <c r="CA61" i="24"/>
  <c r="DW62" i="24"/>
  <c r="GD72" i="24"/>
  <c r="R90" i="24"/>
  <c r="EG94" i="24"/>
  <c r="JV43" i="24"/>
  <c r="CB61" i="24"/>
  <c r="GC75" i="24"/>
  <c r="BN84" i="24"/>
  <c r="T90" i="24"/>
  <c r="CB87" i="24"/>
  <c r="JW67" i="24"/>
  <c r="JL12" i="24"/>
  <c r="KC139" i="24"/>
  <c r="EH11" i="24"/>
  <c r="DV13" i="24"/>
  <c r="JX67" i="24"/>
  <c r="KC41" i="24"/>
  <c r="EI11" i="24"/>
  <c r="AC12" i="24"/>
  <c r="DW13" i="24"/>
  <c r="JU23" i="24"/>
  <c r="HN41" i="24"/>
  <c r="IK61" i="24"/>
  <c r="Q95" i="24"/>
  <c r="CK110" i="24"/>
  <c r="AO34" i="24"/>
  <c r="AP34" i="24"/>
  <c r="DX83" i="24"/>
  <c r="BY89" i="24"/>
  <c r="AC90" i="24"/>
  <c r="DU108" i="24"/>
  <c r="DV113" i="24"/>
  <c r="AC115" i="24"/>
  <c r="BB29" i="24"/>
  <c r="ET71" i="24"/>
  <c r="GW43" i="24"/>
  <c r="HI43" i="24"/>
  <c r="IS27" i="24"/>
  <c r="CM17" i="24"/>
  <c r="GP21" i="24"/>
  <c r="EU24" i="24"/>
  <c r="IK27" i="24"/>
  <c r="CM42" i="24"/>
  <c r="EU71" i="24"/>
  <c r="IM105" i="24"/>
  <c r="M67" i="24"/>
  <c r="GR43" i="24"/>
  <c r="IS42" i="24"/>
  <c r="IS61" i="24"/>
  <c r="GQ111" i="24"/>
  <c r="FS87" i="24"/>
  <c r="HO106" i="24"/>
  <c r="JV54" i="24"/>
  <c r="BB31" i="24"/>
  <c r="DV39" i="24"/>
  <c r="FG53" i="24"/>
  <c r="S64" i="24"/>
  <c r="DL67" i="24"/>
  <c r="CL85" i="24"/>
  <c r="EG89" i="24"/>
  <c r="CZ103" i="24"/>
  <c r="GP134" i="24"/>
  <c r="FT87" i="24"/>
  <c r="IM42" i="24"/>
  <c r="DI39" i="24"/>
  <c r="IL40" i="24"/>
  <c r="IN40" i="24"/>
  <c r="BA31" i="24"/>
  <c r="CK85" i="24"/>
  <c r="EJ97" i="24"/>
  <c r="BA19" i="24"/>
  <c r="HA19" i="24"/>
  <c r="HY87" i="24"/>
  <c r="HM63" i="24"/>
  <c r="BC19" i="24"/>
  <c r="BC31" i="24"/>
  <c r="BA43" i="24"/>
  <c r="T64" i="24"/>
  <c r="BZ84" i="24"/>
  <c r="CM85" i="24"/>
  <c r="HZ87" i="24"/>
  <c r="EH89" i="24"/>
  <c r="BA94" i="24"/>
  <c r="DW118" i="24"/>
  <c r="HP111" i="24"/>
  <c r="CL66" i="24"/>
  <c r="BA82" i="24"/>
  <c r="CN85" i="24"/>
  <c r="EI89" i="24"/>
  <c r="JV91" i="24"/>
  <c r="BB94" i="24"/>
  <c r="GC98" i="24"/>
  <c r="CM100" i="24"/>
  <c r="HM111" i="24"/>
  <c r="HP116" i="24"/>
  <c r="HB43" i="24"/>
  <c r="EI97" i="24"/>
  <c r="GC64" i="24"/>
  <c r="JW62" i="24"/>
  <c r="FQ20" i="24"/>
  <c r="IK66" i="24"/>
  <c r="CM66" i="24"/>
  <c r="EJ89" i="24"/>
  <c r="CN100" i="24"/>
  <c r="EV71" i="24"/>
  <c r="BD31" i="24"/>
  <c r="FR20" i="24"/>
  <c r="FQ12" i="24"/>
  <c r="HM24" i="24"/>
  <c r="CY25" i="24"/>
  <c r="EG29" i="24"/>
  <c r="JV60" i="24"/>
  <c r="ES61" i="24"/>
  <c r="CN66" i="24"/>
  <c r="BY71" i="24"/>
  <c r="HM80" i="24"/>
  <c r="CY113" i="24"/>
  <c r="HM116" i="24"/>
  <c r="HN139" i="24"/>
  <c r="IM74" i="24"/>
  <c r="AE19" i="24"/>
  <c r="AD19" i="24"/>
  <c r="AC19" i="24"/>
  <c r="IM67" i="24"/>
  <c r="IL67" i="24"/>
  <c r="EO73" i="24"/>
  <c r="EJ73" i="24"/>
  <c r="EI73" i="24"/>
  <c r="EG73" i="24"/>
  <c r="DI78" i="24"/>
  <c r="DJ78" i="24"/>
  <c r="DL78" i="24"/>
  <c r="IL25" i="24"/>
  <c r="IK25" i="24"/>
  <c r="JW65" i="24"/>
  <c r="JX65" i="24"/>
  <c r="CN64" i="24"/>
  <c r="BM71" i="24"/>
  <c r="IS40" i="24"/>
  <c r="S34" i="24"/>
  <c r="CZ62" i="24"/>
  <c r="BN71" i="24"/>
  <c r="GO134" i="24"/>
  <c r="BC13" i="24"/>
  <c r="BA13" i="24"/>
  <c r="BB13" i="24"/>
  <c r="DX21" i="24"/>
  <c r="DW21" i="24"/>
  <c r="DV21" i="24"/>
  <c r="BU24" i="24"/>
  <c r="BM24" i="24"/>
  <c r="BP24" i="24"/>
  <c r="BN24" i="24"/>
  <c r="BO24" i="24"/>
  <c r="Y25" i="24"/>
  <c r="T25" i="24"/>
  <c r="IX25" i="24"/>
  <c r="IW25" i="24"/>
  <c r="FF27" i="24"/>
  <c r="FE27" i="24"/>
  <c r="FG27" i="24"/>
  <c r="IZ30" i="24"/>
  <c r="IX30" i="24"/>
  <c r="JE30" i="24"/>
  <c r="FF32" i="24"/>
  <c r="FE32" i="24"/>
  <c r="DQ34" i="24"/>
  <c r="DK34" i="24"/>
  <c r="AW39" i="24"/>
  <c r="AR39" i="24"/>
  <c r="AO39" i="24"/>
  <c r="JW39" i="24"/>
  <c r="JU39" i="24"/>
  <c r="BI41" i="24"/>
  <c r="BD41" i="24"/>
  <c r="BC41" i="24"/>
  <c r="BA41" i="24"/>
  <c r="BB41" i="24"/>
  <c r="IX42" i="24"/>
  <c r="IW42" i="24"/>
  <c r="JE42" i="24"/>
  <c r="IY42" i="24"/>
  <c r="FM46" i="24"/>
  <c r="FH46" i="24"/>
  <c r="FF46" i="24"/>
  <c r="DQ47" i="24"/>
  <c r="DK47" i="24"/>
  <c r="DJ47" i="24"/>
  <c r="DI47" i="24"/>
  <c r="Y51" i="24"/>
  <c r="T51" i="24"/>
  <c r="S51" i="24"/>
  <c r="R51" i="24"/>
  <c r="IX51" i="24"/>
  <c r="IZ51" i="24"/>
  <c r="HI52" i="24"/>
  <c r="HC52" i="24"/>
  <c r="HD52" i="24"/>
  <c r="EV57" i="24"/>
  <c r="ET57" i="24"/>
  <c r="DE58" i="24"/>
  <c r="CZ58" i="24"/>
  <c r="BI60" i="24"/>
  <c r="BA60" i="24"/>
  <c r="FA63" i="24"/>
  <c r="EV63" i="24"/>
  <c r="ET63" i="24"/>
  <c r="BI94" i="24"/>
  <c r="BD94" i="24"/>
  <c r="EU107" i="24"/>
  <c r="ES107" i="24"/>
  <c r="Q23" i="24"/>
  <c r="T23" i="24"/>
  <c r="S23" i="24"/>
  <c r="R23" i="24"/>
  <c r="IS64" i="24"/>
  <c r="IN61" i="24"/>
  <c r="HN22" i="24"/>
  <c r="Q30" i="24"/>
  <c r="GO31" i="24"/>
  <c r="AP39" i="24"/>
  <c r="FE46" i="24"/>
  <c r="HA52" i="24"/>
  <c r="BP71" i="24"/>
  <c r="HB73" i="24"/>
  <c r="CX108" i="24"/>
  <c r="CX113" i="24"/>
  <c r="CS74" i="24"/>
  <c r="CK74" i="24"/>
  <c r="GW63" i="24"/>
  <c r="EU63" i="24"/>
  <c r="IN58" i="24"/>
  <c r="CL12" i="24"/>
  <c r="IL12" i="24"/>
  <c r="S30" i="24"/>
  <c r="F42" i="24"/>
  <c r="FE53" i="24"/>
  <c r="BA73" i="24"/>
  <c r="F100" i="24"/>
  <c r="IW72" i="24"/>
  <c r="IX72" i="24"/>
  <c r="CL74" i="24"/>
  <c r="IL74" i="24"/>
  <c r="JX73" i="24"/>
  <c r="BU46" i="24"/>
  <c r="BO46" i="24"/>
  <c r="BN46" i="24"/>
  <c r="BI57" i="24"/>
  <c r="BB57" i="24"/>
  <c r="BA57" i="24"/>
  <c r="JQ72" i="24"/>
  <c r="JI72" i="24"/>
  <c r="JJ72" i="24"/>
  <c r="JU13" i="24"/>
  <c r="JW13" i="24"/>
  <c r="DQ21" i="24"/>
  <c r="DL21" i="24"/>
  <c r="EV27" i="24"/>
  <c r="EU27" i="24"/>
  <c r="AO60" i="24"/>
  <c r="AQ60" i="24"/>
  <c r="GK62" i="24"/>
  <c r="GE62" i="24"/>
  <c r="BO71" i="24"/>
  <c r="HA73" i="24"/>
  <c r="IS58" i="24"/>
  <c r="IK12" i="24"/>
  <c r="E42" i="24"/>
  <c r="JK72" i="24"/>
  <c r="BA63" i="24"/>
  <c r="BM22" i="24"/>
  <c r="ET32" i="24"/>
  <c r="G42" i="24"/>
  <c r="DL47" i="24"/>
  <c r="FF53" i="24"/>
  <c r="BB73" i="24"/>
  <c r="FS74" i="24"/>
  <c r="FR74" i="24"/>
  <c r="CL72" i="24"/>
  <c r="CK72" i="24"/>
  <c r="IA12" i="24"/>
  <c r="HY12" i="24"/>
  <c r="IK74" i="24"/>
  <c r="JQ21" i="24"/>
  <c r="JJ21" i="24"/>
  <c r="DK26" i="24"/>
  <c r="DL26" i="24"/>
  <c r="HI35" i="24"/>
  <c r="HC35" i="24"/>
  <c r="Y72" i="24"/>
  <c r="S72" i="24"/>
  <c r="R72" i="24"/>
  <c r="GD39" i="24"/>
  <c r="CS12" i="24"/>
  <c r="CK12" i="24"/>
  <c r="JL39" i="24"/>
  <c r="JI39" i="24"/>
  <c r="ET79" i="24"/>
  <c r="ES79" i="24"/>
  <c r="GO63" i="24"/>
  <c r="FG42" i="24"/>
  <c r="CM72" i="24"/>
  <c r="JW60" i="24"/>
  <c r="BP22" i="24"/>
  <c r="FH53" i="24"/>
  <c r="BD60" i="24"/>
  <c r="IL61" i="24"/>
  <c r="BD73" i="24"/>
  <c r="BC104" i="24"/>
  <c r="CM74" i="24"/>
  <c r="H30" i="24"/>
  <c r="G30" i="24"/>
  <c r="F30" i="24"/>
  <c r="IA40" i="24"/>
  <c r="IB40" i="24"/>
  <c r="IG40" i="24"/>
  <c r="EV46" i="24"/>
  <c r="ET46" i="24"/>
  <c r="HZ12" i="24"/>
  <c r="JL72" i="24"/>
  <c r="CN12" i="24"/>
  <c r="BN22" i="24"/>
  <c r="EV32" i="24"/>
  <c r="BC73" i="24"/>
  <c r="BM49" i="24"/>
  <c r="FG51" i="24"/>
  <c r="EV58" i="24"/>
  <c r="JW24" i="24"/>
  <c r="JX62" i="24"/>
  <c r="EU11" i="24"/>
  <c r="GC93" i="24"/>
  <c r="GD98" i="24"/>
  <c r="M20" i="24"/>
  <c r="JK12" i="24"/>
  <c r="EV11" i="24"/>
  <c r="FR12" i="24"/>
  <c r="HZ29" i="24"/>
  <c r="EI35" i="24"/>
  <c r="DX60" i="24"/>
  <c r="GD64" i="24"/>
  <c r="EG84" i="24"/>
  <c r="EH60" i="24"/>
  <c r="CW72" i="24"/>
  <c r="IA87" i="24"/>
  <c r="CX72" i="24"/>
  <c r="JV116" i="24"/>
  <c r="GF103" i="24"/>
  <c r="IA92" i="24"/>
  <c r="CX42" i="24"/>
  <c r="CY17" i="24"/>
  <c r="ES29" i="24"/>
  <c r="CY42" i="24"/>
  <c r="EU49" i="24"/>
  <c r="IK53" i="24"/>
  <c r="CZ72" i="24"/>
  <c r="EG99" i="24"/>
  <c r="AQ111" i="24"/>
  <c r="EI29" i="24"/>
  <c r="EG137" i="24"/>
  <c r="IG27" i="24"/>
  <c r="CW17" i="24"/>
  <c r="IW20" i="24"/>
  <c r="CW42" i="24"/>
  <c r="FE22" i="24"/>
  <c r="CY72" i="24"/>
  <c r="GC108" i="24"/>
  <c r="HU13" i="24"/>
  <c r="GC136" i="24"/>
  <c r="E22" i="24"/>
  <c r="FF22" i="24"/>
  <c r="FR40" i="24"/>
  <c r="CW20" i="24"/>
  <c r="F22" i="24"/>
  <c r="FG22" i="24"/>
  <c r="GO23" i="24"/>
  <c r="CW25" i="24"/>
  <c r="EI26" i="24"/>
  <c r="ET29" i="24"/>
  <c r="HY32" i="24"/>
  <c r="CZ42" i="24"/>
  <c r="HM57" i="24"/>
  <c r="JV67" i="24"/>
  <c r="JU101" i="24"/>
  <c r="Y11" i="24"/>
  <c r="BY40" i="24"/>
  <c r="FY12" i="24"/>
  <c r="GF64" i="24"/>
  <c r="ES49" i="24"/>
  <c r="EI60" i="24"/>
  <c r="GK64" i="24"/>
  <c r="ET49" i="24"/>
  <c r="EJ60" i="24"/>
  <c r="JW52" i="24"/>
  <c r="CK138" i="24"/>
  <c r="IS46" i="24"/>
  <c r="JU139" i="24"/>
  <c r="FH22" i="24"/>
  <c r="DK42" i="24"/>
  <c r="DK89" i="24"/>
  <c r="IN105" i="24"/>
  <c r="JX94" i="24"/>
  <c r="BN26" i="24"/>
  <c r="ET41" i="24"/>
  <c r="IW53" i="24"/>
  <c r="JX89" i="24"/>
  <c r="CM83" i="24"/>
  <c r="G25" i="24"/>
  <c r="ES30" i="24"/>
  <c r="ES64" i="24"/>
  <c r="BC74" i="24"/>
  <c r="H95" i="24"/>
  <c r="DL42" i="24"/>
  <c r="DK51" i="24"/>
  <c r="EU30" i="24"/>
  <c r="ET72" i="24"/>
  <c r="GO114" i="24"/>
  <c r="BM26" i="24"/>
  <c r="EU41" i="24"/>
  <c r="GW35" i="24"/>
  <c r="DL51" i="24"/>
  <c r="GO26" i="24"/>
  <c r="E67" i="24"/>
  <c r="AO94" i="24"/>
  <c r="FH63" i="24"/>
  <c r="AC20" i="24"/>
  <c r="AQ94" i="24"/>
  <c r="DJ72" i="24"/>
  <c r="DI79" i="24"/>
  <c r="CS11" i="24"/>
  <c r="CN11" i="24"/>
  <c r="CM11" i="24"/>
  <c r="CL11" i="24"/>
  <c r="CK11" i="24"/>
  <c r="EJ28" i="24"/>
  <c r="EI28" i="24"/>
  <c r="GK46" i="24"/>
  <c r="GE46" i="24"/>
  <c r="AF20" i="24"/>
  <c r="HN21" i="24"/>
  <c r="DJ79" i="24"/>
  <c r="AO30" i="24"/>
  <c r="GQ35" i="24"/>
  <c r="FE19" i="24"/>
  <c r="AP30" i="24"/>
  <c r="Q74" i="24"/>
  <c r="JJ52" i="24"/>
  <c r="JQ52" i="24"/>
  <c r="CW118" i="24"/>
  <c r="M64" i="24"/>
  <c r="GW106" i="24"/>
  <c r="GQ106" i="24"/>
  <c r="GP106" i="24"/>
  <c r="FA80" i="24"/>
  <c r="EV80" i="24"/>
  <c r="BI88" i="24"/>
  <c r="BD88" i="24"/>
  <c r="BB88" i="24"/>
  <c r="BC88" i="24"/>
  <c r="IY27" i="24"/>
  <c r="IW27" i="24"/>
  <c r="Y32" i="24"/>
  <c r="T32" i="24"/>
  <c r="BU43" i="24"/>
  <c r="BP43" i="24"/>
  <c r="BO43" i="24"/>
  <c r="IZ46" i="24"/>
  <c r="JE46" i="24"/>
  <c r="FA65" i="24"/>
  <c r="EU65" i="24"/>
  <c r="EV65" i="24"/>
  <c r="JE61" i="24"/>
  <c r="AD20" i="24"/>
  <c r="EV41" i="24"/>
  <c r="KC64" i="24"/>
  <c r="JU64" i="24"/>
  <c r="JV64" i="24"/>
  <c r="CG80" i="24"/>
  <c r="CB80" i="24"/>
  <c r="CW82" i="24"/>
  <c r="FS39" i="24"/>
  <c r="FQ39" i="24"/>
  <c r="CZ43" i="24"/>
  <c r="CY43" i="24"/>
  <c r="IM47" i="24"/>
  <c r="IL47" i="24"/>
  <c r="IK47" i="24"/>
  <c r="JU57" i="24"/>
  <c r="JW57" i="24"/>
  <c r="GF60" i="24"/>
  <c r="GD60" i="24"/>
  <c r="JX78" i="24"/>
  <c r="JW78" i="24"/>
  <c r="ET80" i="24"/>
  <c r="T103" i="24"/>
  <c r="S103" i="24"/>
  <c r="Q103" i="24"/>
  <c r="HI63" i="24"/>
  <c r="HA63" i="24"/>
  <c r="FA102" i="24"/>
  <c r="ET102" i="24"/>
  <c r="EV102" i="24"/>
  <c r="EU102" i="24"/>
  <c r="IS133" i="24"/>
  <c r="IL133" i="24"/>
  <c r="IK133" i="24"/>
  <c r="FA135" i="24"/>
  <c r="ET135" i="24"/>
  <c r="HD47" i="24"/>
  <c r="ET107" i="24"/>
  <c r="HI47" i="24"/>
  <c r="EU13" i="24"/>
  <c r="HB75" i="24"/>
  <c r="ET97" i="24"/>
  <c r="EV13" i="24"/>
  <c r="Q46" i="24"/>
  <c r="BB53" i="24"/>
  <c r="BN74" i="24"/>
  <c r="E89" i="24"/>
  <c r="GP96" i="24"/>
  <c r="EU97" i="24"/>
  <c r="G105" i="24"/>
  <c r="CY118" i="24"/>
  <c r="ES135" i="24"/>
  <c r="IX74" i="24"/>
  <c r="IW74" i="24"/>
  <c r="FM78" i="24"/>
  <c r="FH78" i="24"/>
  <c r="FG78" i="24"/>
  <c r="FF78" i="24"/>
  <c r="FE78" i="24"/>
  <c r="BU31" i="24"/>
  <c r="BP31" i="24"/>
  <c r="BO31" i="24"/>
  <c r="BN31" i="24"/>
  <c r="BM31" i="24"/>
  <c r="BU52" i="24"/>
  <c r="BP52" i="24"/>
  <c r="BO52" i="24"/>
  <c r="BN52" i="24"/>
  <c r="BM52" i="24"/>
  <c r="BO26" i="24"/>
  <c r="BD23" i="24"/>
  <c r="BA23" i="24"/>
  <c r="EU60" i="24"/>
  <c r="BN43" i="24"/>
  <c r="HB62" i="24"/>
  <c r="T74" i="24"/>
  <c r="CX82" i="24"/>
  <c r="ES80" i="24"/>
  <c r="JE27" i="24"/>
  <c r="CZ82" i="24"/>
  <c r="IZ27" i="24"/>
  <c r="DL13" i="24"/>
  <c r="DK13" i="24"/>
  <c r="EJ22" i="24"/>
  <c r="EI22" i="24"/>
  <c r="IN90" i="24"/>
  <c r="IL90" i="24"/>
  <c r="FA92" i="24"/>
  <c r="EV92" i="24"/>
  <c r="EU92" i="24"/>
  <c r="ET92" i="24"/>
  <c r="BI99" i="24"/>
  <c r="BC99" i="24"/>
  <c r="BD99" i="24"/>
  <c r="BA99" i="24"/>
  <c r="BB99" i="24"/>
  <c r="IK100" i="24"/>
  <c r="IL100" i="24"/>
  <c r="GW101" i="24"/>
  <c r="GO101" i="24"/>
  <c r="GP101" i="24"/>
  <c r="DE103" i="24"/>
  <c r="CX103" i="24"/>
  <c r="CW103" i="24"/>
  <c r="BC109" i="24"/>
  <c r="BB109" i="24"/>
  <c r="GW111" i="24"/>
  <c r="GP111" i="24"/>
  <c r="GO111" i="24"/>
  <c r="IL115" i="24"/>
  <c r="IK115" i="24"/>
  <c r="DE136" i="24"/>
  <c r="CX136" i="24"/>
  <c r="CW136" i="24"/>
  <c r="M138" i="24"/>
  <c r="E138" i="24"/>
  <c r="FF63" i="24"/>
  <c r="BY19" i="24"/>
  <c r="DU57" i="24"/>
  <c r="E105" i="24"/>
  <c r="F105" i="24"/>
  <c r="R46" i="24"/>
  <c r="BC53" i="24"/>
  <c r="F89" i="24"/>
  <c r="IK90" i="24"/>
  <c r="IK95" i="24"/>
  <c r="EV97" i="24"/>
  <c r="H105" i="24"/>
  <c r="F115" i="24"/>
  <c r="HM117" i="24"/>
  <c r="FA26" i="24"/>
  <c r="EU26" i="24"/>
  <c r="EV26" i="24"/>
  <c r="CS78" i="24"/>
  <c r="CK78" i="24"/>
  <c r="FE71" i="24"/>
  <c r="IK57" i="24"/>
  <c r="S74" i="24"/>
  <c r="BB62" i="24"/>
  <c r="GO96" i="24"/>
  <c r="FS47" i="24"/>
  <c r="Q32" i="24"/>
  <c r="S46" i="24"/>
  <c r="E95" i="24"/>
  <c r="ES102" i="24"/>
  <c r="EG103" i="24"/>
  <c r="GO106" i="24"/>
  <c r="G115" i="24"/>
  <c r="GO116" i="24"/>
  <c r="Y61" i="24"/>
  <c r="S61" i="24"/>
  <c r="T61" i="24"/>
  <c r="R61" i="24"/>
  <c r="JE66" i="24"/>
  <c r="IY66" i="24"/>
  <c r="IW66" i="24"/>
  <c r="FM71" i="24"/>
  <c r="FG71" i="24"/>
  <c r="FH71" i="24"/>
  <c r="M89" i="24"/>
  <c r="G89" i="24"/>
  <c r="HI23" i="24"/>
  <c r="HA23" i="24"/>
  <c r="FM24" i="24"/>
  <c r="FH24" i="24"/>
  <c r="FG24" i="24"/>
  <c r="DQ25" i="24"/>
  <c r="DL25" i="24"/>
  <c r="Y27" i="24"/>
  <c r="T27" i="24"/>
  <c r="S27" i="24"/>
  <c r="R27" i="24"/>
  <c r="Q27" i="24"/>
  <c r="HI28" i="24"/>
  <c r="HB28" i="24"/>
  <c r="HA28" i="24"/>
  <c r="FM29" i="24"/>
  <c r="FG29" i="24"/>
  <c r="FH29" i="24"/>
  <c r="DQ30" i="24"/>
  <c r="DI30" i="24"/>
  <c r="DL30" i="24"/>
  <c r="DK30" i="24"/>
  <c r="DJ30" i="24"/>
  <c r="IX32" i="24"/>
  <c r="IW32" i="24"/>
  <c r="EO39" i="24"/>
  <c r="EI39" i="24"/>
  <c r="EJ39" i="24"/>
  <c r="EH39" i="24"/>
  <c r="FM49" i="24"/>
  <c r="FG49" i="24"/>
  <c r="FF49" i="24"/>
  <c r="M57" i="24"/>
  <c r="H57" i="24"/>
  <c r="G57" i="24"/>
  <c r="IX66" i="24"/>
  <c r="IL35" i="24"/>
  <c r="IN35" i="24"/>
  <c r="IS35" i="24"/>
  <c r="EO54" i="24"/>
  <c r="EI54" i="24"/>
  <c r="EH54" i="24"/>
  <c r="EG54" i="24"/>
  <c r="JL87" i="24"/>
  <c r="JJ20" i="24"/>
  <c r="BD54" i="24"/>
  <c r="EU80" i="24"/>
  <c r="AE52" i="24"/>
  <c r="AD52" i="24"/>
  <c r="DE98" i="24"/>
  <c r="CY98" i="24"/>
  <c r="CX98" i="24"/>
  <c r="CW98" i="24"/>
  <c r="M100" i="24"/>
  <c r="G100" i="24"/>
  <c r="H100" i="24"/>
  <c r="DE108" i="24"/>
  <c r="CW108" i="24"/>
  <c r="EV112" i="24"/>
  <c r="EU112" i="24"/>
  <c r="ET112" i="24"/>
  <c r="FE24" i="24"/>
  <c r="JK41" i="24"/>
  <c r="DV57" i="24"/>
  <c r="IY46" i="24"/>
  <c r="FT39" i="24"/>
  <c r="FY39" i="24"/>
  <c r="AP12" i="24"/>
  <c r="FE29" i="24"/>
  <c r="R32" i="24"/>
  <c r="DI42" i="24"/>
  <c r="T46" i="24"/>
  <c r="HA47" i="24"/>
  <c r="DI51" i="24"/>
  <c r="F95" i="24"/>
  <c r="BO97" i="24"/>
  <c r="ES101" i="24"/>
  <c r="GQ96" i="24"/>
  <c r="DQ64" i="24"/>
  <c r="DL64" i="24"/>
  <c r="DI64" i="24"/>
  <c r="Y66" i="24"/>
  <c r="S66" i="24"/>
  <c r="T66" i="24"/>
  <c r="BU73" i="24"/>
  <c r="BN73" i="24"/>
  <c r="BM73" i="24"/>
  <c r="DQ79" i="24"/>
  <c r="DL79" i="24"/>
  <c r="IS84" i="24"/>
  <c r="IN84" i="24"/>
  <c r="IM84" i="24"/>
  <c r="IL84" i="24"/>
  <c r="FA86" i="24"/>
  <c r="EV86" i="24"/>
  <c r="ES86" i="24"/>
  <c r="EU86" i="24"/>
  <c r="ET86" i="24"/>
  <c r="CZ107" i="24"/>
  <c r="CY107" i="24"/>
  <c r="FA13" i="24"/>
  <c r="ES13" i="24"/>
  <c r="CG19" i="24"/>
  <c r="CB19" i="24"/>
  <c r="CA19" i="24"/>
  <c r="FM35" i="24"/>
  <c r="FG35" i="24"/>
  <c r="FF35" i="24"/>
  <c r="FE35" i="24"/>
  <c r="M78" i="24"/>
  <c r="HB23" i="24"/>
  <c r="M29" i="24"/>
  <c r="E29" i="24"/>
  <c r="KC79" i="24"/>
  <c r="JV79" i="24"/>
  <c r="JU79" i="24"/>
  <c r="AE20" i="24"/>
  <c r="BP26" i="24"/>
  <c r="JX64" i="24"/>
  <c r="ET60" i="24"/>
  <c r="R74" i="24"/>
  <c r="DI25" i="24"/>
  <c r="BA62" i="24"/>
  <c r="JK87" i="24"/>
  <c r="HI34" i="24"/>
  <c r="JI20" i="24"/>
  <c r="DK25" i="24"/>
  <c r="BA54" i="24"/>
  <c r="CY82" i="24"/>
  <c r="FH49" i="24"/>
  <c r="BC54" i="24"/>
  <c r="CB12" i="24"/>
  <c r="BY12" i="24"/>
  <c r="IZ39" i="24"/>
  <c r="JE39" i="24"/>
  <c r="IW46" i="24"/>
  <c r="M110" i="24"/>
  <c r="G110" i="24"/>
  <c r="F110" i="24"/>
  <c r="E110" i="24"/>
  <c r="DE113" i="24"/>
  <c r="CW113" i="24"/>
  <c r="M115" i="24"/>
  <c r="E115" i="24"/>
  <c r="GW116" i="24"/>
  <c r="GQ116" i="24"/>
  <c r="DE118" i="24"/>
  <c r="CZ118" i="24"/>
  <c r="M133" i="24"/>
  <c r="F133" i="24"/>
  <c r="IX46" i="24"/>
  <c r="IW54" i="24"/>
  <c r="ES97" i="24"/>
  <c r="FQ22" i="24"/>
  <c r="FF29" i="24"/>
  <c r="JV30" i="24"/>
  <c r="S32" i="24"/>
  <c r="ES41" i="24"/>
  <c r="DJ42" i="24"/>
  <c r="HB47" i="24"/>
  <c r="DJ51" i="24"/>
  <c r="BP73" i="24"/>
  <c r="CL78" i="24"/>
  <c r="G95" i="24"/>
  <c r="BD109" i="24"/>
  <c r="BC78" i="24"/>
  <c r="EG78" i="24"/>
  <c r="BZ87" i="24"/>
  <c r="HY92" i="24"/>
  <c r="T95" i="24"/>
  <c r="FG97" i="24"/>
  <c r="EH99" i="24"/>
  <c r="BM104" i="24"/>
  <c r="FE107" i="24"/>
  <c r="JV111" i="24"/>
  <c r="EG119" i="24"/>
  <c r="JX60" i="24"/>
  <c r="JL83" i="24"/>
  <c r="CL64" i="24"/>
  <c r="CK64" i="24"/>
  <c r="IB27" i="24"/>
  <c r="IK17" i="24"/>
  <c r="DJ26" i="24"/>
  <c r="CK30" i="24"/>
  <c r="DJ39" i="24"/>
  <c r="EU46" i="24"/>
  <c r="GC47" i="24"/>
  <c r="HN57" i="24"/>
  <c r="HM22" i="24"/>
  <c r="GD47" i="24"/>
  <c r="JU60" i="24"/>
  <c r="BD78" i="24"/>
  <c r="EH78" i="24"/>
  <c r="CA87" i="24"/>
  <c r="HZ92" i="24"/>
  <c r="FH97" i="24"/>
  <c r="BN104" i="24"/>
  <c r="FF107" i="24"/>
  <c r="HO57" i="24"/>
  <c r="JW73" i="24"/>
  <c r="M34" i="24"/>
  <c r="BP46" i="24"/>
  <c r="HA49" i="24"/>
  <c r="E20" i="24"/>
  <c r="AR26" i="24"/>
  <c r="HB49" i="24"/>
  <c r="CK51" i="24"/>
  <c r="EH57" i="24"/>
  <c r="EU61" i="24"/>
  <c r="JU73" i="24"/>
  <c r="FQ85" i="24"/>
  <c r="EH94" i="24"/>
  <c r="BP95" i="24"/>
  <c r="HY97" i="24"/>
  <c r="R100" i="24"/>
  <c r="CL110" i="24"/>
  <c r="KC13" i="24"/>
  <c r="DX41" i="24"/>
  <c r="DW41" i="24"/>
  <c r="ES22" i="24"/>
  <c r="EG24" i="24"/>
  <c r="F20" i="24"/>
  <c r="EH24" i="24"/>
  <c r="CL51" i="24"/>
  <c r="EV61" i="24"/>
  <c r="JV73" i="24"/>
  <c r="FE92" i="24"/>
  <c r="EI94" i="24"/>
  <c r="S100" i="24"/>
  <c r="FE102" i="24"/>
  <c r="IW105" i="24"/>
  <c r="CM110" i="24"/>
  <c r="DL113" i="24"/>
  <c r="IW23" i="24"/>
  <c r="ET61" i="24"/>
  <c r="IG46" i="24"/>
  <c r="JW91" i="24"/>
  <c r="CB40" i="24"/>
  <c r="CA40" i="24"/>
  <c r="IS30" i="24"/>
  <c r="AO13" i="24"/>
  <c r="FE17" i="24"/>
  <c r="AP13" i="24"/>
  <c r="FF17" i="24"/>
  <c r="FF20" i="24"/>
  <c r="EI24" i="24"/>
  <c r="HY40" i="24"/>
  <c r="JU52" i="24"/>
  <c r="GO60" i="24"/>
  <c r="DU80" i="24"/>
  <c r="FF92" i="24"/>
  <c r="EJ94" i="24"/>
  <c r="BM99" i="24"/>
  <c r="IW100" i="24"/>
  <c r="IX105" i="24"/>
  <c r="CN110" i="24"/>
  <c r="FF117" i="24"/>
  <c r="GF118" i="24"/>
  <c r="HC91" i="24"/>
  <c r="HO104" i="24"/>
  <c r="GF62" i="24"/>
  <c r="CM64" i="24"/>
  <c r="EJ24" i="24"/>
  <c r="CK25" i="24"/>
  <c r="BZ40" i="24"/>
  <c r="DV41" i="24"/>
  <c r="JU43" i="24"/>
  <c r="JV52" i="24"/>
  <c r="GC62" i="24"/>
  <c r="FQ72" i="24"/>
  <c r="HZ82" i="24"/>
  <c r="FG92" i="24"/>
  <c r="CM95" i="24"/>
  <c r="FF112" i="24"/>
  <c r="HD91" i="24"/>
  <c r="FR53" i="24"/>
  <c r="CX61" i="24"/>
  <c r="GC74" i="24"/>
  <c r="AP79" i="24"/>
  <c r="CX97" i="24"/>
  <c r="R22" i="24"/>
  <c r="HY13" i="24"/>
  <c r="DV34" i="24"/>
  <c r="BM60" i="24"/>
  <c r="CY61" i="24"/>
  <c r="HY73" i="24"/>
  <c r="GC97" i="24"/>
  <c r="BB28" i="24"/>
  <c r="E40" i="24"/>
  <c r="BY49" i="24"/>
  <c r="AP58" i="24"/>
  <c r="HB97" i="24"/>
  <c r="BB98" i="24"/>
  <c r="E99" i="24"/>
  <c r="CM99" i="24"/>
  <c r="CW117" i="24"/>
  <c r="JX79" i="24"/>
  <c r="G63" i="24"/>
  <c r="GO20" i="24"/>
  <c r="BC28" i="24"/>
  <c r="BZ49" i="24"/>
  <c r="CX66" i="24"/>
  <c r="CN71" i="24"/>
  <c r="HY86" i="24"/>
  <c r="F99" i="24"/>
  <c r="CN99" i="24"/>
  <c r="CX117" i="24"/>
  <c r="IM35" i="24"/>
  <c r="IA19" i="24"/>
  <c r="IB19" i="24"/>
  <c r="HZ19" i="24"/>
  <c r="HY19" i="24"/>
  <c r="EO21" i="24"/>
  <c r="EJ21" i="24"/>
  <c r="EI21" i="24"/>
  <c r="EH21" i="24"/>
  <c r="EG21" i="24"/>
  <c r="JJ25" i="24"/>
  <c r="JI25" i="24"/>
  <c r="GW100" i="24"/>
  <c r="GR100" i="24"/>
  <c r="GQ100" i="24"/>
  <c r="BD113" i="24"/>
  <c r="BB113" i="24"/>
  <c r="BC113" i="24"/>
  <c r="GW138" i="24"/>
  <c r="GP138" i="24"/>
  <c r="GO138" i="24"/>
  <c r="GQ64" i="24"/>
  <c r="GW64" i="24"/>
  <c r="GR64" i="24"/>
  <c r="GP64" i="24"/>
  <c r="GO64" i="24"/>
  <c r="BI67" i="24"/>
  <c r="BA67" i="24"/>
  <c r="BD67" i="24"/>
  <c r="BC67" i="24"/>
  <c r="BB67" i="24"/>
  <c r="FA73" i="24"/>
  <c r="ET73" i="24"/>
  <c r="ES73" i="24"/>
  <c r="EV73" i="24"/>
  <c r="EU73" i="24"/>
  <c r="GK82" i="24"/>
  <c r="GD82" i="24"/>
  <c r="GE82" i="24"/>
  <c r="GC82" i="24"/>
  <c r="GF82" i="24"/>
  <c r="EO83" i="24"/>
  <c r="EI83" i="24"/>
  <c r="EG83" i="24"/>
  <c r="KC85" i="24"/>
  <c r="JV85" i="24"/>
  <c r="JU85" i="24"/>
  <c r="GK92" i="24"/>
  <c r="GC92" i="24"/>
  <c r="GF92" i="24"/>
  <c r="GE92" i="24"/>
  <c r="CS94" i="24"/>
  <c r="CL94" i="24"/>
  <c r="JU105" i="24"/>
  <c r="JV105" i="24"/>
  <c r="EG113" i="24"/>
  <c r="EI113" i="24"/>
  <c r="EH83" i="24"/>
  <c r="GW17" i="24"/>
  <c r="GO17" i="24"/>
  <c r="GR17" i="24"/>
  <c r="GP30" i="24"/>
  <c r="GO30" i="24"/>
  <c r="FA31" i="24"/>
  <c r="ES31" i="24"/>
  <c r="DE53" i="24"/>
  <c r="CX53" i="24"/>
  <c r="KC58" i="24"/>
  <c r="JV58" i="24"/>
  <c r="JU58" i="24"/>
  <c r="FY89" i="24"/>
  <c r="FT89" i="24"/>
  <c r="F29" i="24"/>
  <c r="EJ83" i="24"/>
  <c r="BC93" i="24"/>
  <c r="CG13" i="24"/>
  <c r="BY13" i="24"/>
  <c r="CB13" i="24"/>
  <c r="CA13" i="24"/>
  <c r="BZ13" i="24"/>
  <c r="EO23" i="24"/>
  <c r="EG23" i="24"/>
  <c r="EJ23" i="24"/>
  <c r="EI23" i="24"/>
  <c r="EH23" i="24"/>
  <c r="JQ40" i="24"/>
  <c r="JL40" i="24"/>
  <c r="G29" i="24"/>
  <c r="EC23" i="24"/>
  <c r="DU23" i="24"/>
  <c r="DX23" i="24"/>
  <c r="DV23" i="24"/>
  <c r="HP26" i="24"/>
  <c r="HM26" i="24"/>
  <c r="HN26" i="24"/>
  <c r="EC28" i="24"/>
  <c r="DV28" i="24"/>
  <c r="DU28" i="24"/>
  <c r="CG29" i="24"/>
  <c r="CB29" i="24"/>
  <c r="CA29" i="24"/>
  <c r="BZ29" i="24"/>
  <c r="BY29" i="24"/>
  <c r="JJ30" i="24"/>
  <c r="JK30" i="24"/>
  <c r="FR32" i="24"/>
  <c r="FQ32" i="24"/>
  <c r="BI39" i="24"/>
  <c r="BC39" i="24"/>
  <c r="BA39" i="24"/>
  <c r="HP43" i="24"/>
  <c r="HM43" i="24"/>
  <c r="HU43" i="24"/>
  <c r="FQ46" i="24"/>
  <c r="FR46" i="24"/>
  <c r="AK51" i="24"/>
  <c r="AD51" i="24"/>
  <c r="AC51" i="24"/>
  <c r="AF51" i="24"/>
  <c r="AE51" i="24"/>
  <c r="HU52" i="24"/>
  <c r="HP52" i="24"/>
  <c r="HM52" i="24"/>
  <c r="HN52" i="24"/>
  <c r="FM57" i="24"/>
  <c r="FH57" i="24"/>
  <c r="FG57" i="24"/>
  <c r="FF57" i="24"/>
  <c r="FE57" i="24"/>
  <c r="DQ58" i="24"/>
  <c r="DK58" i="24"/>
  <c r="DJ58" i="24"/>
  <c r="DI58" i="24"/>
  <c r="DL58" i="24"/>
  <c r="GP95" i="24"/>
  <c r="GO95" i="24"/>
  <c r="DE97" i="24"/>
  <c r="CW97" i="24"/>
  <c r="BI98" i="24"/>
  <c r="BD98" i="24"/>
  <c r="BA98" i="24"/>
  <c r="IL99" i="24"/>
  <c r="IK99" i="24"/>
  <c r="DE102" i="24"/>
  <c r="CZ102" i="24"/>
  <c r="BD103" i="24"/>
  <c r="BB103" i="24"/>
  <c r="DE112" i="24"/>
  <c r="CX112" i="24"/>
  <c r="CZ112" i="24"/>
  <c r="CY112" i="24"/>
  <c r="CW112" i="24"/>
  <c r="M114" i="24"/>
  <c r="G114" i="24"/>
  <c r="H114" i="24"/>
  <c r="F114" i="24"/>
  <c r="E114" i="24"/>
  <c r="GW133" i="24"/>
  <c r="GO133" i="24"/>
  <c r="GP133" i="24"/>
  <c r="IN63" i="24"/>
  <c r="IS63" i="24"/>
  <c r="IM63" i="24"/>
  <c r="IS78" i="24"/>
  <c r="IM78" i="24"/>
  <c r="IK78" i="24"/>
  <c r="IN78" i="24"/>
  <c r="IL78" i="24"/>
  <c r="AW90" i="24"/>
  <c r="AR90" i="24"/>
  <c r="AO90" i="24"/>
  <c r="AP90" i="24"/>
  <c r="AQ90" i="24"/>
  <c r="IB91" i="24"/>
  <c r="HZ91" i="24"/>
  <c r="IA91" i="24"/>
  <c r="KC95" i="24"/>
  <c r="JX95" i="24"/>
  <c r="JW95" i="24"/>
  <c r="HY96" i="24"/>
  <c r="IB96" i="24"/>
  <c r="AP100" i="24"/>
  <c r="AO100" i="24"/>
  <c r="AQ105" i="24"/>
  <c r="AO105" i="24"/>
  <c r="GD107" i="24"/>
  <c r="GC107" i="24"/>
  <c r="CS109" i="24"/>
  <c r="CL109" i="24"/>
  <c r="GC112" i="24"/>
  <c r="GD112" i="24"/>
  <c r="AO115" i="24"/>
  <c r="AQ115" i="24"/>
  <c r="JU138" i="24"/>
  <c r="KC138" i="24"/>
  <c r="JV138" i="24"/>
  <c r="BA103" i="24"/>
  <c r="M35" i="24"/>
  <c r="F35" i="24"/>
  <c r="BI47" i="24"/>
  <c r="BD47" i="24"/>
  <c r="BC47" i="24"/>
  <c r="BB47" i="24"/>
  <c r="BA47" i="24"/>
  <c r="FA52" i="24"/>
  <c r="ET52" i="24"/>
  <c r="ES52" i="24"/>
  <c r="AW58" i="24"/>
  <c r="AQ58" i="24"/>
  <c r="FF19" i="24"/>
  <c r="BD62" i="24"/>
  <c r="DE22" i="24"/>
  <c r="CZ22" i="24"/>
  <c r="CX22" i="24"/>
  <c r="CW22" i="24"/>
  <c r="IA26" i="24"/>
  <c r="HZ26" i="24"/>
  <c r="IG26" i="24"/>
  <c r="IB26" i="24"/>
  <c r="HY26" i="24"/>
  <c r="JU42" i="24"/>
  <c r="JW42" i="24"/>
  <c r="KC42" i="24"/>
  <c r="JV42" i="24"/>
  <c r="JX42" i="24"/>
  <c r="CN49" i="24"/>
  <c r="CL49" i="24"/>
  <c r="CM49" i="24"/>
  <c r="JV51" i="24"/>
  <c r="JU51" i="24"/>
  <c r="HU54" i="24"/>
  <c r="HN54" i="24"/>
  <c r="HM54" i="24"/>
  <c r="HO54" i="24"/>
  <c r="EC58" i="24"/>
  <c r="DV58" i="24"/>
  <c r="DX58" i="24"/>
  <c r="DW58" i="24"/>
  <c r="DU58" i="24"/>
  <c r="IK63" i="24"/>
  <c r="HN43" i="24"/>
  <c r="CW61" i="24"/>
  <c r="CM63" i="24"/>
  <c r="GF107" i="24"/>
  <c r="JI87" i="24"/>
  <c r="JW30" i="24"/>
  <c r="JJ87" i="24"/>
  <c r="FQ89" i="24"/>
  <c r="CK99" i="24"/>
  <c r="IK98" i="24"/>
  <c r="IL98" i="24"/>
  <c r="IM98" i="24"/>
  <c r="CL57" i="24"/>
  <c r="HO39" i="24"/>
  <c r="EU31" i="24"/>
  <c r="BM39" i="24"/>
  <c r="DJ12" i="24"/>
  <c r="BP21" i="24"/>
  <c r="E24" i="24"/>
  <c r="CX27" i="24"/>
  <c r="EV31" i="24"/>
  <c r="BN39" i="24"/>
  <c r="S40" i="24"/>
  <c r="CN57" i="24"/>
  <c r="CK109" i="24"/>
  <c r="ES116" i="24"/>
  <c r="FS89" i="24"/>
  <c r="CS22" i="24"/>
  <c r="CM22" i="24"/>
  <c r="CN22" i="24"/>
  <c r="CK22" i="24"/>
  <c r="CL22" i="24"/>
  <c r="CG35" i="24"/>
  <c r="BZ35" i="24"/>
  <c r="BY35" i="24"/>
  <c r="CB35" i="24"/>
  <c r="IY40" i="24"/>
  <c r="IW40" i="24"/>
  <c r="IX40" i="24"/>
  <c r="JE40" i="24"/>
  <c r="IZ40" i="24"/>
  <c r="JK42" i="24"/>
  <c r="JJ42" i="24"/>
  <c r="JQ42" i="24"/>
  <c r="JL42" i="24"/>
  <c r="EC47" i="24"/>
  <c r="DV47" i="24"/>
  <c r="DU47" i="24"/>
  <c r="DW47" i="24"/>
  <c r="JL30" i="24"/>
  <c r="BA93" i="24"/>
  <c r="CW102" i="24"/>
  <c r="AW85" i="24"/>
  <c r="AR85" i="24"/>
  <c r="AP85" i="24"/>
  <c r="CN114" i="24"/>
  <c r="CM114" i="24"/>
  <c r="CK114" i="24"/>
  <c r="H11" i="24"/>
  <c r="E11" i="24"/>
  <c r="G11" i="24"/>
  <c r="F11" i="24"/>
  <c r="KC12" i="24"/>
  <c r="JV12" i="24"/>
  <c r="JU12" i="24"/>
  <c r="JX12" i="24"/>
  <c r="JW12" i="24"/>
  <c r="DQ20" i="24"/>
  <c r="DI20" i="24"/>
  <c r="BI23" i="24"/>
  <c r="BC23" i="24"/>
  <c r="IN24" i="24"/>
  <c r="IK24" i="24"/>
  <c r="IL24" i="24"/>
  <c r="DE32" i="24"/>
  <c r="CY32" i="24"/>
  <c r="CX32" i="24"/>
  <c r="CW32" i="24"/>
  <c r="BI34" i="24"/>
  <c r="BC34" i="24"/>
  <c r="BD34" i="24"/>
  <c r="BB34" i="24"/>
  <c r="BA34" i="24"/>
  <c r="FA43" i="24"/>
  <c r="EV43" i="24"/>
  <c r="EU43" i="24"/>
  <c r="ET43" i="24"/>
  <c r="ES43" i="24"/>
  <c r="DE46" i="24"/>
  <c r="CW46" i="24"/>
  <c r="CS63" i="24"/>
  <c r="CN63" i="24"/>
  <c r="JW85" i="24"/>
  <c r="EC12" i="24"/>
  <c r="DX12" i="24"/>
  <c r="DW12" i="24"/>
  <c r="AW25" i="24"/>
  <c r="AQ25" i="24"/>
  <c r="AR25" i="24"/>
  <c r="GF53" i="24"/>
  <c r="GD53" i="24"/>
  <c r="JX85" i="24"/>
  <c r="FT46" i="24"/>
  <c r="IG139" i="24"/>
  <c r="HU26" i="24"/>
  <c r="AR30" i="24"/>
  <c r="GO42" i="24"/>
  <c r="EV52" i="24"/>
  <c r="GD61" i="24"/>
  <c r="BD93" i="24"/>
  <c r="HP39" i="24"/>
  <c r="BN60" i="24"/>
  <c r="FH113" i="24"/>
  <c r="FG113" i="24"/>
  <c r="FF113" i="24"/>
  <c r="GE40" i="24"/>
  <c r="HU39" i="24"/>
  <c r="IX22" i="24"/>
  <c r="JJ40" i="24"/>
  <c r="EG98" i="24"/>
  <c r="ES100" i="24"/>
  <c r="ET100" i="24"/>
  <c r="JW64" i="24"/>
  <c r="DI12" i="24"/>
  <c r="AE25" i="24"/>
  <c r="CW27" i="24"/>
  <c r="R40" i="24"/>
  <c r="CX46" i="24"/>
  <c r="GO51" i="24"/>
  <c r="H71" i="24"/>
  <c r="IL71" i="24"/>
  <c r="CL104" i="24"/>
  <c r="GQ42" i="24"/>
  <c r="CB41" i="24"/>
  <c r="BY11" i="24"/>
  <c r="JI42" i="24"/>
  <c r="GW42" i="24"/>
  <c r="BZ11" i="24"/>
  <c r="DK12" i="24"/>
  <c r="AO17" i="24"/>
  <c r="F24" i="24"/>
  <c r="AO25" i="24"/>
  <c r="CY27" i="24"/>
  <c r="BO39" i="24"/>
  <c r="T40" i="24"/>
  <c r="GC40" i="24"/>
  <c r="CZ46" i="24"/>
  <c r="AC82" i="24"/>
  <c r="FQ84" i="24"/>
  <c r="AO85" i="24"/>
  <c r="IK94" i="24"/>
  <c r="AO95" i="24"/>
  <c r="CM109" i="24"/>
  <c r="EU116" i="24"/>
  <c r="BU41" i="24"/>
  <c r="BO41" i="24"/>
  <c r="BP41" i="24"/>
  <c r="BN41" i="24"/>
  <c r="GR90" i="24"/>
  <c r="GP90" i="24"/>
  <c r="FA96" i="24"/>
  <c r="ES96" i="24"/>
  <c r="ET96" i="24"/>
  <c r="EV96" i="24"/>
  <c r="EU96" i="24"/>
  <c r="GW115" i="24"/>
  <c r="GQ115" i="24"/>
  <c r="GP115" i="24"/>
  <c r="GO115" i="24"/>
  <c r="GR115" i="24"/>
  <c r="M119" i="24"/>
  <c r="F119" i="24"/>
  <c r="H119" i="24"/>
  <c r="G119" i="24"/>
  <c r="E119" i="24"/>
  <c r="JW58" i="24"/>
  <c r="H29" i="24"/>
  <c r="CK63" i="24"/>
  <c r="Q22" i="24"/>
  <c r="DW34" i="24"/>
  <c r="DL104" i="24"/>
  <c r="DI104" i="24"/>
  <c r="R116" i="24"/>
  <c r="T116" i="24"/>
  <c r="T22" i="24"/>
  <c r="JK11" i="24"/>
  <c r="JI11" i="24"/>
  <c r="IM118" i="24"/>
  <c r="IK118" i="24"/>
  <c r="IS49" i="24"/>
  <c r="BA28" i="24"/>
  <c r="IM24" i="24"/>
  <c r="CY117" i="24"/>
  <c r="ET31" i="24"/>
  <c r="H99" i="24"/>
  <c r="HY139" i="24"/>
  <c r="CA11" i="24"/>
  <c r="DL12" i="24"/>
  <c r="AP17" i="24"/>
  <c r="DJ20" i="24"/>
  <c r="G24" i="24"/>
  <c r="AP25" i="24"/>
  <c r="CZ27" i="24"/>
  <c r="BP39" i="24"/>
  <c r="GD40" i="24"/>
  <c r="BY80" i="24"/>
  <c r="AD82" i="24"/>
  <c r="AQ85" i="24"/>
  <c r="GD92" i="24"/>
  <c r="EH93" i="24"/>
  <c r="AP95" i="24"/>
  <c r="JU95" i="24"/>
  <c r="HZ96" i="24"/>
  <c r="BA108" i="24"/>
  <c r="CN109" i="24"/>
  <c r="JU115" i="24"/>
  <c r="GO137" i="24"/>
  <c r="GQ104" i="24"/>
  <c r="Y42" i="24"/>
  <c r="T42" i="24"/>
  <c r="JI51" i="24"/>
  <c r="JJ51" i="24"/>
  <c r="FA91" i="24"/>
  <c r="ES91" i="24"/>
  <c r="M104" i="24"/>
  <c r="H104" i="24"/>
  <c r="F104" i="24"/>
  <c r="E104" i="24"/>
  <c r="G104" i="24"/>
  <c r="EV106" i="24"/>
  <c r="ET106" i="24"/>
  <c r="ES106" i="24"/>
  <c r="DE135" i="24"/>
  <c r="CX135" i="24"/>
  <c r="CW135" i="24"/>
  <c r="M137" i="24"/>
  <c r="F137" i="24"/>
  <c r="JI30" i="24"/>
  <c r="ET101" i="24"/>
  <c r="M71" i="24"/>
  <c r="F71" i="24"/>
  <c r="GO72" i="24"/>
  <c r="GP72" i="24"/>
  <c r="BI75" i="24"/>
  <c r="BD75" i="24"/>
  <c r="IG86" i="24"/>
  <c r="IA86" i="24"/>
  <c r="EO88" i="24"/>
  <c r="EJ88" i="24"/>
  <c r="EI88" i="24"/>
  <c r="KC90" i="24"/>
  <c r="JU90" i="24"/>
  <c r="BC62" i="24"/>
  <c r="BB93" i="24"/>
  <c r="EU101" i="24"/>
  <c r="CX102" i="24"/>
  <c r="GF102" i="24"/>
  <c r="AW12" i="24"/>
  <c r="AR12" i="24"/>
  <c r="IA13" i="24"/>
  <c r="IG13" i="24"/>
  <c r="IB13" i="24"/>
  <c r="FM19" i="24"/>
  <c r="FH19" i="24"/>
  <c r="BU21" i="24"/>
  <c r="BM21" i="24"/>
  <c r="KC72" i="24"/>
  <c r="JX72" i="24"/>
  <c r="JW72" i="24"/>
  <c r="JQ82" i="24"/>
  <c r="JK82" i="24"/>
  <c r="JL82" i="24"/>
  <c r="HM39" i="24"/>
  <c r="GC61" i="24"/>
  <c r="EH75" i="24"/>
  <c r="CY102" i="24"/>
  <c r="EO28" i="24"/>
  <c r="EH28" i="24"/>
  <c r="EG28" i="24"/>
  <c r="CG41" i="24"/>
  <c r="BZ41" i="24"/>
  <c r="GF46" i="24"/>
  <c r="GD46" i="24"/>
  <c r="GC46" i="24"/>
  <c r="HO26" i="24"/>
  <c r="GP42" i="24"/>
  <c r="JU72" i="24"/>
  <c r="BA75" i="24"/>
  <c r="CZ97" i="24"/>
  <c r="CZ91" i="24"/>
  <c r="CX91" i="24"/>
  <c r="EU105" i="24"/>
  <c r="ET105" i="24"/>
  <c r="E108" i="24"/>
  <c r="F108" i="24"/>
  <c r="GW114" i="24"/>
  <c r="GQ114" i="24"/>
  <c r="GR114" i="24"/>
  <c r="AO58" i="24"/>
  <c r="BP60" i="24"/>
  <c r="BC75" i="24"/>
  <c r="DX47" i="24"/>
  <c r="BD28" i="24"/>
  <c r="BD39" i="24"/>
  <c r="Q42" i="24"/>
  <c r="G99" i="24"/>
  <c r="HO43" i="24"/>
  <c r="EG88" i="24"/>
  <c r="CZ117" i="24"/>
  <c r="AQ17" i="24"/>
  <c r="H24" i="24"/>
  <c r="ES26" i="24"/>
  <c r="ES65" i="24"/>
  <c r="BZ80" i="24"/>
  <c r="AE82" i="24"/>
  <c r="JI82" i="24"/>
  <c r="HY91" i="24"/>
  <c r="AQ95" i="24"/>
  <c r="JV95" i="24"/>
  <c r="GC102" i="24"/>
  <c r="BD108" i="24"/>
  <c r="JU110" i="24"/>
  <c r="GP137" i="24"/>
  <c r="Y17" i="24"/>
  <c r="T17" i="24"/>
  <c r="S17" i="24"/>
  <c r="Q17" i="24"/>
  <c r="R17" i="24"/>
  <c r="GK20" i="24"/>
  <c r="GD20" i="24"/>
  <c r="GC20" i="24"/>
  <c r="GF20" i="24"/>
  <c r="CG24" i="24"/>
  <c r="CB24" i="24"/>
  <c r="CA24" i="24"/>
  <c r="BZ24" i="24"/>
  <c r="BY24" i="24"/>
  <c r="FR27" i="24"/>
  <c r="FQ27" i="24"/>
  <c r="HU31" i="24"/>
  <c r="HM31" i="24"/>
  <c r="HN31" i="24"/>
  <c r="CG49" i="24"/>
  <c r="CA49" i="24"/>
  <c r="HI54" i="24"/>
  <c r="HC54" i="24"/>
  <c r="HB54" i="24"/>
  <c r="HA54" i="24"/>
  <c r="GW105" i="24"/>
  <c r="GP105" i="24"/>
  <c r="GO105" i="24"/>
  <c r="DE107" i="24"/>
  <c r="CX107" i="24"/>
  <c r="CW107" i="24"/>
  <c r="M109" i="24"/>
  <c r="H109" i="24"/>
  <c r="E109" i="24"/>
  <c r="IM109" i="24"/>
  <c r="IN109" i="24"/>
  <c r="GW110" i="24"/>
  <c r="GR110" i="24"/>
  <c r="GO110" i="24"/>
  <c r="GP110" i="24"/>
  <c r="IM114" i="24"/>
  <c r="IL114" i="24"/>
  <c r="CS84" i="24"/>
  <c r="CN84" i="24"/>
  <c r="EO93" i="24"/>
  <c r="EG93" i="24"/>
  <c r="JV100" i="24"/>
  <c r="JW100" i="24"/>
  <c r="JU100" i="24"/>
  <c r="CS104" i="24"/>
  <c r="CN104" i="24"/>
  <c r="CM104" i="24"/>
  <c r="EO136" i="24"/>
  <c r="EH136" i="24"/>
  <c r="EG136" i="24"/>
  <c r="CS137" i="24"/>
  <c r="CK137" i="24"/>
  <c r="CL137" i="24"/>
  <c r="AW138" i="24"/>
  <c r="AP138" i="24"/>
  <c r="AO138" i="24"/>
  <c r="IN11" i="24"/>
  <c r="IK11" i="24"/>
  <c r="IL11" i="24"/>
  <c r="GW25" i="24"/>
  <c r="GO25" i="24"/>
  <c r="GQ25" i="24"/>
  <c r="IS29" i="24"/>
  <c r="IL29" i="24"/>
  <c r="IN29" i="24"/>
  <c r="F49" i="24"/>
  <c r="G49" i="24"/>
  <c r="M49" i="24"/>
  <c r="H49" i="24"/>
  <c r="IM49" i="24"/>
  <c r="IL49" i="24"/>
  <c r="IK49" i="24"/>
  <c r="CS57" i="24"/>
  <c r="CK57" i="24"/>
  <c r="IG60" i="24"/>
  <c r="HZ60" i="24"/>
  <c r="IB60" i="24"/>
  <c r="HY60" i="24"/>
  <c r="GK74" i="24"/>
  <c r="GF74" i="24"/>
  <c r="GE74" i="24"/>
  <c r="FY84" i="24"/>
  <c r="FS84" i="24"/>
  <c r="CG86" i="24"/>
  <c r="BY86" i="24"/>
  <c r="CB86" i="24"/>
  <c r="CA86" i="24"/>
  <c r="BZ86" i="24"/>
  <c r="AK87" i="24"/>
  <c r="AF87" i="24"/>
  <c r="AC87" i="24"/>
  <c r="AE87" i="24"/>
  <c r="AD87" i="24"/>
  <c r="GP17" i="24"/>
  <c r="BB23" i="24"/>
  <c r="EJ54" i="24"/>
  <c r="CN78" i="24"/>
  <c r="EV101" i="24"/>
  <c r="HZ31" i="24"/>
  <c r="HY31" i="24"/>
  <c r="EO34" i="24"/>
  <c r="EJ34" i="24"/>
  <c r="EI34" i="24"/>
  <c r="EG34" i="24"/>
  <c r="EH34" i="24"/>
  <c r="IG43" i="24"/>
  <c r="IA43" i="24"/>
  <c r="AR51" i="24"/>
  <c r="AP51" i="24"/>
  <c r="IK29" i="24"/>
  <c r="IW22" i="24"/>
  <c r="IX96" i="24"/>
  <c r="IW96" i="24"/>
  <c r="BO60" i="24"/>
  <c r="BB75" i="24"/>
  <c r="GQ17" i="24"/>
  <c r="JW22" i="24"/>
  <c r="JX22" i="24"/>
  <c r="IL93" i="24"/>
  <c r="IK93" i="24"/>
  <c r="CX106" i="24"/>
  <c r="CY106" i="24"/>
  <c r="GK40" i="24"/>
  <c r="FR89" i="24"/>
  <c r="EH98" i="24"/>
  <c r="CL99" i="24"/>
  <c r="Q40" i="24"/>
  <c r="R42" i="24"/>
  <c r="G71" i="24"/>
  <c r="IK71" i="24"/>
  <c r="BY41" i="24"/>
  <c r="CB11" i="24"/>
  <c r="DK20" i="24"/>
  <c r="AC30" i="24"/>
  <c r="IK35" i="24"/>
  <c r="CL84" i="24"/>
  <c r="JI40" i="24"/>
  <c r="FS46" i="24"/>
  <c r="AO12" i="24"/>
  <c r="DU12" i="24"/>
  <c r="AR17" i="24"/>
  <c r="DL20" i="24"/>
  <c r="ET26" i="24"/>
  <c r="AD30" i="24"/>
  <c r="IL63" i="24"/>
  <c r="ET65" i="24"/>
  <c r="CA80" i="24"/>
  <c r="AF82" i="24"/>
  <c r="JJ82" i="24"/>
  <c r="CM84" i="24"/>
  <c r="EJ93" i="24"/>
  <c r="AR95" i="24"/>
  <c r="GO100" i="24"/>
  <c r="G109" i="24"/>
  <c r="GQ105" i="24"/>
  <c r="BB66" i="24"/>
  <c r="BI27" i="24"/>
  <c r="BD27" i="24"/>
  <c r="AQ57" i="24"/>
  <c r="BA27" i="24"/>
  <c r="CL54" i="24"/>
  <c r="KC91" i="24"/>
  <c r="JU91" i="24"/>
  <c r="GK93" i="24"/>
  <c r="GF93" i="24"/>
  <c r="AW96" i="24"/>
  <c r="AQ96" i="24"/>
  <c r="AO96" i="24"/>
  <c r="CS100" i="24"/>
  <c r="CL100" i="24"/>
  <c r="EH137" i="24"/>
  <c r="ET12" i="24"/>
  <c r="BC27" i="24"/>
  <c r="E28" i="24"/>
  <c r="IK28" i="24"/>
  <c r="DK49" i="24"/>
  <c r="JU96" i="24"/>
  <c r="EI99" i="24"/>
  <c r="FQ118" i="24"/>
  <c r="IB92" i="24"/>
  <c r="IN17" i="24"/>
  <c r="IS17" i="24"/>
  <c r="CS72" i="24"/>
  <c r="CN72" i="24"/>
  <c r="CS79" i="24"/>
  <c r="CM79" i="24"/>
  <c r="CK79" i="24"/>
  <c r="EC80" i="24"/>
  <c r="DW80" i="24"/>
  <c r="CG82" i="24"/>
  <c r="BZ82" i="24"/>
  <c r="AF83" i="24"/>
  <c r="AD83" i="24"/>
  <c r="EC86" i="24"/>
  <c r="DX86" i="24"/>
  <c r="DU86" i="24"/>
  <c r="JQ88" i="24"/>
  <c r="JK88" i="24"/>
  <c r="CY31" i="24"/>
  <c r="CA25" i="24"/>
  <c r="F28" i="24"/>
  <c r="BB61" i="24"/>
  <c r="EJ99" i="24"/>
  <c r="GC103" i="24"/>
  <c r="JU106" i="24"/>
  <c r="CS17" i="24"/>
  <c r="CL17" i="24"/>
  <c r="BI19" i="24"/>
  <c r="BB19" i="24"/>
  <c r="EO29" i="24"/>
  <c r="EH29" i="24"/>
  <c r="DQ39" i="24"/>
  <c r="DL39" i="24"/>
  <c r="CS42" i="24"/>
  <c r="CK42" i="24"/>
  <c r="AK54" i="24"/>
  <c r="AC54" i="24"/>
  <c r="CX31" i="24"/>
  <c r="JI60" i="24"/>
  <c r="JQ60" i="24"/>
  <c r="HM46" i="24"/>
  <c r="IN28" i="24"/>
  <c r="CL138" i="24"/>
  <c r="CB25" i="24"/>
  <c r="G28" i="24"/>
  <c r="R52" i="24"/>
  <c r="EG104" i="24"/>
  <c r="CK105" i="24"/>
  <c r="CX52" i="24"/>
  <c r="GF41" i="24"/>
  <c r="H28" i="24"/>
  <c r="JU84" i="24"/>
  <c r="AO89" i="24"/>
  <c r="CL105" i="24"/>
  <c r="CK115" i="24"/>
  <c r="GQ63" i="24"/>
  <c r="GP63" i="24"/>
  <c r="ET25" i="24"/>
  <c r="BB27" i="24"/>
  <c r="GD136" i="24"/>
  <c r="CA42" i="24"/>
  <c r="AR89" i="24"/>
  <c r="CM105" i="24"/>
  <c r="GK60" i="24"/>
  <c r="GE60" i="24"/>
  <c r="ES25" i="24"/>
  <c r="HB89" i="24"/>
  <c r="HA89" i="24"/>
  <c r="ES12" i="24"/>
  <c r="FR103" i="24"/>
  <c r="AC52" i="24"/>
  <c r="IK67" i="24"/>
  <c r="EH87" i="24"/>
  <c r="BZ100" i="24"/>
  <c r="CN105" i="24"/>
  <c r="GE93" i="24"/>
  <c r="FA19" i="24"/>
  <c r="EV19" i="24"/>
  <c r="AW23" i="24"/>
  <c r="AO23" i="24"/>
  <c r="FY61" i="24"/>
  <c r="FT61" i="24"/>
  <c r="EC67" i="24"/>
  <c r="DW67" i="24"/>
  <c r="HU73" i="24"/>
  <c r="HO73" i="24"/>
  <c r="HN73" i="24"/>
  <c r="HP106" i="24"/>
  <c r="AQ39" i="24"/>
  <c r="HZ40" i="24"/>
  <c r="T87" i="24"/>
  <c r="AF90" i="24"/>
  <c r="DU93" i="24"/>
  <c r="BY94" i="24"/>
  <c r="DW98" i="24"/>
  <c r="AD105" i="24"/>
  <c r="AE115" i="24"/>
  <c r="HO116" i="24"/>
  <c r="AK23" i="24"/>
  <c r="Y90" i="24"/>
  <c r="DU75" i="24"/>
  <c r="BY78" i="24"/>
  <c r="DW93" i="24"/>
  <c r="CA94" i="24"/>
  <c r="AF105" i="24"/>
  <c r="DU118" i="24"/>
  <c r="DI28" i="24"/>
  <c r="CK66" i="24"/>
  <c r="EH73" i="24"/>
  <c r="DX75" i="24"/>
  <c r="CB78" i="24"/>
  <c r="BM80" i="24"/>
  <c r="HN101" i="24"/>
  <c r="HM106" i="24"/>
  <c r="AE110" i="24"/>
  <c r="HN111" i="24"/>
  <c r="DX118" i="24"/>
  <c r="Y119" i="24"/>
  <c r="T119" i="24"/>
  <c r="S119" i="24"/>
  <c r="R119" i="24"/>
  <c r="Q119" i="24"/>
  <c r="FR11" i="24"/>
  <c r="FQ11" i="24"/>
  <c r="HA12" i="24"/>
  <c r="HB12" i="24"/>
  <c r="IA21" i="24"/>
  <c r="HZ21" i="24"/>
  <c r="HY21" i="24"/>
  <c r="CG26" i="24"/>
  <c r="CB26" i="24"/>
  <c r="BZ26" i="24"/>
  <c r="BY26" i="24"/>
  <c r="CA26" i="24"/>
  <c r="CG31" i="24"/>
  <c r="CA31" i="24"/>
  <c r="BY31" i="24"/>
  <c r="BZ31" i="24"/>
  <c r="CB31" i="24"/>
  <c r="AK32" i="24"/>
  <c r="AD32" i="24"/>
  <c r="AC32" i="24"/>
  <c r="HN34" i="24"/>
  <c r="HU34" i="24"/>
  <c r="DU42" i="24"/>
  <c r="DX42" i="24"/>
  <c r="CG43" i="24"/>
  <c r="CA43" i="24"/>
  <c r="CB43" i="24"/>
  <c r="BY43" i="24"/>
  <c r="BZ43" i="24"/>
  <c r="HN75" i="24"/>
  <c r="HM75" i="24"/>
  <c r="HP75" i="24"/>
  <c r="EC79" i="24"/>
  <c r="DX79" i="24"/>
  <c r="DW79" i="24"/>
  <c r="DV79" i="24"/>
  <c r="DU79" i="24"/>
  <c r="FM80" i="24"/>
  <c r="FH80" i="24"/>
  <c r="FE80" i="24"/>
  <c r="FG80" i="24"/>
  <c r="FF80" i="24"/>
  <c r="CB91" i="24"/>
  <c r="BZ91" i="24"/>
  <c r="BY91" i="24"/>
  <c r="AK92" i="24"/>
  <c r="AF92" i="24"/>
  <c r="AE92" i="24"/>
  <c r="AC92" i="24"/>
  <c r="AD92" i="24"/>
  <c r="AK102" i="24"/>
  <c r="AF102" i="24"/>
  <c r="AE102" i="24"/>
  <c r="AD102" i="24"/>
  <c r="AC102" i="24"/>
  <c r="AK112" i="24"/>
  <c r="AD112" i="24"/>
  <c r="AC112" i="24"/>
  <c r="AF112" i="24"/>
  <c r="AE112" i="24"/>
  <c r="T11" i="24"/>
  <c r="R11" i="24"/>
  <c r="S11" i="24"/>
  <c r="Q11" i="24"/>
  <c r="AE22" i="24"/>
  <c r="AD22" i="24"/>
  <c r="AF22" i="24"/>
  <c r="AC22" i="24"/>
  <c r="IW24" i="24"/>
  <c r="IX24" i="24"/>
  <c r="HI25" i="24"/>
  <c r="HD25" i="24"/>
  <c r="HA25" i="24"/>
  <c r="HB25" i="24"/>
  <c r="FM31" i="24"/>
  <c r="FH31" i="24"/>
  <c r="FG31" i="24"/>
  <c r="FF31" i="24"/>
  <c r="FE31" i="24"/>
  <c r="HY39" i="24"/>
  <c r="HZ39" i="24"/>
  <c r="IB39" i="24"/>
  <c r="IA39" i="24"/>
  <c r="IG39" i="24"/>
  <c r="S49" i="24"/>
  <c r="Q49" i="24"/>
  <c r="T49" i="24"/>
  <c r="R49" i="24"/>
  <c r="FM91" i="24"/>
  <c r="FG91" i="24"/>
  <c r="FF91" i="24"/>
  <c r="FH91" i="24"/>
  <c r="FE91" i="24"/>
  <c r="DJ92" i="24"/>
  <c r="DK92" i="24"/>
  <c r="DI92" i="24"/>
  <c r="Y94" i="24"/>
  <c r="Q94" i="24"/>
  <c r="S94" i="24"/>
  <c r="T94" i="24"/>
  <c r="R94" i="24"/>
  <c r="DL97" i="24"/>
  <c r="DK97" i="24"/>
  <c r="DI97" i="24"/>
  <c r="R99" i="24"/>
  <c r="S99" i="24"/>
  <c r="IX99" i="24"/>
  <c r="IW99" i="24"/>
  <c r="BU103" i="24"/>
  <c r="BP103" i="24"/>
  <c r="BN103" i="24"/>
  <c r="BO103" i="24"/>
  <c r="BM103" i="24"/>
  <c r="FM106" i="24"/>
  <c r="FH106" i="24"/>
  <c r="FF106" i="24"/>
  <c r="FG106" i="24"/>
  <c r="FE106" i="24"/>
  <c r="BM113" i="24"/>
  <c r="BO113" i="24"/>
  <c r="BN113" i="24"/>
  <c r="EO12" i="24"/>
  <c r="EH12" i="24"/>
  <c r="EG12" i="24"/>
  <c r="EI12" i="24"/>
  <c r="EJ12" i="24"/>
  <c r="BI17" i="24"/>
  <c r="BA17" i="24"/>
  <c r="BC17" i="24"/>
  <c r="BB17" i="24"/>
  <c r="BD17" i="24"/>
  <c r="Y19" i="24"/>
  <c r="S19" i="24"/>
  <c r="R19" i="24"/>
  <c r="T19" i="24"/>
  <c r="Q19" i="24"/>
  <c r="DW42" i="24"/>
  <c r="FF111" i="24"/>
  <c r="AW20" i="24"/>
  <c r="AR20" i="24"/>
  <c r="AQ20" i="24"/>
  <c r="AO20" i="24"/>
  <c r="AP20" i="24"/>
  <c r="HU23" i="24"/>
  <c r="HN23" i="24"/>
  <c r="HM23" i="24"/>
  <c r="FY29" i="24"/>
  <c r="FS29" i="24"/>
  <c r="FR29" i="24"/>
  <c r="FQ29" i="24"/>
  <c r="EC30" i="24"/>
  <c r="DU30" i="24"/>
  <c r="DV30" i="24"/>
  <c r="FY35" i="24"/>
  <c r="FS35" i="24"/>
  <c r="FQ35" i="24"/>
  <c r="FT35" i="24"/>
  <c r="FR35" i="24"/>
  <c r="DQ40" i="24"/>
  <c r="DI40" i="24"/>
  <c r="DL40" i="24"/>
  <c r="DK40" i="24"/>
  <c r="DJ40" i="24"/>
  <c r="AK46" i="24"/>
  <c r="AC46" i="24"/>
  <c r="AF46" i="24"/>
  <c r="AE46" i="24"/>
  <c r="EC51" i="24"/>
  <c r="DV51" i="24"/>
  <c r="DU51" i="24"/>
  <c r="DW51" i="24"/>
  <c r="DX51" i="24"/>
  <c r="AK53" i="24"/>
  <c r="AF53" i="24"/>
  <c r="AE53" i="24"/>
  <c r="AD53" i="24"/>
  <c r="AC53" i="24"/>
  <c r="FM60" i="24"/>
  <c r="FH60" i="24"/>
  <c r="FF60" i="24"/>
  <c r="FG60" i="24"/>
  <c r="FE60" i="24"/>
  <c r="AF66" i="24"/>
  <c r="AC66" i="24"/>
  <c r="JK66" i="24"/>
  <c r="JJ66" i="24"/>
  <c r="JI66" i="24"/>
  <c r="HU67" i="24"/>
  <c r="HM67" i="24"/>
  <c r="HN67" i="24"/>
  <c r="CG73" i="24"/>
  <c r="CA73" i="24"/>
  <c r="BZ73" i="24"/>
  <c r="JQ74" i="24"/>
  <c r="JJ74" i="24"/>
  <c r="JI74" i="24"/>
  <c r="JK74" i="24"/>
  <c r="JL74" i="24"/>
  <c r="DQ82" i="24"/>
  <c r="DL82" i="24"/>
  <c r="DK82" i="24"/>
  <c r="DI82" i="24"/>
  <c r="DJ82" i="24"/>
  <c r="HB85" i="24"/>
  <c r="HA85" i="24"/>
  <c r="DQ87" i="24"/>
  <c r="DI87" i="24"/>
  <c r="DJ87" i="24"/>
  <c r="DL87" i="24"/>
  <c r="DK87" i="24"/>
  <c r="Y89" i="24"/>
  <c r="Q89" i="24"/>
  <c r="FR94" i="24"/>
  <c r="FQ94" i="24"/>
  <c r="AK97" i="24"/>
  <c r="AC97" i="24"/>
  <c r="AF97" i="24"/>
  <c r="AE97" i="24"/>
  <c r="AD97" i="24"/>
  <c r="CG101" i="24"/>
  <c r="CA101" i="24"/>
  <c r="CB101" i="24"/>
  <c r="HU113" i="24"/>
  <c r="HP113" i="24"/>
  <c r="HN113" i="24"/>
  <c r="HM113" i="24"/>
  <c r="HO113" i="24"/>
  <c r="AK135" i="24"/>
  <c r="AD135" i="24"/>
  <c r="AC135" i="24"/>
  <c r="HU136" i="24"/>
  <c r="HN136" i="24"/>
  <c r="HM136" i="24"/>
  <c r="H13" i="24"/>
  <c r="G13" i="24"/>
  <c r="EC20" i="24"/>
  <c r="DW20" i="24"/>
  <c r="DX20" i="24"/>
  <c r="DV20" i="24"/>
  <c r="DU20" i="24"/>
  <c r="CG21" i="24"/>
  <c r="CA21" i="24"/>
  <c r="CB21" i="24"/>
  <c r="BZ21" i="24"/>
  <c r="BY21" i="24"/>
  <c r="BU23" i="24"/>
  <c r="BN23" i="24"/>
  <c r="BP23" i="24"/>
  <c r="BM23" i="24"/>
  <c r="BO23" i="24"/>
  <c r="FM26" i="24"/>
  <c r="FG26" i="24"/>
  <c r="FH26" i="24"/>
  <c r="FF26" i="24"/>
  <c r="FE26" i="24"/>
  <c r="BU28" i="24"/>
  <c r="BN28" i="24"/>
  <c r="BP28" i="24"/>
  <c r="BO28" i="24"/>
  <c r="BM28" i="24"/>
  <c r="Y29" i="24"/>
  <c r="S29" i="24"/>
  <c r="Q29" i="24"/>
  <c r="R29" i="24"/>
  <c r="T29" i="24"/>
  <c r="BU34" i="24"/>
  <c r="BN34" i="24"/>
  <c r="BM34" i="24"/>
  <c r="BO34" i="24"/>
  <c r="BP34" i="24"/>
  <c r="Y35" i="24"/>
  <c r="R35" i="24"/>
  <c r="Q35" i="24"/>
  <c r="T35" i="24"/>
  <c r="S35" i="24"/>
  <c r="IY35" i="24"/>
  <c r="IW35" i="24"/>
  <c r="IZ35" i="24"/>
  <c r="JE35" i="24"/>
  <c r="IX35" i="24"/>
  <c r="DE57" i="24"/>
  <c r="CY57" i="24"/>
  <c r="CZ57" i="24"/>
  <c r="BI58" i="24"/>
  <c r="BD58" i="24"/>
  <c r="M60" i="24"/>
  <c r="H60" i="24"/>
  <c r="DQ61" i="24"/>
  <c r="DK61" i="24"/>
  <c r="DL61" i="24"/>
  <c r="DI61" i="24"/>
  <c r="BM62" i="24"/>
  <c r="BP62" i="24"/>
  <c r="Y63" i="24"/>
  <c r="Q63" i="24"/>
  <c r="S63" i="24"/>
  <c r="R63" i="24"/>
  <c r="T63" i="24"/>
  <c r="DQ66" i="24"/>
  <c r="DL66" i="24"/>
  <c r="DK66" i="24"/>
  <c r="Y71" i="24"/>
  <c r="T71" i="24"/>
  <c r="Q71" i="24"/>
  <c r="IW71" i="24"/>
  <c r="IX71" i="24"/>
  <c r="BU75" i="24"/>
  <c r="BP75" i="24"/>
  <c r="BO75" i="24"/>
  <c r="BN75" i="24"/>
  <c r="BM75" i="24"/>
  <c r="IL80" i="24"/>
  <c r="IK80" i="24"/>
  <c r="GR82" i="24"/>
  <c r="GO82" i="24"/>
  <c r="GP82" i="24"/>
  <c r="GW87" i="24"/>
  <c r="GP87" i="24"/>
  <c r="GO87" i="24"/>
  <c r="GQ87" i="24"/>
  <c r="GR87" i="24"/>
  <c r="HB95" i="24"/>
  <c r="HA95" i="24"/>
  <c r="FM96" i="24"/>
  <c r="FF96" i="24"/>
  <c r="FE96" i="24"/>
  <c r="FH96" i="24"/>
  <c r="FG96" i="24"/>
  <c r="DL102" i="24"/>
  <c r="DJ102" i="24"/>
  <c r="DI102" i="24"/>
  <c r="IX104" i="24"/>
  <c r="IW104" i="24"/>
  <c r="R109" i="24"/>
  <c r="Q109" i="24"/>
  <c r="DQ117" i="24"/>
  <c r="DK117" i="24"/>
  <c r="DJ117" i="24"/>
  <c r="DI117" i="24"/>
  <c r="DL117" i="24"/>
  <c r="HI133" i="24"/>
  <c r="HB133" i="24"/>
  <c r="HA133" i="24"/>
  <c r="FM139" i="24"/>
  <c r="FF139" i="24"/>
  <c r="FE139" i="24"/>
  <c r="DE11" i="24"/>
  <c r="CZ11" i="24"/>
  <c r="CW11" i="24"/>
  <c r="CY11" i="24"/>
  <c r="CX11" i="24"/>
  <c r="GK22" i="24"/>
  <c r="GF22" i="24"/>
  <c r="GC22" i="24"/>
  <c r="GD22" i="24"/>
  <c r="EC25" i="24"/>
  <c r="DW25" i="24"/>
  <c r="AK27" i="24"/>
  <c r="AD27" i="24"/>
  <c r="AC27" i="24"/>
  <c r="AF27" i="24"/>
  <c r="HU28" i="24"/>
  <c r="HN28" i="24"/>
  <c r="JJ32" i="24"/>
  <c r="JI32" i="24"/>
  <c r="JQ32" i="24"/>
  <c r="JJ46" i="24"/>
  <c r="JQ46" i="24"/>
  <c r="JK46" i="24"/>
  <c r="JL46" i="24"/>
  <c r="JI46" i="24"/>
  <c r="HO47" i="24"/>
  <c r="HN47" i="24"/>
  <c r="HU47" i="24"/>
  <c r="HP47" i="24"/>
  <c r="HM47" i="24"/>
  <c r="FR49" i="24"/>
  <c r="FQ49" i="24"/>
  <c r="CG52" i="24"/>
  <c r="BY52" i="24"/>
  <c r="CB52" i="24"/>
  <c r="CA52" i="24"/>
  <c r="BZ52" i="24"/>
  <c r="JQ53" i="24"/>
  <c r="JL53" i="24"/>
  <c r="JK53" i="24"/>
  <c r="JJ53" i="24"/>
  <c r="JI53" i="24"/>
  <c r="Y57" i="24"/>
  <c r="Q57" i="24"/>
  <c r="R57" i="24"/>
  <c r="S57" i="24"/>
  <c r="T57" i="24"/>
  <c r="IX57" i="24"/>
  <c r="IW57" i="24"/>
  <c r="HI58" i="24"/>
  <c r="HD58" i="24"/>
  <c r="HA58" i="24"/>
  <c r="HC58" i="24"/>
  <c r="HB58" i="24"/>
  <c r="AK61" i="24"/>
  <c r="AF61" i="24"/>
  <c r="EC72" i="24"/>
  <c r="DW72" i="24"/>
  <c r="DV72" i="24"/>
  <c r="DX72" i="24"/>
  <c r="DU72" i="24"/>
  <c r="AK74" i="24"/>
  <c r="AD74" i="24"/>
  <c r="AC74" i="24"/>
  <c r="AF74" i="24"/>
  <c r="AE74" i="24"/>
  <c r="Y84" i="24"/>
  <c r="Q84" i="24"/>
  <c r="R84" i="24"/>
  <c r="S84" i="24"/>
  <c r="T84" i="24"/>
  <c r="HN93" i="24"/>
  <c r="HM93" i="24"/>
  <c r="FR99" i="24"/>
  <c r="FQ99" i="24"/>
  <c r="FR104" i="24"/>
  <c r="FT104" i="24"/>
  <c r="EC105" i="24"/>
  <c r="DX105" i="24"/>
  <c r="DU105" i="24"/>
  <c r="DW105" i="24"/>
  <c r="DV105" i="24"/>
  <c r="HU108" i="24"/>
  <c r="HN108" i="24"/>
  <c r="HO108" i="24"/>
  <c r="HM108" i="24"/>
  <c r="HP108" i="24"/>
  <c r="EC110" i="24"/>
  <c r="DV110" i="24"/>
  <c r="DU110" i="24"/>
  <c r="DX110" i="24"/>
  <c r="DW110" i="24"/>
  <c r="HU118" i="24"/>
  <c r="HN118" i="24"/>
  <c r="HP118" i="24"/>
  <c r="HO118" i="24"/>
  <c r="HM118" i="24"/>
  <c r="IN13" i="24"/>
  <c r="IL13" i="24"/>
  <c r="IM13" i="24"/>
  <c r="IK13" i="24"/>
  <c r="IS13" i="24"/>
  <c r="FY19" i="24"/>
  <c r="FQ19" i="24"/>
  <c r="Y24" i="24"/>
  <c r="S24" i="24"/>
  <c r="T24" i="24"/>
  <c r="R24" i="24"/>
  <c r="Q24" i="24"/>
  <c r="DQ32" i="24"/>
  <c r="DL32" i="24"/>
  <c r="DJ32" i="24"/>
  <c r="DK32" i="24"/>
  <c r="DI32" i="24"/>
  <c r="HD42" i="24"/>
  <c r="HA42" i="24"/>
  <c r="HB42" i="24"/>
  <c r="HI42" i="24"/>
  <c r="HC42" i="24"/>
  <c r="HB51" i="24"/>
  <c r="HA51" i="24"/>
  <c r="HC51" i="24"/>
  <c r="HC64" i="24"/>
  <c r="HB64" i="24"/>
  <c r="HA64" i="24"/>
  <c r="HD64" i="24"/>
  <c r="HI64" i="24"/>
  <c r="FM73" i="24"/>
  <c r="FH73" i="24"/>
  <c r="FG73" i="24"/>
  <c r="FE73" i="24"/>
  <c r="FF73" i="24"/>
  <c r="DQ74" i="24"/>
  <c r="DI74" i="24"/>
  <c r="DL74" i="24"/>
  <c r="DK74" i="24"/>
  <c r="DJ74" i="24"/>
  <c r="FA88" i="24"/>
  <c r="ES88" i="24"/>
  <c r="ET88" i="24"/>
  <c r="EV88" i="24"/>
  <c r="EU88" i="24"/>
  <c r="DE89" i="24"/>
  <c r="CY89" i="24"/>
  <c r="CZ89" i="24"/>
  <c r="CX89" i="24"/>
  <c r="CW89" i="24"/>
  <c r="FM101" i="24"/>
  <c r="FG101" i="24"/>
  <c r="FF101" i="24"/>
  <c r="FE101" i="24"/>
  <c r="FH101" i="24"/>
  <c r="HB105" i="24"/>
  <c r="HA105" i="24"/>
  <c r="DK107" i="24"/>
  <c r="DJ107" i="24"/>
  <c r="BU108" i="24"/>
  <c r="BN108" i="24"/>
  <c r="BO108" i="24"/>
  <c r="BM108" i="24"/>
  <c r="BP108" i="24"/>
  <c r="FM111" i="24"/>
  <c r="FG111" i="24"/>
  <c r="FE111" i="24"/>
  <c r="DQ112" i="24"/>
  <c r="DI112" i="24"/>
  <c r="DK112" i="24"/>
  <c r="DJ112" i="24"/>
  <c r="DL112" i="24"/>
  <c r="HI115" i="24"/>
  <c r="HC115" i="24"/>
  <c r="HB115" i="24"/>
  <c r="HD115" i="24"/>
  <c r="HA115" i="24"/>
  <c r="FG116" i="24"/>
  <c r="FE116" i="24"/>
  <c r="DQ135" i="24"/>
  <c r="DI135" i="24"/>
  <c r="DJ135" i="24"/>
  <c r="Y137" i="24"/>
  <c r="Q137" i="24"/>
  <c r="R137" i="24"/>
  <c r="CS13" i="24"/>
  <c r="CK13" i="24"/>
  <c r="CM13" i="24"/>
  <c r="CN13" i="24"/>
  <c r="CL13" i="24"/>
  <c r="CL19" i="24"/>
  <c r="BA58" i="24"/>
  <c r="Q18" i="24"/>
  <c r="S18" i="24"/>
  <c r="FE13" i="24"/>
  <c r="FH13" i="24"/>
  <c r="FS24" i="24"/>
  <c r="FR24" i="24"/>
  <c r="FQ24" i="24"/>
  <c r="JK27" i="24"/>
  <c r="JJ27" i="24"/>
  <c r="JI27" i="24"/>
  <c r="JQ27" i="24"/>
  <c r="JL27" i="24"/>
  <c r="BU54" i="24"/>
  <c r="BP54" i="24"/>
  <c r="BO54" i="24"/>
  <c r="BN54" i="24"/>
  <c r="BM54" i="24"/>
  <c r="FS63" i="24"/>
  <c r="FQ63" i="24"/>
  <c r="FT63" i="24"/>
  <c r="FY63" i="24"/>
  <c r="FR63" i="24"/>
  <c r="CG65" i="24"/>
  <c r="BY65" i="24"/>
  <c r="CA65" i="24"/>
  <c r="CB65" i="24"/>
  <c r="BZ65" i="24"/>
  <c r="FS78" i="24"/>
  <c r="FR78" i="24"/>
  <c r="FQ78" i="24"/>
  <c r="HU98" i="24"/>
  <c r="HP98" i="24"/>
  <c r="HN98" i="24"/>
  <c r="HO98" i="24"/>
  <c r="HM98" i="24"/>
  <c r="EC100" i="24"/>
  <c r="DX100" i="24"/>
  <c r="DW100" i="24"/>
  <c r="DV100" i="24"/>
  <c r="DU100" i="24"/>
  <c r="JQ112" i="24"/>
  <c r="JI112" i="24"/>
  <c r="JK112" i="24"/>
  <c r="JJ112" i="24"/>
  <c r="EC115" i="24"/>
  <c r="DX115" i="24"/>
  <c r="DV115" i="24"/>
  <c r="DU115" i="24"/>
  <c r="DW115" i="24"/>
  <c r="EC133" i="24"/>
  <c r="DU133" i="24"/>
  <c r="DV133" i="24"/>
  <c r="JQ135" i="24"/>
  <c r="JJ135" i="24"/>
  <c r="BI12" i="24"/>
  <c r="BB12" i="24"/>
  <c r="BD12" i="24"/>
  <c r="BC12" i="24"/>
  <c r="BA12" i="24"/>
  <c r="DQ27" i="24"/>
  <c r="DK27" i="24"/>
  <c r="DL27" i="24"/>
  <c r="DJ27" i="24"/>
  <c r="DI27" i="24"/>
  <c r="IX29" i="24"/>
  <c r="IW29" i="24"/>
  <c r="IM41" i="24"/>
  <c r="IN41" i="24"/>
  <c r="IK41" i="24"/>
  <c r="IL41" i="24"/>
  <c r="IS41" i="24"/>
  <c r="FM43" i="24"/>
  <c r="FF43" i="24"/>
  <c r="FH43" i="24"/>
  <c r="FE43" i="24"/>
  <c r="DQ46" i="24"/>
  <c r="DK46" i="24"/>
  <c r="DJ46" i="24"/>
  <c r="DI46" i="24"/>
  <c r="DL46" i="24"/>
  <c r="BU47" i="24"/>
  <c r="BP47" i="24"/>
  <c r="BM47" i="24"/>
  <c r="BO47" i="24"/>
  <c r="BN47" i="24"/>
  <c r="FM52" i="24"/>
  <c r="FE52" i="24"/>
  <c r="FF52" i="24"/>
  <c r="FG52" i="24"/>
  <c r="FH52" i="24"/>
  <c r="DQ53" i="24"/>
  <c r="DL53" i="24"/>
  <c r="DK53" i="24"/>
  <c r="DJ53" i="24"/>
  <c r="DI53" i="24"/>
  <c r="FA54" i="24"/>
  <c r="ET54" i="24"/>
  <c r="ES54" i="24"/>
  <c r="EU54" i="24"/>
  <c r="IW63" i="24"/>
  <c r="JE63" i="24"/>
  <c r="IX63" i="24"/>
  <c r="BU67" i="24"/>
  <c r="BO67" i="24"/>
  <c r="BP67" i="24"/>
  <c r="BN67" i="24"/>
  <c r="BM67" i="24"/>
  <c r="R78" i="24"/>
  <c r="S78" i="24"/>
  <c r="Q78" i="24"/>
  <c r="T78" i="24"/>
  <c r="Y78" i="24"/>
  <c r="JE78" i="24"/>
  <c r="IW78" i="24"/>
  <c r="IX78" i="24"/>
  <c r="IZ78" i="24"/>
  <c r="IY78" i="24"/>
  <c r="FA83" i="24"/>
  <c r="EV83" i="24"/>
  <c r="EU83" i="24"/>
  <c r="ET83" i="24"/>
  <c r="ES83" i="24"/>
  <c r="BI85" i="24"/>
  <c r="BD85" i="24"/>
  <c r="BC85" i="24"/>
  <c r="BB85" i="24"/>
  <c r="BA85" i="24"/>
  <c r="BU93" i="24"/>
  <c r="BO93" i="24"/>
  <c r="BN93" i="24"/>
  <c r="BP93" i="24"/>
  <c r="BM93" i="24"/>
  <c r="JE94" i="24"/>
  <c r="IZ94" i="24"/>
  <c r="IY94" i="24"/>
  <c r="IX94" i="24"/>
  <c r="IW94" i="24"/>
  <c r="BU98" i="24"/>
  <c r="BP98" i="24"/>
  <c r="BN98" i="24"/>
  <c r="BO98" i="24"/>
  <c r="BM98" i="24"/>
  <c r="HA100" i="24"/>
  <c r="HC100" i="24"/>
  <c r="HB100" i="24"/>
  <c r="R104" i="24"/>
  <c r="S104" i="24"/>
  <c r="IW109" i="24"/>
  <c r="IX109" i="24"/>
  <c r="IZ109" i="24"/>
  <c r="Y114" i="24"/>
  <c r="R114" i="24"/>
  <c r="Q114" i="24"/>
  <c r="S114" i="24"/>
  <c r="T114" i="24"/>
  <c r="BC58" i="24"/>
  <c r="EC17" i="24"/>
  <c r="DW17" i="24"/>
  <c r="DV17" i="24"/>
  <c r="DU17" i="24"/>
  <c r="DX17" i="24"/>
  <c r="KC20" i="24"/>
  <c r="JV20" i="24"/>
  <c r="JU20" i="24"/>
  <c r="JX20" i="24"/>
  <c r="FA39" i="24"/>
  <c r="ES39" i="24"/>
  <c r="EU39" i="24"/>
  <c r="ET39" i="24"/>
  <c r="EV39" i="24"/>
  <c r="FM41" i="24"/>
  <c r="FF41" i="24"/>
  <c r="FH41" i="24"/>
  <c r="FE41" i="24"/>
  <c r="JQ61" i="24"/>
  <c r="JI61" i="24"/>
  <c r="JL61" i="24"/>
  <c r="JK61" i="24"/>
  <c r="EC64" i="24"/>
  <c r="DU64" i="24"/>
  <c r="JE84" i="24"/>
  <c r="IX84" i="24"/>
  <c r="IW84" i="24"/>
  <c r="IY84" i="24"/>
  <c r="BU88" i="24"/>
  <c r="BN88" i="24"/>
  <c r="BM88" i="24"/>
  <c r="BP88" i="24"/>
  <c r="BO88" i="24"/>
  <c r="IZ89" i="24"/>
  <c r="IY89" i="24"/>
  <c r="IX89" i="24"/>
  <c r="IW89" i="24"/>
  <c r="EC90" i="24"/>
  <c r="DX90" i="24"/>
  <c r="DW90" i="24"/>
  <c r="DU90" i="24"/>
  <c r="DV90" i="24"/>
  <c r="JI92" i="24"/>
  <c r="JJ92" i="24"/>
  <c r="EC95" i="24"/>
  <c r="DW95" i="24"/>
  <c r="DV95" i="24"/>
  <c r="DX95" i="24"/>
  <c r="DU95" i="24"/>
  <c r="HU103" i="24"/>
  <c r="HN103" i="24"/>
  <c r="HP103" i="24"/>
  <c r="HM103" i="24"/>
  <c r="HO103" i="24"/>
  <c r="AK107" i="24"/>
  <c r="AD107" i="24"/>
  <c r="AE107" i="24"/>
  <c r="AF107" i="24"/>
  <c r="AC107" i="24"/>
  <c r="AK117" i="24"/>
  <c r="AC117" i="24"/>
  <c r="AF117" i="24"/>
  <c r="AD117" i="24"/>
  <c r="AE117" i="24"/>
  <c r="JL22" i="24"/>
  <c r="JJ22" i="24"/>
  <c r="JI22" i="24"/>
  <c r="JK22" i="24"/>
  <c r="HI30" i="24"/>
  <c r="HA30" i="24"/>
  <c r="HB30" i="24"/>
  <c r="IX49" i="24"/>
  <c r="IW49" i="24"/>
  <c r="IY49" i="24"/>
  <c r="JE49" i="24"/>
  <c r="HD79" i="24"/>
  <c r="HB79" i="24"/>
  <c r="HA79" i="24"/>
  <c r="HC79" i="24"/>
  <c r="IZ19" i="24"/>
  <c r="IX19" i="24"/>
  <c r="IW19" i="24"/>
  <c r="HB20" i="24"/>
  <c r="HA20" i="24"/>
  <c r="FM21" i="24"/>
  <c r="FG21" i="24"/>
  <c r="FE21" i="24"/>
  <c r="FH21" i="24"/>
  <c r="DQ22" i="24"/>
  <c r="DI22" i="24"/>
  <c r="DJ22" i="24"/>
  <c r="DL22" i="24"/>
  <c r="DK22" i="24"/>
  <c r="FA23" i="24"/>
  <c r="ES23" i="24"/>
  <c r="EV23" i="24"/>
  <c r="DE24" i="24"/>
  <c r="CZ24" i="24"/>
  <c r="CY24" i="24"/>
  <c r="CX24" i="24"/>
  <c r="CW24" i="24"/>
  <c r="BI25" i="24"/>
  <c r="BD25" i="24"/>
  <c r="BC25" i="24"/>
  <c r="BB25" i="24"/>
  <c r="BA25" i="24"/>
  <c r="M26" i="24"/>
  <c r="E26" i="24"/>
  <c r="H26" i="24"/>
  <c r="G26" i="24"/>
  <c r="F26" i="24"/>
  <c r="IK26" i="24"/>
  <c r="IL26" i="24"/>
  <c r="IN26" i="24"/>
  <c r="IM26" i="24"/>
  <c r="IS26" i="24"/>
  <c r="GP27" i="24"/>
  <c r="GO27" i="24"/>
  <c r="FA28" i="24"/>
  <c r="EV28" i="24"/>
  <c r="EU28" i="24"/>
  <c r="ES28" i="24"/>
  <c r="ET28" i="24"/>
  <c r="DE29" i="24"/>
  <c r="CW29" i="24"/>
  <c r="CZ29" i="24"/>
  <c r="CY29" i="24"/>
  <c r="CX29" i="24"/>
  <c r="BI30" i="24"/>
  <c r="BC30" i="24"/>
  <c r="BA30" i="24"/>
  <c r="BB30" i="24"/>
  <c r="BD30" i="24"/>
  <c r="M31" i="24"/>
  <c r="H31" i="24"/>
  <c r="G31" i="24"/>
  <c r="F31" i="24"/>
  <c r="E31" i="24"/>
  <c r="IM31" i="24"/>
  <c r="IN31" i="24"/>
  <c r="IL31" i="24"/>
  <c r="IK31" i="24"/>
  <c r="GW32" i="24"/>
  <c r="GR32" i="24"/>
  <c r="GQ32" i="24"/>
  <c r="FA34" i="24"/>
  <c r="ES34" i="24"/>
  <c r="ET34" i="24"/>
  <c r="EV34" i="24"/>
  <c r="EU34" i="24"/>
  <c r="DE35" i="24"/>
  <c r="CZ35" i="24"/>
  <c r="CY35" i="24"/>
  <c r="CX35" i="24"/>
  <c r="CG39" i="24"/>
  <c r="BZ39" i="24"/>
  <c r="CA39" i="24"/>
  <c r="BY39" i="24"/>
  <c r="CB39" i="24"/>
  <c r="AW40" i="24"/>
  <c r="AO40" i="24"/>
  <c r="AR40" i="24"/>
  <c r="AQ40" i="24"/>
  <c r="JV40" i="24"/>
  <c r="JU40" i="24"/>
  <c r="JX40" i="24"/>
  <c r="JW40" i="24"/>
  <c r="KC40" i="24"/>
  <c r="CS41" i="24"/>
  <c r="CL41" i="24"/>
  <c r="CK41" i="24"/>
  <c r="BI42" i="24"/>
  <c r="BD42" i="24"/>
  <c r="BC42" i="24"/>
  <c r="BB42" i="24"/>
  <c r="BA42" i="24"/>
  <c r="M43" i="24"/>
  <c r="H43" i="24"/>
  <c r="F43" i="24"/>
  <c r="E43" i="24"/>
  <c r="G43" i="24"/>
  <c r="IS43" i="24"/>
  <c r="IN43" i="24"/>
  <c r="IL43" i="24"/>
  <c r="IK43" i="24"/>
  <c r="GO46" i="24"/>
  <c r="GP46" i="24"/>
  <c r="GR46" i="24"/>
  <c r="GQ46" i="24"/>
  <c r="GW46" i="24"/>
  <c r="FA47" i="24"/>
  <c r="ES47" i="24"/>
  <c r="ET47" i="24"/>
  <c r="EV47" i="24"/>
  <c r="EU47" i="24"/>
  <c r="DE49" i="24"/>
  <c r="CZ49" i="24"/>
  <c r="CW49" i="24"/>
  <c r="BI51" i="24"/>
  <c r="BD51" i="24"/>
  <c r="BC51" i="24"/>
  <c r="BB51" i="24"/>
  <c r="BA51" i="24"/>
  <c r="M52" i="24"/>
  <c r="H52" i="24"/>
  <c r="E52" i="24"/>
  <c r="IM52" i="24"/>
  <c r="IK52" i="24"/>
  <c r="IL52" i="24"/>
  <c r="GR53" i="24"/>
  <c r="GP53" i="24"/>
  <c r="GO53" i="24"/>
  <c r="IB54" i="24"/>
  <c r="IA54" i="24"/>
  <c r="HY54" i="24"/>
  <c r="HZ54" i="24"/>
  <c r="GK57" i="24"/>
  <c r="GF57" i="24"/>
  <c r="GE57" i="24"/>
  <c r="GC57" i="24"/>
  <c r="GD57" i="24"/>
  <c r="EO58" i="24"/>
  <c r="EJ58" i="24"/>
  <c r="EI58" i="24"/>
  <c r="EH58" i="24"/>
  <c r="EG58" i="24"/>
  <c r="CS60" i="24"/>
  <c r="CN60" i="24"/>
  <c r="CL60" i="24"/>
  <c r="CK60" i="24"/>
  <c r="CM60" i="24"/>
  <c r="GQ61" i="24"/>
  <c r="GP61" i="24"/>
  <c r="FA62" i="24"/>
  <c r="ET62" i="24"/>
  <c r="ES62" i="24"/>
  <c r="EV62" i="24"/>
  <c r="EU62" i="24"/>
  <c r="DE63" i="24"/>
  <c r="CX63" i="24"/>
  <c r="CY63" i="24"/>
  <c r="CW63" i="24"/>
  <c r="BI64" i="24"/>
  <c r="BC64" i="24"/>
  <c r="BA64" i="24"/>
  <c r="BD64" i="24"/>
  <c r="BB64" i="24"/>
  <c r="H65" i="24"/>
  <c r="F65" i="24"/>
  <c r="G65" i="24"/>
  <c r="E65" i="24"/>
  <c r="M65" i="24"/>
  <c r="IN65" i="24"/>
  <c r="IM65" i="24"/>
  <c r="IL65" i="24"/>
  <c r="IK65" i="24"/>
  <c r="GW66" i="24"/>
  <c r="GR66" i="24"/>
  <c r="GQ66" i="24"/>
  <c r="GO66" i="24"/>
  <c r="GP66" i="24"/>
  <c r="FA67" i="24"/>
  <c r="EV67" i="24"/>
  <c r="EU67" i="24"/>
  <c r="ET67" i="24"/>
  <c r="ES67" i="24"/>
  <c r="DE71" i="24"/>
  <c r="CZ71" i="24"/>
  <c r="CY71" i="24"/>
  <c r="CX71" i="24"/>
  <c r="CW71" i="24"/>
  <c r="BI72" i="24"/>
  <c r="BB72" i="24"/>
  <c r="BA72" i="24"/>
  <c r="IS73" i="24"/>
  <c r="IL73" i="24"/>
  <c r="IK73" i="24"/>
  <c r="GQ74" i="24"/>
  <c r="GP74" i="24"/>
  <c r="FA75" i="24"/>
  <c r="EV75" i="24"/>
  <c r="EU75" i="24"/>
  <c r="ET75" i="24"/>
  <c r="ES75" i="24"/>
  <c r="BI79" i="24"/>
  <c r="BD79" i="24"/>
  <c r="BC79" i="24"/>
  <c r="BB79" i="24"/>
  <c r="BA79" i="24"/>
  <c r="JX82" i="24"/>
  <c r="JV82" i="24"/>
  <c r="JU82" i="24"/>
  <c r="IB83" i="24"/>
  <c r="IA83" i="24"/>
  <c r="HZ83" i="24"/>
  <c r="HY83" i="24"/>
  <c r="GC84" i="24"/>
  <c r="GD84" i="24"/>
  <c r="EO85" i="24"/>
  <c r="EJ85" i="24"/>
  <c r="EI85" i="24"/>
  <c r="EH85" i="24"/>
  <c r="EG85" i="24"/>
  <c r="KC87" i="24"/>
  <c r="JU87" i="24"/>
  <c r="JX87" i="24"/>
  <c r="JW87" i="24"/>
  <c r="IG88" i="24"/>
  <c r="HY88" i="24"/>
  <c r="HZ88" i="24"/>
  <c r="IB88" i="24"/>
  <c r="IA88" i="24"/>
  <c r="GD89" i="24"/>
  <c r="GC89" i="24"/>
  <c r="BI90" i="24"/>
  <c r="BA90" i="24"/>
  <c r="BD90" i="24"/>
  <c r="BC90" i="24"/>
  <c r="BB90" i="24"/>
  <c r="M91" i="24"/>
  <c r="H91" i="24"/>
  <c r="G91" i="24"/>
  <c r="F91" i="24"/>
  <c r="E91" i="24"/>
  <c r="IL91" i="24"/>
  <c r="IK91" i="24"/>
  <c r="FA93" i="24"/>
  <c r="ET93" i="24"/>
  <c r="ES93" i="24"/>
  <c r="EV93" i="24"/>
  <c r="EU93" i="24"/>
  <c r="BI95" i="24"/>
  <c r="BD95" i="24"/>
  <c r="BC95" i="24"/>
  <c r="BA95" i="24"/>
  <c r="BB95" i="24"/>
  <c r="M96" i="24"/>
  <c r="G96" i="24"/>
  <c r="H96" i="24"/>
  <c r="E96" i="24"/>
  <c r="F96" i="24"/>
  <c r="IL96" i="24"/>
  <c r="IK96" i="24"/>
  <c r="GW97" i="24"/>
  <c r="GR97" i="24"/>
  <c r="GP97" i="24"/>
  <c r="GQ97" i="24"/>
  <c r="GO97" i="24"/>
  <c r="FA98" i="24"/>
  <c r="EV98" i="24"/>
  <c r="EU98" i="24"/>
  <c r="ET98" i="24"/>
  <c r="ES98" i="24"/>
  <c r="DE99" i="24"/>
  <c r="CY99" i="24"/>
  <c r="CX99" i="24"/>
  <c r="CW99" i="24"/>
  <c r="CZ99" i="24"/>
  <c r="BI100" i="24"/>
  <c r="BD100" i="24"/>
  <c r="BB100" i="24"/>
  <c r="BC100" i="24"/>
  <c r="BA100" i="24"/>
  <c r="M101" i="24"/>
  <c r="H101" i="24"/>
  <c r="G101" i="24"/>
  <c r="F101" i="24"/>
  <c r="E101" i="24"/>
  <c r="IS101" i="24"/>
  <c r="IN101" i="24"/>
  <c r="IM101" i="24"/>
  <c r="IL101" i="24"/>
  <c r="IK101" i="24"/>
  <c r="GW102" i="24"/>
  <c r="GQ102" i="24"/>
  <c r="GP102" i="24"/>
  <c r="GO102" i="24"/>
  <c r="GR102" i="24"/>
  <c r="FA103" i="24"/>
  <c r="EV103" i="24"/>
  <c r="EU103" i="24"/>
  <c r="ET103" i="24"/>
  <c r="ES103" i="24"/>
  <c r="DE104" i="24"/>
  <c r="CZ104" i="24"/>
  <c r="CY104" i="24"/>
  <c r="CX104" i="24"/>
  <c r="CW104" i="24"/>
  <c r="BI105" i="24"/>
  <c r="BA105" i="24"/>
  <c r="BB105" i="24"/>
  <c r="BC105" i="24"/>
  <c r="BD105" i="24"/>
  <c r="M106" i="24"/>
  <c r="H106" i="24"/>
  <c r="F106" i="24"/>
  <c r="IM106" i="24"/>
  <c r="IL106" i="24"/>
  <c r="IK106" i="24"/>
  <c r="GW107" i="24"/>
  <c r="GP107" i="24"/>
  <c r="GR107" i="24"/>
  <c r="GO107" i="24"/>
  <c r="GQ107" i="24"/>
  <c r="FA108" i="24"/>
  <c r="EV108" i="24"/>
  <c r="EU108" i="24"/>
  <c r="ET108" i="24"/>
  <c r="ES108" i="24"/>
  <c r="DE109" i="24"/>
  <c r="CX109" i="24"/>
  <c r="CZ109" i="24"/>
  <c r="CY109" i="24"/>
  <c r="CW109" i="24"/>
  <c r="BB110" i="24"/>
  <c r="BC110" i="24"/>
  <c r="BA110" i="24"/>
  <c r="M111" i="24"/>
  <c r="H111" i="24"/>
  <c r="G111" i="24"/>
  <c r="F111" i="24"/>
  <c r="E111" i="24"/>
  <c r="GW112" i="24"/>
  <c r="GR112" i="24"/>
  <c r="GQ112" i="24"/>
  <c r="GP112" i="24"/>
  <c r="GO112" i="24"/>
  <c r="DE114" i="24"/>
  <c r="CW114" i="24"/>
  <c r="CZ114" i="24"/>
  <c r="CY114" i="24"/>
  <c r="CX114" i="24"/>
  <c r="M116" i="24"/>
  <c r="H116" i="24"/>
  <c r="G116" i="24"/>
  <c r="E116" i="24"/>
  <c r="F116" i="24"/>
  <c r="IK116" i="24"/>
  <c r="IL116" i="24"/>
  <c r="GW117" i="24"/>
  <c r="GP117" i="24"/>
  <c r="GO117" i="24"/>
  <c r="GQ117" i="24"/>
  <c r="GR117" i="24"/>
  <c r="DE119" i="24"/>
  <c r="CZ119" i="24"/>
  <c r="CX119" i="24"/>
  <c r="CY119" i="24"/>
  <c r="CW119" i="24"/>
  <c r="M134" i="24"/>
  <c r="E134" i="24"/>
  <c r="IS134" i="24"/>
  <c r="IL134" i="24"/>
  <c r="IK134" i="24"/>
  <c r="GW135" i="24"/>
  <c r="GP135" i="24"/>
  <c r="GO135" i="24"/>
  <c r="FA136" i="24"/>
  <c r="ES136" i="24"/>
  <c r="ET136" i="24"/>
  <c r="DE137" i="24"/>
  <c r="CX137" i="24"/>
  <c r="CW137" i="24"/>
  <c r="IS139" i="24"/>
  <c r="IL139" i="24"/>
  <c r="IK139" i="24"/>
  <c r="GD11" i="24"/>
  <c r="GC11" i="24"/>
  <c r="HO12" i="24"/>
  <c r="HU12" i="24"/>
  <c r="FS13" i="24"/>
  <c r="FR13" i="24"/>
  <c r="FQ13" i="24"/>
  <c r="FT13" i="24"/>
  <c r="FY13" i="24"/>
  <c r="EO17" i="24"/>
  <c r="EG17" i="24"/>
  <c r="EJ17" i="24"/>
  <c r="EI17" i="24"/>
  <c r="EH17" i="24"/>
  <c r="DE19" i="24"/>
  <c r="CY19" i="24"/>
  <c r="CZ19" i="24"/>
  <c r="CX19" i="24"/>
  <c r="CW19" i="24"/>
  <c r="M21" i="24"/>
  <c r="F21" i="24"/>
  <c r="E21" i="24"/>
  <c r="H21" i="24"/>
  <c r="G21" i="24"/>
  <c r="IL21" i="24"/>
  <c r="IK21" i="24"/>
  <c r="GQ22" i="24"/>
  <c r="GP22" i="24"/>
  <c r="GO22" i="24"/>
  <c r="HZ23" i="24"/>
  <c r="HY23" i="24"/>
  <c r="GD24" i="24"/>
  <c r="GC24" i="24"/>
  <c r="EO25" i="24"/>
  <c r="EH25" i="24"/>
  <c r="EG25" i="24"/>
  <c r="AW27" i="24"/>
  <c r="AO27" i="24"/>
  <c r="AR27" i="24"/>
  <c r="AQ27" i="24"/>
  <c r="AP27" i="24"/>
  <c r="IA28" i="24"/>
  <c r="HZ28" i="24"/>
  <c r="HY28" i="24"/>
  <c r="IB28" i="24"/>
  <c r="IG28" i="24"/>
  <c r="EO30" i="24"/>
  <c r="EI30" i="24"/>
  <c r="EH30" i="24"/>
  <c r="EG30" i="24"/>
  <c r="EJ30" i="24"/>
  <c r="HY34" i="24"/>
  <c r="HZ34" i="24"/>
  <c r="IG34" i="24"/>
  <c r="GD35" i="24"/>
  <c r="GE35" i="24"/>
  <c r="FM39" i="24"/>
  <c r="FG39" i="24"/>
  <c r="FE39" i="24"/>
  <c r="FF39" i="24"/>
  <c r="EC40" i="24"/>
  <c r="DU40" i="24"/>
  <c r="DV40" i="24"/>
  <c r="DX40" i="24"/>
  <c r="FT41" i="24"/>
  <c r="FR41" i="24"/>
  <c r="FS41" i="24"/>
  <c r="FY41" i="24"/>
  <c r="FQ41" i="24"/>
  <c r="CS43" i="24"/>
  <c r="CN43" i="24"/>
  <c r="CM43" i="24"/>
  <c r="CL43" i="24"/>
  <c r="CK43" i="24"/>
  <c r="JV46" i="24"/>
  <c r="JU46" i="24"/>
  <c r="JX46" i="24"/>
  <c r="JW46" i="24"/>
  <c r="IG47" i="24"/>
  <c r="IA47" i="24"/>
  <c r="JV53" i="24"/>
  <c r="JX53" i="24"/>
  <c r="AK57" i="24"/>
  <c r="AE57" i="24"/>
  <c r="AC57" i="24"/>
  <c r="AF57" i="24"/>
  <c r="AD57" i="24"/>
  <c r="HU58" i="24"/>
  <c r="HO58" i="24"/>
  <c r="HM58" i="24"/>
  <c r="HN58" i="24"/>
  <c r="KC61" i="24"/>
  <c r="JV61" i="24"/>
  <c r="JW61" i="24"/>
  <c r="JU61" i="24"/>
  <c r="JX61" i="24"/>
  <c r="GE63" i="24"/>
  <c r="GC63" i="24"/>
  <c r="GF63" i="24"/>
  <c r="GK63" i="24"/>
  <c r="GD63" i="24"/>
  <c r="CS65" i="24"/>
  <c r="CN65" i="24"/>
  <c r="CM65" i="24"/>
  <c r="CL65" i="24"/>
  <c r="CK65" i="24"/>
  <c r="GE71" i="24"/>
  <c r="GC71" i="24"/>
  <c r="GD71" i="24"/>
  <c r="CS73" i="24"/>
  <c r="CM73" i="24"/>
  <c r="CL73" i="24"/>
  <c r="CK73" i="24"/>
  <c r="CN73" i="24"/>
  <c r="KC74" i="24"/>
  <c r="JV74" i="24"/>
  <c r="JU74" i="24"/>
  <c r="JX74" i="24"/>
  <c r="JW74" i="24"/>
  <c r="GK78" i="24"/>
  <c r="GC78" i="24"/>
  <c r="GD78" i="24"/>
  <c r="GF78" i="24"/>
  <c r="EO79" i="24"/>
  <c r="EH79" i="24"/>
  <c r="FY80" i="24"/>
  <c r="FT80" i="24"/>
  <c r="FS80" i="24"/>
  <c r="FR80" i="24"/>
  <c r="FQ80" i="24"/>
  <c r="EC82" i="24"/>
  <c r="DX82" i="24"/>
  <c r="DU82" i="24"/>
  <c r="DV82" i="24"/>
  <c r="DW82" i="24"/>
  <c r="CG83" i="24"/>
  <c r="CB83" i="24"/>
  <c r="BY83" i="24"/>
  <c r="CA83" i="24"/>
  <c r="BZ83" i="24"/>
  <c r="AK84" i="24"/>
  <c r="AE84" i="24"/>
  <c r="AD84" i="24"/>
  <c r="JJ84" i="24"/>
  <c r="JI84" i="24"/>
  <c r="HU85" i="24"/>
  <c r="HP85" i="24"/>
  <c r="FY86" i="24"/>
  <c r="FR86" i="24"/>
  <c r="FQ86" i="24"/>
  <c r="FT86" i="24"/>
  <c r="FS86" i="24"/>
  <c r="EC87" i="24"/>
  <c r="DU87" i="24"/>
  <c r="DX87" i="24"/>
  <c r="DW87" i="24"/>
  <c r="DV87" i="24"/>
  <c r="CG88" i="24"/>
  <c r="CB88" i="24"/>
  <c r="CA88" i="24"/>
  <c r="BZ88" i="24"/>
  <c r="BY88" i="24"/>
  <c r="JQ89" i="24"/>
  <c r="JI89" i="24"/>
  <c r="JJ89" i="24"/>
  <c r="JL89" i="24"/>
  <c r="JK89" i="24"/>
  <c r="EO90" i="24"/>
  <c r="EG90" i="24"/>
  <c r="EJ90" i="24"/>
  <c r="EI90" i="24"/>
  <c r="EH90" i="24"/>
  <c r="CS91" i="24"/>
  <c r="CL91" i="24"/>
  <c r="CK91" i="24"/>
  <c r="AW92" i="24"/>
  <c r="AP92" i="24"/>
  <c r="AO92" i="24"/>
  <c r="AQ92" i="24"/>
  <c r="AR92" i="24"/>
  <c r="KC92" i="24"/>
  <c r="JX92" i="24"/>
  <c r="JW92" i="24"/>
  <c r="JV92" i="24"/>
  <c r="JU92" i="24"/>
  <c r="GD94" i="24"/>
  <c r="GC94" i="24"/>
  <c r="EO95" i="24"/>
  <c r="EJ95" i="24"/>
  <c r="EG95" i="24"/>
  <c r="EI95" i="24"/>
  <c r="EH95" i="24"/>
  <c r="CS96" i="24"/>
  <c r="CL96" i="24"/>
  <c r="CK96" i="24"/>
  <c r="CN96" i="24"/>
  <c r="CM96" i="24"/>
  <c r="AW97" i="24"/>
  <c r="AR97" i="24"/>
  <c r="AQ97" i="24"/>
  <c r="AO97" i="24"/>
  <c r="AP97" i="24"/>
  <c r="JU97" i="24"/>
  <c r="JV97" i="24"/>
  <c r="HY98" i="24"/>
  <c r="HZ98" i="24"/>
  <c r="GF99" i="24"/>
  <c r="GC99" i="24"/>
  <c r="GD99" i="24"/>
  <c r="EH100" i="24"/>
  <c r="EG100" i="24"/>
  <c r="CS101" i="24"/>
  <c r="CK101" i="24"/>
  <c r="CN101" i="24"/>
  <c r="CL101" i="24"/>
  <c r="CM101" i="24"/>
  <c r="AP102" i="24"/>
  <c r="AO102" i="24"/>
  <c r="JV102" i="24"/>
  <c r="JU102" i="24"/>
  <c r="GD104" i="24"/>
  <c r="GC104" i="24"/>
  <c r="EI105" i="24"/>
  <c r="EG105" i="24"/>
  <c r="CS106" i="24"/>
  <c r="CL106" i="24"/>
  <c r="CK106" i="24"/>
  <c r="CN106" i="24"/>
  <c r="CM106" i="24"/>
  <c r="AQ107" i="24"/>
  <c r="AO107" i="24"/>
  <c r="JV107" i="24"/>
  <c r="JU107" i="24"/>
  <c r="JW107" i="24"/>
  <c r="HY108" i="24"/>
  <c r="IB108" i="24"/>
  <c r="GD109" i="24"/>
  <c r="GC109" i="24"/>
  <c r="CS111" i="24"/>
  <c r="CK111" i="24"/>
  <c r="CL111" i="24"/>
  <c r="CN111" i="24"/>
  <c r="CM111" i="24"/>
  <c r="JV112" i="24"/>
  <c r="JW112" i="24"/>
  <c r="GC114" i="24"/>
  <c r="GF114" i="24"/>
  <c r="EI115" i="24"/>
  <c r="EG115" i="24"/>
  <c r="AQ117" i="24"/>
  <c r="AO117" i="24"/>
  <c r="GF119" i="24"/>
  <c r="GC119" i="24"/>
  <c r="IG136" i="24"/>
  <c r="HY136" i="24"/>
  <c r="GK137" i="24"/>
  <c r="GD137" i="24"/>
  <c r="GC137" i="24"/>
  <c r="EO138" i="24"/>
  <c r="EH138" i="24"/>
  <c r="EG138" i="24"/>
  <c r="CS139" i="24"/>
  <c r="CL139" i="24"/>
  <c r="CK139" i="24"/>
  <c r="HM12" i="24"/>
  <c r="AE11" i="24"/>
  <c r="AF11" i="24"/>
  <c r="AC11" i="24"/>
  <c r="Y13" i="24"/>
  <c r="S13" i="24"/>
  <c r="R13" i="24"/>
  <c r="Q13" i="24"/>
  <c r="T13" i="24"/>
  <c r="HP17" i="24"/>
  <c r="HN17" i="24"/>
  <c r="HM17" i="24"/>
  <c r="EO20" i="24"/>
  <c r="EI20" i="24"/>
  <c r="EH20" i="24"/>
  <c r="EG20" i="24"/>
  <c r="EJ20" i="24"/>
  <c r="CS21" i="24"/>
  <c r="CK21" i="24"/>
  <c r="CN21" i="24"/>
  <c r="CM21" i="24"/>
  <c r="CL21" i="24"/>
  <c r="AW22" i="24"/>
  <c r="AR22" i="24"/>
  <c r="AQ22" i="24"/>
  <c r="AP22" i="24"/>
  <c r="AO22" i="24"/>
  <c r="KC22" i="24"/>
  <c r="JU22" i="24"/>
  <c r="JV22" i="24"/>
  <c r="CG23" i="24"/>
  <c r="BY23" i="24"/>
  <c r="CB23" i="24"/>
  <c r="CA23" i="24"/>
  <c r="AK24" i="24"/>
  <c r="AD24" i="24"/>
  <c r="AC24" i="24"/>
  <c r="JL24" i="24"/>
  <c r="JI24" i="24"/>
  <c r="JJ24" i="24"/>
  <c r="FT26" i="24"/>
  <c r="FR26" i="24"/>
  <c r="FQ26" i="24"/>
  <c r="EC27" i="24"/>
  <c r="DX27" i="24"/>
  <c r="DU27" i="24"/>
  <c r="DV27" i="24"/>
  <c r="CG28" i="24"/>
  <c r="CA28" i="24"/>
  <c r="CB28" i="24"/>
  <c r="BZ28" i="24"/>
  <c r="BY28" i="24"/>
  <c r="AK29" i="24"/>
  <c r="AF29" i="24"/>
  <c r="AD29" i="24"/>
  <c r="AC29" i="24"/>
  <c r="JQ29" i="24"/>
  <c r="JJ29" i="24"/>
  <c r="JI29" i="24"/>
  <c r="HM30" i="24"/>
  <c r="HN30" i="24"/>
  <c r="FY31" i="24"/>
  <c r="FQ31" i="24"/>
  <c r="FR31" i="24"/>
  <c r="EC32" i="24"/>
  <c r="DV32" i="24"/>
  <c r="CG34" i="24"/>
  <c r="CB34" i="24"/>
  <c r="BZ34" i="24"/>
  <c r="CA34" i="24"/>
  <c r="BY34" i="24"/>
  <c r="AK35" i="24"/>
  <c r="AC35" i="24"/>
  <c r="AF35" i="24"/>
  <c r="AE35" i="24"/>
  <c r="JK35" i="24"/>
  <c r="JJ35" i="24"/>
  <c r="JI35" i="24"/>
  <c r="JQ35" i="24"/>
  <c r="JL35" i="24"/>
  <c r="IN39" i="24"/>
  <c r="IM39" i="24"/>
  <c r="IL39" i="24"/>
  <c r="IK39" i="24"/>
  <c r="IS39" i="24"/>
  <c r="HD40" i="24"/>
  <c r="HB40" i="24"/>
  <c r="HA40" i="24"/>
  <c r="HI40" i="24"/>
  <c r="HC40" i="24"/>
  <c r="IY41" i="24"/>
  <c r="IX41" i="24"/>
  <c r="IZ41" i="24"/>
  <c r="JE41" i="24"/>
  <c r="IW41" i="24"/>
  <c r="HP42" i="24"/>
  <c r="HM42" i="24"/>
  <c r="HO42" i="24"/>
  <c r="HU42" i="24"/>
  <c r="HN42" i="24"/>
  <c r="FS43" i="24"/>
  <c r="FR43" i="24"/>
  <c r="FY43" i="24"/>
  <c r="FQ43" i="24"/>
  <c r="FT43" i="24"/>
  <c r="EC46" i="24"/>
  <c r="DU46" i="24"/>
  <c r="DX46" i="24"/>
  <c r="DW46" i="24"/>
  <c r="DV46" i="24"/>
  <c r="BY47" i="24"/>
  <c r="CA47" i="24"/>
  <c r="CB47" i="24"/>
  <c r="AK49" i="24"/>
  <c r="AD49" i="24"/>
  <c r="AC49" i="24"/>
  <c r="AF49" i="24"/>
  <c r="AE49" i="24"/>
  <c r="JK49" i="24"/>
  <c r="JJ49" i="24"/>
  <c r="JQ49" i="24"/>
  <c r="JI49" i="24"/>
  <c r="JL49" i="24"/>
  <c r="HU51" i="24"/>
  <c r="HN51" i="24"/>
  <c r="HO51" i="24"/>
  <c r="HM51" i="24"/>
  <c r="HP51" i="24"/>
  <c r="FY52" i="24"/>
  <c r="FT52" i="24"/>
  <c r="FS52" i="24"/>
  <c r="DX53" i="24"/>
  <c r="DU53" i="24"/>
  <c r="FM54" i="24"/>
  <c r="FE54" i="24"/>
  <c r="FH54" i="24"/>
  <c r="FG54" i="24"/>
  <c r="FF54" i="24"/>
  <c r="DQ57" i="24"/>
  <c r="DJ57" i="24"/>
  <c r="DI57" i="24"/>
  <c r="DL57" i="24"/>
  <c r="DK57" i="24"/>
  <c r="BU58" i="24"/>
  <c r="BN58" i="24"/>
  <c r="BP58" i="24"/>
  <c r="BO58" i="24"/>
  <c r="BM58" i="24"/>
  <c r="Y60" i="24"/>
  <c r="T60" i="24"/>
  <c r="S60" i="24"/>
  <c r="R60" i="24"/>
  <c r="Q60" i="24"/>
  <c r="EC61" i="24"/>
  <c r="DV61" i="24"/>
  <c r="DU61" i="24"/>
  <c r="CG62" i="24"/>
  <c r="BY62" i="24"/>
  <c r="BZ62" i="24"/>
  <c r="CB62" i="24"/>
  <c r="CA62" i="24"/>
  <c r="AK63" i="24"/>
  <c r="AD63" i="24"/>
  <c r="AF63" i="24"/>
  <c r="AC63" i="24"/>
  <c r="JL63" i="24"/>
  <c r="JK63" i="24"/>
  <c r="JJ63" i="24"/>
  <c r="JQ63" i="24"/>
  <c r="HO64" i="24"/>
  <c r="HM64" i="24"/>
  <c r="HU64" i="24"/>
  <c r="HP64" i="24"/>
  <c r="FY65" i="24"/>
  <c r="FQ65" i="24"/>
  <c r="FT65" i="24"/>
  <c r="FR65" i="24"/>
  <c r="FS65" i="24"/>
  <c r="EC66" i="24"/>
  <c r="DW66" i="24"/>
  <c r="DV66" i="24"/>
  <c r="CG67" i="24"/>
  <c r="CB67" i="24"/>
  <c r="CA67" i="24"/>
  <c r="BY67" i="24"/>
  <c r="BZ67" i="24"/>
  <c r="AK71" i="24"/>
  <c r="AE71" i="24"/>
  <c r="AD71" i="24"/>
  <c r="AC71" i="24"/>
  <c r="AF71" i="24"/>
  <c r="JQ71" i="24"/>
  <c r="JK71" i="24"/>
  <c r="JJ71" i="24"/>
  <c r="JI71" i="24"/>
  <c r="JL71" i="24"/>
  <c r="HM72" i="24"/>
  <c r="HN72" i="24"/>
  <c r="CG75" i="24"/>
  <c r="BZ75" i="24"/>
  <c r="CA75" i="24"/>
  <c r="CB75" i="24"/>
  <c r="BY75" i="24"/>
  <c r="AK78" i="24"/>
  <c r="AF78" i="24"/>
  <c r="AE78" i="24"/>
  <c r="AD78" i="24"/>
  <c r="AC78" i="24"/>
  <c r="JQ78" i="24"/>
  <c r="JJ78" i="24"/>
  <c r="JI78" i="24"/>
  <c r="HO79" i="24"/>
  <c r="HM79" i="24"/>
  <c r="HN79" i="24"/>
  <c r="T80" i="24"/>
  <c r="R80" i="24"/>
  <c r="S80" i="24"/>
  <c r="Y80" i="24"/>
  <c r="Q80" i="24"/>
  <c r="IZ80" i="24"/>
  <c r="IX80" i="24"/>
  <c r="IW80" i="24"/>
  <c r="HI82" i="24"/>
  <c r="HC82" i="24"/>
  <c r="HB82" i="24"/>
  <c r="HA82" i="24"/>
  <c r="FM83" i="24"/>
  <c r="FF83" i="24"/>
  <c r="FH83" i="24"/>
  <c r="FG83" i="24"/>
  <c r="FE83" i="24"/>
  <c r="DQ84" i="24"/>
  <c r="DL84" i="24"/>
  <c r="DJ84" i="24"/>
  <c r="DI84" i="24"/>
  <c r="DK84" i="24"/>
  <c r="BU85" i="24"/>
  <c r="BO85" i="24"/>
  <c r="BN85" i="24"/>
  <c r="BM85" i="24"/>
  <c r="BP85" i="24"/>
  <c r="Y86" i="24"/>
  <c r="T86" i="24"/>
  <c r="S86" i="24"/>
  <c r="R86" i="24"/>
  <c r="FM88" i="24"/>
  <c r="FH88" i="24"/>
  <c r="FG88" i="24"/>
  <c r="FF88" i="24"/>
  <c r="FE88" i="24"/>
  <c r="HU90" i="24"/>
  <c r="HN90" i="24"/>
  <c r="HM90" i="24"/>
  <c r="HP90" i="24"/>
  <c r="HO90" i="24"/>
  <c r="FY91" i="24"/>
  <c r="FS91" i="24"/>
  <c r="FR91" i="24"/>
  <c r="FQ91" i="24"/>
  <c r="EC92" i="24"/>
  <c r="DX92" i="24"/>
  <c r="DW92" i="24"/>
  <c r="DU92" i="24"/>
  <c r="DV92" i="24"/>
  <c r="CG93" i="24"/>
  <c r="CB93" i="24"/>
  <c r="CA93" i="24"/>
  <c r="BZ93" i="24"/>
  <c r="BY93" i="24"/>
  <c r="AK94" i="24"/>
  <c r="AF94" i="24"/>
  <c r="AE94" i="24"/>
  <c r="AD94" i="24"/>
  <c r="AC94" i="24"/>
  <c r="HN95" i="24"/>
  <c r="HM95" i="24"/>
  <c r="HP95" i="24"/>
  <c r="EC97" i="24"/>
  <c r="DU97" i="24"/>
  <c r="DW97" i="24"/>
  <c r="DV97" i="24"/>
  <c r="DX97" i="24"/>
  <c r="AK99" i="24"/>
  <c r="AF99" i="24"/>
  <c r="AE99" i="24"/>
  <c r="AD99" i="24"/>
  <c r="AC99" i="24"/>
  <c r="FY101" i="24"/>
  <c r="FS101" i="24"/>
  <c r="HZ136" i="24"/>
  <c r="FH39" i="24"/>
  <c r="G106" i="24"/>
  <c r="EI25" i="24"/>
  <c r="JK78" i="24"/>
  <c r="JI63" i="24"/>
  <c r="JJ11" i="24"/>
  <c r="EJ25" i="24"/>
  <c r="FR52" i="24"/>
  <c r="JL78" i="24"/>
  <c r="GO32" i="24"/>
  <c r="CM52" i="24"/>
  <c r="E106" i="24"/>
  <c r="IS52" i="24"/>
  <c r="GP32" i="24"/>
  <c r="KC46" i="24"/>
  <c r="IN52" i="24"/>
  <c r="AP40" i="24"/>
  <c r="CM41" i="24"/>
  <c r="CN41" i="24"/>
  <c r="DL89" i="24"/>
  <c r="CZ63" i="24"/>
  <c r="ET23" i="24"/>
  <c r="F134" i="24"/>
  <c r="HU100" i="24"/>
  <c r="HP100" i="24"/>
  <c r="HM100" i="24"/>
  <c r="HO100" i="24"/>
  <c r="HN100" i="24"/>
  <c r="EC102" i="24"/>
  <c r="DX102" i="24"/>
  <c r="DW102" i="24"/>
  <c r="DV102" i="24"/>
  <c r="DU102" i="24"/>
  <c r="JQ104" i="24"/>
  <c r="JK104" i="24"/>
  <c r="HU105" i="24"/>
  <c r="HN105" i="24"/>
  <c r="HM105" i="24"/>
  <c r="HP105" i="24"/>
  <c r="HO105" i="24"/>
  <c r="EC107" i="24"/>
  <c r="DX107" i="24"/>
  <c r="DW107" i="24"/>
  <c r="DV107" i="24"/>
  <c r="DU107" i="24"/>
  <c r="CA108" i="24"/>
  <c r="BZ108" i="24"/>
  <c r="EC112" i="24"/>
  <c r="DX112" i="24"/>
  <c r="DV112" i="24"/>
  <c r="DU112" i="24"/>
  <c r="DW112" i="24"/>
  <c r="HU133" i="24"/>
  <c r="HM133" i="24"/>
  <c r="HN133" i="24"/>
  <c r="HU138" i="24"/>
  <c r="HN138" i="24"/>
  <c r="HM138" i="24"/>
  <c r="FA58" i="24"/>
  <c r="EU58" i="24"/>
  <c r="HC61" i="24"/>
  <c r="HA61" i="24"/>
  <c r="HB61" i="24"/>
  <c r="DQ63" i="24"/>
  <c r="DL63" i="24"/>
  <c r="R43" i="24"/>
  <c r="JV11" i="24"/>
  <c r="JU11" i="24"/>
  <c r="M23" i="24"/>
  <c r="E23" i="24"/>
  <c r="F23" i="24"/>
  <c r="H23" i="24"/>
  <c r="G23" i="24"/>
  <c r="IX39" i="24"/>
  <c r="IW39" i="24"/>
  <c r="IY39" i="24"/>
  <c r="CS47" i="24"/>
  <c r="CL47" i="24"/>
  <c r="CN47" i="24"/>
  <c r="CK47" i="24"/>
  <c r="CS62" i="24"/>
  <c r="CM62" i="24"/>
  <c r="CL62" i="24"/>
  <c r="CK62" i="24"/>
  <c r="CN62" i="24"/>
  <c r="EC84" i="24"/>
  <c r="DW84" i="24"/>
  <c r="DV84" i="24"/>
  <c r="DW18" i="24"/>
  <c r="DU18" i="24"/>
  <c r="GK21" i="24"/>
  <c r="GF21" i="24"/>
  <c r="GD21" i="24"/>
  <c r="HU27" i="24"/>
  <c r="HN27" i="24"/>
  <c r="HM27" i="24"/>
  <c r="AK31" i="24"/>
  <c r="AD31" i="24"/>
  <c r="AC31" i="24"/>
  <c r="AF31" i="24"/>
  <c r="AK111" i="24"/>
  <c r="AE111" i="24"/>
  <c r="AF111" i="24"/>
  <c r="AD111" i="24"/>
  <c r="AC111" i="24"/>
  <c r="HU112" i="24"/>
  <c r="HN112" i="24"/>
  <c r="HP112" i="24"/>
  <c r="HO112" i="24"/>
  <c r="HM112" i="24"/>
  <c r="EC114" i="24"/>
  <c r="DW114" i="24"/>
  <c r="DX114" i="24"/>
  <c r="DU114" i="24"/>
  <c r="AK116" i="24"/>
  <c r="AF116" i="24"/>
  <c r="AE116" i="24"/>
  <c r="AD116" i="24"/>
  <c r="AC116" i="24"/>
  <c r="HU117" i="24"/>
  <c r="HP117" i="24"/>
  <c r="HO117" i="24"/>
  <c r="EC119" i="24"/>
  <c r="DV119" i="24"/>
  <c r="DU119" i="24"/>
  <c r="DX119" i="24"/>
  <c r="DW119" i="24"/>
  <c r="AK134" i="24"/>
  <c r="AC134" i="24"/>
  <c r="AD134" i="24"/>
  <c r="HU135" i="24"/>
  <c r="HN135" i="24"/>
  <c r="HM135" i="24"/>
  <c r="EC137" i="24"/>
  <c r="DU137" i="24"/>
  <c r="DV137" i="24"/>
  <c r="AK139" i="24"/>
  <c r="AD139" i="24"/>
  <c r="AC139" i="24"/>
  <c r="HO40" i="24"/>
  <c r="FF12" i="24"/>
  <c r="DK35" i="24"/>
  <c r="CN113" i="24"/>
  <c r="IA42" i="24"/>
  <c r="DJ63" i="24"/>
  <c r="GO11" i="24"/>
  <c r="DL35" i="24"/>
  <c r="AD104" i="24"/>
  <c r="HB84" i="24"/>
  <c r="HC84" i="24"/>
  <c r="HA84" i="24"/>
  <c r="DV114" i="24"/>
  <c r="AW137" i="24"/>
  <c r="AO137" i="24"/>
  <c r="HY138" i="24"/>
  <c r="IG138" i="24"/>
  <c r="HZ138" i="24"/>
  <c r="AW19" i="24"/>
  <c r="AQ19" i="24"/>
  <c r="AP19" i="24"/>
  <c r="AR19" i="24"/>
  <c r="AO19" i="24"/>
  <c r="KC19" i="24"/>
  <c r="JX19" i="24"/>
  <c r="JU19" i="24"/>
  <c r="JV19" i="24"/>
  <c r="EO22" i="24"/>
  <c r="EG22" i="24"/>
  <c r="FY23" i="24"/>
  <c r="FR23" i="24"/>
  <c r="FQ23" i="24"/>
  <c r="EC29" i="24"/>
  <c r="DX29" i="24"/>
  <c r="DV29" i="24"/>
  <c r="EC35" i="24"/>
  <c r="DX35" i="24"/>
  <c r="DW35" i="24"/>
  <c r="DU35" i="24"/>
  <c r="AK43" i="24"/>
  <c r="AC43" i="24"/>
  <c r="AF43" i="24"/>
  <c r="JJ43" i="24"/>
  <c r="JI43" i="24"/>
  <c r="HU53" i="24"/>
  <c r="HM53" i="24"/>
  <c r="HN53" i="24"/>
  <c r="DQ60" i="24"/>
  <c r="DJ60" i="24"/>
  <c r="DI60" i="24"/>
  <c r="DK60" i="24"/>
  <c r="DL60" i="24"/>
  <c r="FY62" i="24"/>
  <c r="FR62" i="24"/>
  <c r="FQ62" i="24"/>
  <c r="FT62" i="24"/>
  <c r="FS62" i="24"/>
  <c r="CG64" i="24"/>
  <c r="BZ64" i="24"/>
  <c r="CA64" i="24"/>
  <c r="CB64" i="24"/>
  <c r="BY64" i="24"/>
  <c r="AK65" i="24"/>
  <c r="AC65" i="24"/>
  <c r="HU66" i="24"/>
  <c r="HN66" i="24"/>
  <c r="FQ67" i="24"/>
  <c r="FR67" i="24"/>
  <c r="EC71" i="24"/>
  <c r="DX71" i="24"/>
  <c r="DW71" i="24"/>
  <c r="DU71" i="24"/>
  <c r="DV71" i="24"/>
  <c r="FY75" i="24"/>
  <c r="FR75" i="24"/>
  <c r="FQ75" i="24"/>
  <c r="FT75" i="24"/>
  <c r="BU82" i="24"/>
  <c r="BN82" i="24"/>
  <c r="BO82" i="24"/>
  <c r="BM82" i="24"/>
  <c r="BP82" i="24"/>
  <c r="IZ83" i="24"/>
  <c r="IX83" i="24"/>
  <c r="IW83" i="24"/>
  <c r="IY83" i="24"/>
  <c r="FM85" i="24"/>
  <c r="FF85" i="24"/>
  <c r="FG85" i="24"/>
  <c r="FE85" i="24"/>
  <c r="DQ86" i="24"/>
  <c r="DL86" i="24"/>
  <c r="DK86" i="24"/>
  <c r="DJ86" i="24"/>
  <c r="DI86" i="24"/>
  <c r="JE88" i="24"/>
  <c r="IZ88" i="24"/>
  <c r="IY88" i="24"/>
  <c r="IX88" i="24"/>
  <c r="IW88" i="24"/>
  <c r="JQ91" i="24"/>
  <c r="JL91" i="24"/>
  <c r="JK91" i="24"/>
  <c r="HM92" i="24"/>
  <c r="HN92" i="24"/>
  <c r="FT93" i="24"/>
  <c r="FR93" i="24"/>
  <c r="FQ93" i="24"/>
  <c r="EC94" i="24"/>
  <c r="DV94" i="24"/>
  <c r="DU94" i="24"/>
  <c r="DX94" i="24"/>
  <c r="DW94" i="24"/>
  <c r="HU97" i="24"/>
  <c r="HP97" i="24"/>
  <c r="HN97" i="24"/>
  <c r="HM97" i="24"/>
  <c r="HO97" i="24"/>
  <c r="FQ98" i="24"/>
  <c r="FR98" i="24"/>
  <c r="EC99" i="24"/>
  <c r="DW99" i="24"/>
  <c r="DV99" i="24"/>
  <c r="AK101" i="24"/>
  <c r="AE101" i="24"/>
  <c r="AF101" i="24"/>
  <c r="AC101" i="24"/>
  <c r="AD101" i="24"/>
  <c r="JK101" i="24"/>
  <c r="JJ101" i="24"/>
  <c r="EC109" i="24"/>
  <c r="DW109" i="24"/>
  <c r="DV109" i="24"/>
  <c r="DU109" i="24"/>
  <c r="GP11" i="24"/>
  <c r="CW21" i="24"/>
  <c r="CY21" i="24"/>
  <c r="HA53" i="24"/>
  <c r="DX99" i="24"/>
  <c r="DU104" i="24"/>
  <c r="DQ29" i="24"/>
  <c r="DI29" i="24"/>
  <c r="DJ29" i="24"/>
  <c r="DL29" i="24"/>
  <c r="DK29" i="24"/>
  <c r="IX31" i="24"/>
  <c r="IW31" i="24"/>
  <c r="HD46" i="24"/>
  <c r="HB46" i="24"/>
  <c r="HA46" i="24"/>
  <c r="BU51" i="24"/>
  <c r="BN51" i="24"/>
  <c r="BM51" i="24"/>
  <c r="BP51" i="24"/>
  <c r="BO51" i="24"/>
  <c r="Y52" i="24"/>
  <c r="S52" i="24"/>
  <c r="Q52" i="24"/>
  <c r="IW52" i="24"/>
  <c r="IX52" i="24"/>
  <c r="GD13" i="24"/>
  <c r="GE13" i="24"/>
  <c r="GF13" i="24"/>
  <c r="GK13" i="24"/>
  <c r="DQ19" i="24"/>
  <c r="DI19" i="24"/>
  <c r="DL19" i="24"/>
  <c r="DK19" i="24"/>
  <c r="DJ19" i="24"/>
  <c r="BU20" i="24"/>
  <c r="BN20" i="24"/>
  <c r="BO20" i="24"/>
  <c r="HI22" i="24"/>
  <c r="HA22" i="24"/>
  <c r="AE13" i="24"/>
  <c r="AF13" i="24"/>
  <c r="AW24" i="24"/>
  <c r="AP24" i="24"/>
  <c r="AO24" i="24"/>
  <c r="AR24" i="24"/>
  <c r="AQ24" i="24"/>
  <c r="AW29" i="24"/>
  <c r="AQ29" i="24"/>
  <c r="AP29" i="24"/>
  <c r="AO29" i="24"/>
  <c r="JV29" i="24"/>
  <c r="JW29" i="24"/>
  <c r="EO32" i="24"/>
  <c r="EJ32" i="24"/>
  <c r="EI32" i="24"/>
  <c r="EH32" i="24"/>
  <c r="EG32" i="24"/>
  <c r="JX35" i="24"/>
  <c r="JW35" i="24"/>
  <c r="GE43" i="24"/>
  <c r="GD43" i="24"/>
  <c r="GK43" i="24"/>
  <c r="GC43" i="24"/>
  <c r="GF43" i="24"/>
  <c r="JV49" i="24"/>
  <c r="JX49" i="24"/>
  <c r="JW49" i="24"/>
  <c r="GD65" i="24"/>
  <c r="GC65" i="24"/>
  <c r="CS67" i="24"/>
  <c r="CL67" i="24"/>
  <c r="HZ72" i="24"/>
  <c r="HY72" i="24"/>
  <c r="GC73" i="24"/>
  <c r="GD73" i="24"/>
  <c r="CS75" i="24"/>
  <c r="CN75" i="24"/>
  <c r="CM75" i="24"/>
  <c r="CL75" i="24"/>
  <c r="CK75" i="24"/>
  <c r="JQ80" i="24"/>
  <c r="JJ80" i="24"/>
  <c r="JI80" i="24"/>
  <c r="JL80" i="24"/>
  <c r="JK80" i="24"/>
  <c r="FY88" i="24"/>
  <c r="FT88" i="24"/>
  <c r="FQ88" i="24"/>
  <c r="FR88" i="24"/>
  <c r="CS93" i="24"/>
  <c r="CL93" i="24"/>
  <c r="CK93" i="24"/>
  <c r="CN93" i="24"/>
  <c r="CM93" i="24"/>
  <c r="IB95" i="24"/>
  <c r="HZ95" i="24"/>
  <c r="HY95" i="24"/>
  <c r="IA95" i="24"/>
  <c r="AW99" i="24"/>
  <c r="AQ99" i="24"/>
  <c r="AP99" i="24"/>
  <c r="AO99" i="24"/>
  <c r="JU99" i="24"/>
  <c r="JV99" i="24"/>
  <c r="HY100" i="24"/>
  <c r="IB100" i="24"/>
  <c r="HZ100" i="24"/>
  <c r="EG102" i="24"/>
  <c r="EH102" i="24"/>
  <c r="AP104" i="24"/>
  <c r="AO104" i="24"/>
  <c r="EG107" i="24"/>
  <c r="EI107" i="24"/>
  <c r="CS108" i="24"/>
  <c r="CN108" i="24"/>
  <c r="CM108" i="24"/>
  <c r="CL108" i="24"/>
  <c r="CK108" i="24"/>
  <c r="AQ109" i="24"/>
  <c r="AO109" i="24"/>
  <c r="EG117" i="24"/>
  <c r="EI117" i="24"/>
  <c r="CN118" i="24"/>
  <c r="CL118" i="24"/>
  <c r="AO119" i="24"/>
  <c r="AQ119" i="24"/>
  <c r="JU137" i="24"/>
  <c r="KC137" i="24"/>
  <c r="GC139" i="24"/>
  <c r="GK139" i="24"/>
  <c r="GD139" i="24"/>
  <c r="DQ13" i="24"/>
  <c r="DI13" i="24"/>
  <c r="IG20" i="24"/>
  <c r="HZ20" i="24"/>
  <c r="HY20" i="24"/>
  <c r="FR28" i="24"/>
  <c r="FQ28" i="24"/>
  <c r="CG30" i="24"/>
  <c r="BY30" i="24"/>
  <c r="CB30" i="24"/>
  <c r="CA30" i="24"/>
  <c r="BZ30" i="24"/>
  <c r="FT34" i="24"/>
  <c r="FY34" i="24"/>
  <c r="BU40" i="24"/>
  <c r="BN40" i="24"/>
  <c r="BO40" i="24"/>
  <c r="BM40" i="24"/>
  <c r="BP40" i="24"/>
  <c r="EC49" i="24"/>
  <c r="DX49" i="24"/>
  <c r="DW49" i="24"/>
  <c r="DV49" i="24"/>
  <c r="DU49" i="24"/>
  <c r="CG51" i="24"/>
  <c r="CB51" i="24"/>
  <c r="CA51" i="24"/>
  <c r="BZ51" i="24"/>
  <c r="BY51" i="24"/>
  <c r="AK52" i="24"/>
  <c r="AF52" i="24"/>
  <c r="HI57" i="24"/>
  <c r="HD57" i="24"/>
  <c r="HC57" i="24"/>
  <c r="JQ65" i="24"/>
  <c r="JJ65" i="24"/>
  <c r="JI65" i="24"/>
  <c r="JL65" i="24"/>
  <c r="CG72" i="24"/>
  <c r="BZ72" i="24"/>
  <c r="BY72" i="24"/>
  <c r="CB72" i="24"/>
  <c r="EC78" i="24"/>
  <c r="DV78" i="24"/>
  <c r="DX78" i="24"/>
  <c r="DU78" i="24"/>
  <c r="DW78" i="24"/>
  <c r="Y83" i="24"/>
  <c r="S83" i="24"/>
  <c r="R83" i="24"/>
  <c r="Q83" i="24"/>
  <c r="T83" i="24"/>
  <c r="AK91" i="24"/>
  <c r="AF91" i="24"/>
  <c r="AE91" i="24"/>
  <c r="AD91" i="24"/>
  <c r="AK96" i="24"/>
  <c r="AE96" i="24"/>
  <c r="AD96" i="24"/>
  <c r="AC96" i="24"/>
  <c r="AF96" i="24"/>
  <c r="JQ96" i="24"/>
  <c r="JJ96" i="24"/>
  <c r="AK106" i="24"/>
  <c r="AD106" i="24"/>
  <c r="AF106" i="24"/>
  <c r="AE106" i="24"/>
  <c r="HU107" i="24"/>
  <c r="HP107" i="24"/>
  <c r="HM107" i="24"/>
  <c r="HO107" i="24"/>
  <c r="CX21" i="24"/>
  <c r="DV35" i="24"/>
  <c r="CZ21" i="24"/>
  <c r="GC21" i="24"/>
  <c r="FR34" i="24"/>
  <c r="JI101" i="24"/>
  <c r="FT113" i="24"/>
  <c r="FQ21" i="24"/>
  <c r="HU46" i="24"/>
  <c r="JE52" i="24"/>
  <c r="AO11" i="24"/>
  <c r="DU29" i="24"/>
  <c r="CK34" i="24"/>
  <c r="HN46" i="24"/>
  <c r="JI52" i="24"/>
  <c r="HN107" i="24"/>
  <c r="AK109" i="24"/>
  <c r="AD109" i="24"/>
  <c r="AC109" i="24"/>
  <c r="AF109" i="24"/>
  <c r="HU110" i="24"/>
  <c r="HM110" i="24"/>
  <c r="HP110" i="24"/>
  <c r="HO110" i="24"/>
  <c r="BZ113" i="24"/>
  <c r="CA113" i="24"/>
  <c r="AK114" i="24"/>
  <c r="AF114" i="24"/>
  <c r="AE114" i="24"/>
  <c r="AD114" i="24"/>
  <c r="AC114" i="24"/>
  <c r="HU115" i="24"/>
  <c r="HN115" i="24"/>
  <c r="HM115" i="24"/>
  <c r="HO115" i="24"/>
  <c r="EC117" i="24"/>
  <c r="DX117" i="24"/>
  <c r="DW117" i="24"/>
  <c r="DU117" i="24"/>
  <c r="DV117" i="24"/>
  <c r="AK119" i="24"/>
  <c r="AE119" i="24"/>
  <c r="AD119" i="24"/>
  <c r="AC119" i="24"/>
  <c r="AF119" i="24"/>
  <c r="EC135" i="24"/>
  <c r="DV135" i="24"/>
  <c r="DU135" i="24"/>
  <c r="AK137" i="24"/>
  <c r="AD137" i="24"/>
  <c r="AC137" i="24"/>
  <c r="BU17" i="24"/>
  <c r="BP17" i="24"/>
  <c r="BO17" i="24"/>
  <c r="BM17" i="24"/>
  <c r="BN17" i="24"/>
  <c r="JL19" i="24"/>
  <c r="JI19" i="24"/>
  <c r="JJ19" i="24"/>
  <c r="HO20" i="24"/>
  <c r="HN20" i="24"/>
  <c r="HM20" i="24"/>
  <c r="DW22" i="24"/>
  <c r="DU22" i="24"/>
  <c r="DX22" i="24"/>
  <c r="FM23" i="24"/>
  <c r="FG23" i="24"/>
  <c r="FE23" i="24"/>
  <c r="FF23" i="24"/>
  <c r="FH23" i="24"/>
  <c r="DQ24" i="24"/>
  <c r="DK24" i="24"/>
  <c r="DI24" i="24"/>
  <c r="DL24" i="24"/>
  <c r="DJ24" i="24"/>
  <c r="BU25" i="24"/>
  <c r="BM25" i="24"/>
  <c r="BN25" i="24"/>
  <c r="BP25" i="24"/>
  <c r="BO25" i="24"/>
  <c r="Y26" i="24"/>
  <c r="T26" i="24"/>
  <c r="S26" i="24"/>
  <c r="R26" i="24"/>
  <c r="Q26" i="24"/>
  <c r="FM28" i="24"/>
  <c r="FE28" i="24"/>
  <c r="FH28" i="24"/>
  <c r="FG28" i="24"/>
  <c r="FF28" i="24"/>
  <c r="Y31" i="24"/>
  <c r="T31" i="24"/>
  <c r="R31" i="24"/>
  <c r="S31" i="24"/>
  <c r="FM34" i="24"/>
  <c r="FH34" i="24"/>
  <c r="FF34" i="24"/>
  <c r="FG34" i="24"/>
  <c r="FE34" i="24"/>
  <c r="DQ35" i="24"/>
  <c r="DJ35" i="24"/>
  <c r="CS39" i="24"/>
  <c r="CN39" i="24"/>
  <c r="CM39" i="24"/>
  <c r="BI40" i="24"/>
  <c r="BD40" i="24"/>
  <c r="BB40" i="24"/>
  <c r="BC40" i="24"/>
  <c r="BA40" i="24"/>
  <c r="DE41" i="24"/>
  <c r="CZ41" i="24"/>
  <c r="CW41" i="24"/>
  <c r="CY41" i="24"/>
  <c r="CX41" i="24"/>
  <c r="BU42" i="24"/>
  <c r="BN42" i="24"/>
  <c r="BP42" i="24"/>
  <c r="BO42" i="24"/>
  <c r="IZ43" i="24"/>
  <c r="IW43" i="24"/>
  <c r="FM47" i="24"/>
  <c r="FH47" i="24"/>
  <c r="FG47" i="24"/>
  <c r="FF47" i="24"/>
  <c r="FE47" i="24"/>
  <c r="EU12" i="24"/>
  <c r="FA17" i="24"/>
  <c r="EU17" i="24"/>
  <c r="ET17" i="24"/>
  <c r="ES17" i="24"/>
  <c r="JE21" i="24"/>
  <c r="IX21" i="24"/>
  <c r="HP115" i="24"/>
  <c r="JL13" i="24"/>
  <c r="JQ13" i="24"/>
  <c r="JJ13" i="24"/>
  <c r="JI13" i="24"/>
  <c r="GW19" i="24"/>
  <c r="GO19" i="24"/>
  <c r="GP19" i="24"/>
  <c r="S41" i="24"/>
  <c r="T41" i="24"/>
  <c r="R41" i="24"/>
  <c r="Q41" i="24"/>
  <c r="JJ41" i="24"/>
  <c r="JL41" i="24"/>
  <c r="HY51" i="24"/>
  <c r="HZ51" i="24"/>
  <c r="AK60" i="24"/>
  <c r="AF60" i="24"/>
  <c r="AD60" i="24"/>
  <c r="AE60" i="24"/>
  <c r="AC60" i="24"/>
  <c r="JW71" i="24"/>
  <c r="JU71" i="24"/>
  <c r="JV71" i="24"/>
  <c r="AK80" i="24"/>
  <c r="AC80" i="24"/>
  <c r="AD80" i="24"/>
  <c r="AE80" i="24"/>
  <c r="HN82" i="24"/>
  <c r="HM82" i="24"/>
  <c r="HP82" i="24"/>
  <c r="FY83" i="24"/>
  <c r="FT83" i="24"/>
  <c r="FS83" i="24"/>
  <c r="FR83" i="24"/>
  <c r="FQ83" i="24"/>
  <c r="AK86" i="24"/>
  <c r="AE86" i="24"/>
  <c r="AD86" i="24"/>
  <c r="JJ86" i="24"/>
  <c r="JI86" i="24"/>
  <c r="IG90" i="24"/>
  <c r="HZ90" i="24"/>
  <c r="IA90" i="24"/>
  <c r="GD91" i="24"/>
  <c r="GC91" i="24"/>
  <c r="EO92" i="24"/>
  <c r="EJ92" i="24"/>
  <c r="EI92" i="24"/>
  <c r="EH92" i="24"/>
  <c r="EG92" i="24"/>
  <c r="KC94" i="24"/>
  <c r="JW94" i="24"/>
  <c r="JV94" i="24"/>
  <c r="GD96" i="24"/>
  <c r="GC96" i="24"/>
  <c r="EO97" i="24"/>
  <c r="EG97" i="24"/>
  <c r="CS98" i="24"/>
  <c r="CN98" i="24"/>
  <c r="CM98" i="24"/>
  <c r="CL98" i="24"/>
  <c r="CK98" i="24"/>
  <c r="GD101" i="24"/>
  <c r="GC101" i="24"/>
  <c r="CS103" i="24"/>
  <c r="CN103" i="24"/>
  <c r="CM103" i="24"/>
  <c r="CL103" i="24"/>
  <c r="CK103" i="24"/>
  <c r="JV104" i="24"/>
  <c r="JU104" i="24"/>
  <c r="GF106" i="24"/>
  <c r="GD106" i="24"/>
  <c r="GC106" i="24"/>
  <c r="JU109" i="24"/>
  <c r="JV109" i="24"/>
  <c r="GF111" i="24"/>
  <c r="GD111" i="24"/>
  <c r="GC111" i="24"/>
  <c r="CM23" i="24"/>
  <c r="EC24" i="24"/>
  <c r="DU24" i="24"/>
  <c r="CG25" i="24"/>
  <c r="BY25" i="24"/>
  <c r="JK26" i="24"/>
  <c r="JQ26" i="24"/>
  <c r="JI26" i="24"/>
  <c r="JJ26" i="24"/>
  <c r="JQ31" i="24"/>
  <c r="JJ31" i="24"/>
  <c r="JI31" i="24"/>
  <c r="HU32" i="24"/>
  <c r="HN32" i="24"/>
  <c r="HM32" i="24"/>
  <c r="DQ41" i="24"/>
  <c r="DL41" i="24"/>
  <c r="DJ41" i="24"/>
  <c r="DI41" i="24"/>
  <c r="DK41" i="24"/>
  <c r="CG42" i="24"/>
  <c r="BZ42" i="24"/>
  <c r="CB42" i="24"/>
  <c r="FR47" i="24"/>
  <c r="FQ47" i="24"/>
  <c r="FY47" i="24"/>
  <c r="T54" i="24"/>
  <c r="R54" i="24"/>
  <c r="Q54" i="24"/>
  <c r="S54" i="24"/>
  <c r="FM58" i="24"/>
  <c r="FE58" i="24"/>
  <c r="FH58" i="24"/>
  <c r="FG58" i="24"/>
  <c r="FF58" i="24"/>
  <c r="EC63" i="24"/>
  <c r="DW63" i="24"/>
  <c r="DV63" i="24"/>
  <c r="AK73" i="24"/>
  <c r="AF73" i="24"/>
  <c r="AE73" i="24"/>
  <c r="AD73" i="24"/>
  <c r="HU74" i="24"/>
  <c r="HO74" i="24"/>
  <c r="HN74" i="24"/>
  <c r="HP74" i="24"/>
  <c r="HM74" i="24"/>
  <c r="CG79" i="24"/>
  <c r="BZ79" i="24"/>
  <c r="BY79" i="24"/>
  <c r="CA79" i="24"/>
  <c r="CB79" i="24"/>
  <c r="DQ80" i="24"/>
  <c r="DL80" i="24"/>
  <c r="DK80" i="24"/>
  <c r="DJ80" i="24"/>
  <c r="DI80" i="24"/>
  <c r="BU87" i="24"/>
  <c r="BM87" i="24"/>
  <c r="CG100" i="24"/>
  <c r="CA100" i="24"/>
  <c r="HU102" i="24"/>
  <c r="HO102" i="24"/>
  <c r="HN102" i="24"/>
  <c r="HM102" i="24"/>
  <c r="EC104" i="24"/>
  <c r="DW104" i="24"/>
  <c r="DX104" i="24"/>
  <c r="JI91" i="24"/>
  <c r="JI41" i="24"/>
  <c r="T21" i="24"/>
  <c r="FR21" i="24"/>
  <c r="JK65" i="24"/>
  <c r="JK43" i="24"/>
  <c r="HO46" i="24"/>
  <c r="JL26" i="24"/>
  <c r="IY52" i="24"/>
  <c r="IZ52" i="24"/>
  <c r="HZ25" i="24"/>
  <c r="AK104" i="24"/>
  <c r="AC104" i="24"/>
  <c r="AF104" i="24"/>
  <c r="DQ11" i="24"/>
  <c r="DL11" i="24"/>
  <c r="DJ11" i="24"/>
  <c r="DI11" i="24"/>
  <c r="AK19" i="24"/>
  <c r="AF19" i="24"/>
  <c r="IY26" i="24"/>
  <c r="JE26" i="24"/>
  <c r="IZ26" i="24"/>
  <c r="IX26" i="24"/>
  <c r="IW26" i="24"/>
  <c r="HI27" i="24"/>
  <c r="HB27" i="24"/>
  <c r="HA27" i="24"/>
  <c r="BU30" i="24"/>
  <c r="BO30" i="24"/>
  <c r="BN30" i="24"/>
  <c r="BM30" i="24"/>
  <c r="BP30" i="24"/>
  <c r="HA32" i="24"/>
  <c r="HB32" i="24"/>
  <c r="DQ49" i="24"/>
  <c r="DJ49" i="24"/>
  <c r="DI49" i="24"/>
  <c r="EV12" i="24"/>
  <c r="CG12" i="24"/>
  <c r="CA12" i="24"/>
  <c r="BZ12" i="24"/>
  <c r="HZ17" i="24"/>
  <c r="HY17" i="24"/>
  <c r="EO27" i="24"/>
  <c r="EH27" i="24"/>
  <c r="EG27" i="24"/>
  <c r="EJ27" i="24"/>
  <c r="EI27" i="24"/>
  <c r="IA30" i="24"/>
  <c r="HZ30" i="24"/>
  <c r="HY30" i="24"/>
  <c r="IB30" i="24"/>
  <c r="IG30" i="24"/>
  <c r="AW35" i="24"/>
  <c r="AO35" i="24"/>
  <c r="AP35" i="24"/>
  <c r="AR35" i="24"/>
  <c r="AQ35" i="24"/>
  <c r="HN40" i="24"/>
  <c r="HM40" i="24"/>
  <c r="HP40" i="24"/>
  <c r="EC57" i="24"/>
  <c r="DW57" i="24"/>
  <c r="JU63" i="24"/>
  <c r="JW63" i="24"/>
  <c r="JX63" i="24"/>
  <c r="KC63" i="24"/>
  <c r="EO74" i="24"/>
  <c r="EJ74" i="24"/>
  <c r="EH74" i="24"/>
  <c r="EG74" i="24"/>
  <c r="AW78" i="24"/>
  <c r="AO78" i="24"/>
  <c r="KC78" i="24"/>
  <c r="JU78" i="24"/>
  <c r="JV78" i="24"/>
  <c r="CG85" i="24"/>
  <c r="CA85" i="24"/>
  <c r="BZ85" i="24"/>
  <c r="BY85" i="24"/>
  <c r="CB85" i="24"/>
  <c r="HC46" i="24"/>
  <c r="AE43" i="24"/>
  <c r="IG12" i="24"/>
  <c r="DJ13" i="24"/>
  <c r="EH22" i="24"/>
  <c r="HA57" i="24"/>
  <c r="HY90" i="24"/>
  <c r="Y65" i="24"/>
  <c r="R65" i="24"/>
  <c r="Q65" i="24"/>
  <c r="T65" i="24"/>
  <c r="IY65" i="24"/>
  <c r="IX65" i="24"/>
  <c r="HI66" i="24"/>
  <c r="HC66" i="24"/>
  <c r="HB66" i="24"/>
  <c r="FM67" i="24"/>
  <c r="FG67" i="24"/>
  <c r="FF67" i="24"/>
  <c r="FE67" i="24"/>
  <c r="FH67" i="24"/>
  <c r="DQ71" i="24"/>
  <c r="DI71" i="24"/>
  <c r="DK71" i="24"/>
  <c r="BU72" i="24"/>
  <c r="BP72" i="24"/>
  <c r="Y73" i="24"/>
  <c r="R73" i="24"/>
  <c r="T73" i="24"/>
  <c r="S73" i="24"/>
  <c r="Q73" i="24"/>
  <c r="IX73" i="24"/>
  <c r="IW73" i="24"/>
  <c r="HI74" i="24"/>
  <c r="HC74" i="24"/>
  <c r="HD74" i="24"/>
  <c r="FM75" i="24"/>
  <c r="FE75" i="24"/>
  <c r="FG75" i="24"/>
  <c r="FF75" i="24"/>
  <c r="FH75" i="24"/>
  <c r="DQ78" i="24"/>
  <c r="DK78" i="24"/>
  <c r="BU79" i="24"/>
  <c r="BP79" i="24"/>
  <c r="DE80" i="24"/>
  <c r="CZ80" i="24"/>
  <c r="BI82" i="24"/>
  <c r="BB82" i="24"/>
  <c r="BC82" i="24"/>
  <c r="FA85" i="24"/>
  <c r="EV85" i="24"/>
  <c r="ES85" i="24"/>
  <c r="EU85" i="24"/>
  <c r="ET85" i="24"/>
  <c r="DE86" i="24"/>
  <c r="CW86" i="24"/>
  <c r="BI87" i="24"/>
  <c r="BD87" i="24"/>
  <c r="M88" i="24"/>
  <c r="H88" i="24"/>
  <c r="G88" i="24"/>
  <c r="F88" i="24"/>
  <c r="E88" i="24"/>
  <c r="GW89" i="24"/>
  <c r="GP89" i="24"/>
  <c r="GO89" i="24"/>
  <c r="GQ89" i="24"/>
  <c r="BU90" i="24"/>
  <c r="BP90" i="24"/>
  <c r="BO90" i="24"/>
  <c r="BN90" i="24"/>
  <c r="BM90" i="24"/>
  <c r="Y91" i="24"/>
  <c r="S91" i="24"/>
  <c r="R91" i="24"/>
  <c r="Q91" i="24"/>
  <c r="IX91" i="24"/>
  <c r="IY91" i="24"/>
  <c r="IW91" i="24"/>
  <c r="FM93" i="24"/>
  <c r="FE93" i="24"/>
  <c r="FH93" i="24"/>
  <c r="FG93" i="24"/>
  <c r="FF93" i="24"/>
  <c r="DQ94" i="24"/>
  <c r="DI94" i="24"/>
  <c r="DL94" i="24"/>
  <c r="DK94" i="24"/>
  <c r="DJ94" i="24"/>
  <c r="BU95" i="24"/>
  <c r="BN95" i="24"/>
  <c r="BM95" i="24"/>
  <c r="T96" i="24"/>
  <c r="Q96" i="24"/>
  <c r="FM98" i="24"/>
  <c r="FH98" i="24"/>
  <c r="FG98" i="24"/>
  <c r="FF98" i="24"/>
  <c r="FE98" i="24"/>
  <c r="BU100" i="24"/>
  <c r="BN100" i="24"/>
  <c r="BM100" i="24"/>
  <c r="T101" i="24"/>
  <c r="S101" i="24"/>
  <c r="R101" i="24"/>
  <c r="IX101" i="24"/>
  <c r="IW101" i="24"/>
  <c r="IZ101" i="24"/>
  <c r="FM103" i="24"/>
  <c r="FG103" i="24"/>
  <c r="FF103" i="24"/>
  <c r="FE103" i="24"/>
  <c r="FH103" i="24"/>
  <c r="BU105" i="24"/>
  <c r="BO105" i="24"/>
  <c r="BP105" i="24"/>
  <c r="R106" i="24"/>
  <c r="Q106" i="24"/>
  <c r="IW106" i="24"/>
  <c r="IZ106" i="24"/>
  <c r="HB107" i="24"/>
  <c r="HD107" i="24"/>
  <c r="FM108" i="24"/>
  <c r="FG108" i="24"/>
  <c r="FH108" i="24"/>
  <c r="DL109" i="24"/>
  <c r="DK109" i="24"/>
  <c r="BU110" i="24"/>
  <c r="BM110" i="24"/>
  <c r="BP110" i="24"/>
  <c r="BO110" i="24"/>
  <c r="BN110" i="24"/>
  <c r="S111" i="24"/>
  <c r="R111" i="24"/>
  <c r="HI112" i="24"/>
  <c r="HA112" i="24"/>
  <c r="HB112" i="24"/>
  <c r="HD112" i="24"/>
  <c r="DQ114" i="24"/>
  <c r="DI114" i="24"/>
  <c r="DL114" i="24"/>
  <c r="DK114" i="24"/>
  <c r="DJ114" i="24"/>
  <c r="Y116" i="24"/>
  <c r="S116" i="24"/>
  <c r="Q116" i="24"/>
  <c r="HI117" i="24"/>
  <c r="HA117" i="24"/>
  <c r="HD117" i="24"/>
  <c r="HC117" i="24"/>
  <c r="DQ119" i="24"/>
  <c r="DJ119" i="24"/>
  <c r="DI119" i="24"/>
  <c r="DL119" i="24"/>
  <c r="Y134" i="24"/>
  <c r="R134" i="24"/>
  <c r="HI135" i="24"/>
  <c r="HA135" i="24"/>
  <c r="HB135" i="24"/>
  <c r="DQ137" i="24"/>
  <c r="DJ137" i="24"/>
  <c r="DI137" i="24"/>
  <c r="BU138" i="24"/>
  <c r="BN138" i="24"/>
  <c r="BM138" i="24"/>
  <c r="Y139" i="24"/>
  <c r="R139" i="24"/>
  <c r="Q139" i="24"/>
  <c r="JE139" i="24"/>
  <c r="IX139" i="24"/>
  <c r="DQ65" i="24"/>
  <c r="DJ65" i="24"/>
  <c r="BU66" i="24"/>
  <c r="BN66" i="24"/>
  <c r="BM66" i="24"/>
  <c r="BO66" i="24"/>
  <c r="R67" i="24"/>
  <c r="S67" i="24"/>
  <c r="Q67" i="24"/>
  <c r="FM72" i="24"/>
  <c r="FG72" i="24"/>
  <c r="FF72" i="24"/>
  <c r="FE72" i="24"/>
  <c r="FH72" i="24"/>
  <c r="DQ73" i="24"/>
  <c r="DL73" i="24"/>
  <c r="DK73" i="24"/>
  <c r="DJ73" i="24"/>
  <c r="BU74" i="24"/>
  <c r="BP74" i="24"/>
  <c r="Y75" i="24"/>
  <c r="T75" i="24"/>
  <c r="Q75" i="24"/>
  <c r="IX75" i="24"/>
  <c r="IW75" i="24"/>
  <c r="HI78" i="24"/>
  <c r="HB78" i="24"/>
  <c r="HD78" i="24"/>
  <c r="FM79" i="24"/>
  <c r="FE79" i="24"/>
  <c r="FF79" i="24"/>
  <c r="FH79" i="24"/>
  <c r="FG79" i="24"/>
  <c r="GW80" i="24"/>
  <c r="GQ80" i="24"/>
  <c r="GO80" i="24"/>
  <c r="GP80" i="24"/>
  <c r="GR80" i="24"/>
  <c r="BI84" i="24"/>
  <c r="BB84" i="24"/>
  <c r="BD84" i="24"/>
  <c r="BA84" i="24"/>
  <c r="BC84" i="24"/>
  <c r="IN85" i="24"/>
  <c r="IK85" i="24"/>
  <c r="GW86" i="24"/>
  <c r="GP86" i="24"/>
  <c r="GQ86" i="24"/>
  <c r="FA87" i="24"/>
  <c r="ES87" i="24"/>
  <c r="DE88" i="24"/>
  <c r="CX88" i="24"/>
  <c r="CW88" i="24"/>
  <c r="CY88" i="24"/>
  <c r="BI89" i="24"/>
  <c r="BD89" i="24"/>
  <c r="BC89" i="24"/>
  <c r="BB89" i="24"/>
  <c r="M90" i="24"/>
  <c r="E90" i="24"/>
  <c r="G90" i="24"/>
  <c r="F90" i="24"/>
  <c r="H90" i="24"/>
  <c r="FM90" i="24"/>
  <c r="FH90" i="24"/>
  <c r="FG90" i="24"/>
  <c r="FE90" i="24"/>
  <c r="DQ91" i="24"/>
  <c r="DL91" i="24"/>
  <c r="DK91" i="24"/>
  <c r="DJ91" i="24"/>
  <c r="DI91" i="24"/>
  <c r="BU92" i="24"/>
  <c r="BP92" i="24"/>
  <c r="BO92" i="24"/>
  <c r="BN92" i="24"/>
  <c r="BM92" i="24"/>
  <c r="R93" i="24"/>
  <c r="Q93" i="24"/>
  <c r="S93" i="24"/>
  <c r="JE93" i="24"/>
  <c r="IX93" i="24"/>
  <c r="IW93" i="24"/>
  <c r="IY93" i="24"/>
  <c r="FM95" i="24"/>
  <c r="FG95" i="24"/>
  <c r="FF95" i="24"/>
  <c r="FE95" i="24"/>
  <c r="FH95" i="24"/>
  <c r="DL96" i="24"/>
  <c r="DI96" i="24"/>
  <c r="BU97" i="24"/>
  <c r="BM97" i="24"/>
  <c r="BN97" i="24"/>
  <c r="Q98" i="24"/>
  <c r="T98" i="24"/>
  <c r="IX98" i="24"/>
  <c r="IW98" i="24"/>
  <c r="IZ98" i="24"/>
  <c r="HD99" i="24"/>
  <c r="HA99" i="24"/>
  <c r="FM100" i="24"/>
  <c r="FH100" i="24"/>
  <c r="FG100" i="24"/>
  <c r="FF100" i="24"/>
  <c r="FE100" i="24"/>
  <c r="DI101" i="24"/>
  <c r="DL101" i="24"/>
  <c r="DK101" i="24"/>
  <c r="BU102" i="24"/>
  <c r="BP102" i="24"/>
  <c r="BO102" i="24"/>
  <c r="BN102" i="24"/>
  <c r="BM102" i="24"/>
  <c r="IW103" i="24"/>
  <c r="IX103" i="24"/>
  <c r="HA104" i="24"/>
  <c r="HC104" i="24"/>
  <c r="FM105" i="24"/>
  <c r="FH105" i="24"/>
  <c r="FG105" i="24"/>
  <c r="FF105" i="24"/>
  <c r="FE105" i="24"/>
  <c r="DL106" i="24"/>
  <c r="DK106" i="24"/>
  <c r="DI106" i="24"/>
  <c r="BU107" i="24"/>
  <c r="BP107" i="24"/>
  <c r="BN107" i="24"/>
  <c r="BM107" i="24"/>
  <c r="BO107" i="24"/>
  <c r="R108" i="24"/>
  <c r="S108" i="24"/>
  <c r="FM110" i="24"/>
  <c r="FG110" i="24"/>
  <c r="FH110" i="24"/>
  <c r="FE110" i="24"/>
  <c r="DL111" i="24"/>
  <c r="DI111" i="24"/>
  <c r="BU112" i="24"/>
  <c r="BP112" i="24"/>
  <c r="Y113" i="24"/>
  <c r="T113" i="24"/>
  <c r="R113" i="24"/>
  <c r="S113" i="24"/>
  <c r="HI114" i="24"/>
  <c r="HD114" i="24"/>
  <c r="HC114" i="24"/>
  <c r="HB114" i="24"/>
  <c r="HA114" i="24"/>
  <c r="DQ116" i="24"/>
  <c r="DK116" i="24"/>
  <c r="DJ116" i="24"/>
  <c r="DL116" i="24"/>
  <c r="Y118" i="24"/>
  <c r="T118" i="24"/>
  <c r="S118" i="24"/>
  <c r="R118" i="24"/>
  <c r="Q118" i="24"/>
  <c r="IW118" i="24"/>
  <c r="IZ118" i="24"/>
  <c r="HI119" i="24"/>
  <c r="HA119" i="24"/>
  <c r="HB119" i="24"/>
  <c r="HC119" i="24"/>
  <c r="DQ134" i="24"/>
  <c r="DJ134" i="24"/>
  <c r="DI134" i="24"/>
  <c r="Y136" i="24"/>
  <c r="R136" i="24"/>
  <c r="Q136" i="24"/>
  <c r="HI137" i="24"/>
  <c r="HA137" i="24"/>
  <c r="HB137" i="24"/>
  <c r="FM138" i="24"/>
  <c r="FE138" i="24"/>
  <c r="DQ139" i="24"/>
  <c r="DJ139" i="24"/>
  <c r="DI139" i="24"/>
  <c r="AR21" i="24"/>
  <c r="HN35" i="24"/>
  <c r="DL71" i="24"/>
  <c r="BO74" i="24"/>
  <c r="S75" i="24"/>
  <c r="BN79" i="24"/>
  <c r="Q134" i="24"/>
  <c r="HD119" i="24"/>
  <c r="IM85" i="24"/>
  <c r="BI11" i="24"/>
  <c r="BC11" i="24"/>
  <c r="BB11" i="24"/>
  <c r="BA11" i="24"/>
  <c r="AW13" i="24"/>
  <c r="AR13" i="24"/>
  <c r="JX13" i="24"/>
  <c r="JV13" i="24"/>
  <c r="FM20" i="24"/>
  <c r="FE20" i="24"/>
  <c r="DE23" i="24"/>
  <c r="CY23" i="24"/>
  <c r="CZ23" i="24"/>
  <c r="CX23" i="24"/>
  <c r="BI24" i="24"/>
  <c r="BC24" i="24"/>
  <c r="BB24" i="24"/>
  <c r="BA24" i="24"/>
  <c r="M25" i="24"/>
  <c r="E25" i="24"/>
  <c r="F25" i="24"/>
  <c r="IM25" i="24"/>
  <c r="IN25" i="24"/>
  <c r="FA27" i="24"/>
  <c r="ET27" i="24"/>
  <c r="ES27" i="24"/>
  <c r="DE28" i="24"/>
  <c r="CZ28" i="24"/>
  <c r="CX28" i="24"/>
  <c r="CY28" i="24"/>
  <c r="CW28" i="24"/>
  <c r="BI29" i="24"/>
  <c r="BC29" i="24"/>
  <c r="BA29" i="24"/>
  <c r="M30" i="24"/>
  <c r="E30" i="24"/>
  <c r="IM30" i="24"/>
  <c r="IK30" i="24"/>
  <c r="IL30" i="24"/>
  <c r="FA32" i="24"/>
  <c r="EU32" i="24"/>
  <c r="DE34" i="24"/>
  <c r="CZ34" i="24"/>
  <c r="CX34" i="24"/>
  <c r="CY34" i="24"/>
  <c r="CW34" i="24"/>
  <c r="BC35" i="24"/>
  <c r="BB35" i="24"/>
  <c r="BA35" i="24"/>
  <c r="M39" i="24"/>
  <c r="E39" i="24"/>
  <c r="H39" i="24"/>
  <c r="G39" i="24"/>
  <c r="JJ39" i="24"/>
  <c r="JQ39" i="24"/>
  <c r="JK39" i="24"/>
  <c r="JX41" i="24"/>
  <c r="JW41" i="24"/>
  <c r="JV41" i="24"/>
  <c r="IL42" i="24"/>
  <c r="IK42" i="24"/>
  <c r="GQ43" i="24"/>
  <c r="GO43" i="24"/>
  <c r="FA46" i="24"/>
  <c r="ES46" i="24"/>
  <c r="DE47" i="24"/>
  <c r="CY47" i="24"/>
  <c r="CX47" i="24"/>
  <c r="CW47" i="24"/>
  <c r="BI49" i="24"/>
  <c r="BB49" i="24"/>
  <c r="BD49" i="24"/>
  <c r="BC49" i="24"/>
  <c r="BA49" i="24"/>
  <c r="M51" i="24"/>
  <c r="F51" i="24"/>
  <c r="H51" i="24"/>
  <c r="G51" i="24"/>
  <c r="IM51" i="24"/>
  <c r="IL51" i="24"/>
  <c r="FA53" i="24"/>
  <c r="EU53" i="24"/>
  <c r="ET53" i="24"/>
  <c r="ES53" i="24"/>
  <c r="GK54" i="24"/>
  <c r="GE54" i="24"/>
  <c r="GF54" i="24"/>
  <c r="GD54" i="24"/>
  <c r="GC54" i="24"/>
  <c r="EO57" i="24"/>
  <c r="EI57" i="24"/>
  <c r="EG57" i="24"/>
  <c r="CS58" i="24"/>
  <c r="CL58" i="24"/>
  <c r="CN58" i="24"/>
  <c r="CK58" i="24"/>
  <c r="CM58" i="24"/>
  <c r="AW60" i="24"/>
  <c r="AP60" i="24"/>
  <c r="AR60" i="24"/>
  <c r="BI63" i="24"/>
  <c r="BC63" i="24"/>
  <c r="E64" i="24"/>
  <c r="F64" i="24"/>
  <c r="H64" i="24"/>
  <c r="IM64" i="24"/>
  <c r="IK64" i="24"/>
  <c r="IL64" i="24"/>
  <c r="GW65" i="24"/>
  <c r="GO65" i="24"/>
  <c r="GR65" i="24"/>
  <c r="GQ65" i="24"/>
  <c r="GP65" i="24"/>
  <c r="FA66" i="24"/>
  <c r="ES66" i="24"/>
  <c r="EU66" i="24"/>
  <c r="ET66" i="24"/>
  <c r="DE67" i="24"/>
  <c r="CY67" i="24"/>
  <c r="CX67" i="24"/>
  <c r="CW67" i="24"/>
  <c r="CZ67" i="24"/>
  <c r="BI71" i="24"/>
  <c r="BC71" i="24"/>
  <c r="BB71" i="24"/>
  <c r="BA71" i="24"/>
  <c r="M72" i="24"/>
  <c r="E72" i="24"/>
  <c r="G72" i="24"/>
  <c r="F72" i="24"/>
  <c r="IL72" i="24"/>
  <c r="IK72" i="24"/>
  <c r="FA74" i="24"/>
  <c r="ET74" i="24"/>
  <c r="EU74" i="24"/>
  <c r="IS79" i="24"/>
  <c r="IL79" i="24"/>
  <c r="IK79" i="24"/>
  <c r="KC80" i="24"/>
  <c r="JV80" i="24"/>
  <c r="JX80" i="24"/>
  <c r="JW80" i="24"/>
  <c r="JU80" i="24"/>
  <c r="EO84" i="24"/>
  <c r="EJ84" i="24"/>
  <c r="IS12" i="24"/>
  <c r="IN12" i="24"/>
  <c r="FM17" i="24"/>
  <c r="FG17" i="24"/>
  <c r="EC19" i="24"/>
  <c r="DX19" i="24"/>
  <c r="DW19" i="24"/>
  <c r="DU19" i="24"/>
  <c r="CG20" i="24"/>
  <c r="CB20" i="24"/>
  <c r="CA20" i="24"/>
  <c r="AK21" i="24"/>
  <c r="AE21" i="24"/>
  <c r="AD21" i="24"/>
  <c r="AF21" i="24"/>
  <c r="AC21" i="24"/>
  <c r="HD24" i="24"/>
  <c r="HA24" i="24"/>
  <c r="FM25" i="24"/>
  <c r="FH25" i="24"/>
  <c r="FG25" i="24"/>
  <c r="DQ26" i="24"/>
  <c r="DI26" i="24"/>
  <c r="BU27" i="24"/>
  <c r="BO27" i="24"/>
  <c r="BP27" i="24"/>
  <c r="BN27" i="24"/>
  <c r="Y28" i="24"/>
  <c r="T28" i="24"/>
  <c r="S28" i="24"/>
  <c r="IY28" i="24"/>
  <c r="JE28" i="24"/>
  <c r="IX28" i="24"/>
  <c r="IW28" i="24"/>
  <c r="FM30" i="24"/>
  <c r="FG30" i="24"/>
  <c r="FH30" i="24"/>
  <c r="FF30" i="24"/>
  <c r="BU32" i="24"/>
  <c r="BO32" i="24"/>
  <c r="BN32" i="24"/>
  <c r="IW34" i="24"/>
  <c r="IX34" i="24"/>
  <c r="GE39" i="24"/>
  <c r="GC39" i="24"/>
  <c r="GF39" i="24"/>
  <c r="FA40" i="24"/>
  <c r="ES40" i="24"/>
  <c r="EV40" i="24"/>
  <c r="EU40" i="24"/>
  <c r="GQ41" i="24"/>
  <c r="GP41" i="24"/>
  <c r="GO41" i="24"/>
  <c r="FM42" i="24"/>
  <c r="FE42" i="24"/>
  <c r="Y47" i="24"/>
  <c r="T47" i="24"/>
  <c r="IZ47" i="24"/>
  <c r="JE47" i="24"/>
  <c r="IX47" i="24"/>
  <c r="IY47" i="24"/>
  <c r="IW47" i="24"/>
  <c r="HI49" i="24"/>
  <c r="HC49" i="24"/>
  <c r="FM51" i="24"/>
  <c r="FF51" i="24"/>
  <c r="DQ52" i="24"/>
  <c r="DL52" i="24"/>
  <c r="DJ52" i="24"/>
  <c r="DK52" i="24"/>
  <c r="DI52" i="24"/>
  <c r="BU53" i="24"/>
  <c r="BP53" i="24"/>
  <c r="BO53" i="24"/>
  <c r="M58" i="24"/>
  <c r="H58" i="24"/>
  <c r="BU61" i="24"/>
  <c r="BM61" i="24"/>
  <c r="BO61" i="24"/>
  <c r="BN61" i="24"/>
  <c r="Y62" i="24"/>
  <c r="R62" i="24"/>
  <c r="S62" i="24"/>
  <c r="HB63" i="24"/>
  <c r="HP63" i="24"/>
  <c r="Q28" i="24"/>
  <c r="BP32" i="24"/>
  <c r="BO79" i="24"/>
  <c r="IL85" i="24"/>
  <c r="FF110" i="24"/>
  <c r="AK67" i="24"/>
  <c r="AD67" i="24"/>
  <c r="AC67" i="24"/>
  <c r="AE67" i="24"/>
  <c r="JQ67" i="24"/>
  <c r="JJ67" i="24"/>
  <c r="JI67" i="24"/>
  <c r="JK67" i="24"/>
  <c r="HP71" i="24"/>
  <c r="HN71" i="24"/>
  <c r="HM71" i="24"/>
  <c r="DV73" i="24"/>
  <c r="DX73" i="24"/>
  <c r="DW73" i="24"/>
  <c r="DU73" i="24"/>
  <c r="CG74" i="24"/>
  <c r="CB74" i="24"/>
  <c r="AK75" i="24"/>
  <c r="AF75" i="24"/>
  <c r="JQ75" i="24"/>
  <c r="JJ75" i="24"/>
  <c r="JI75" i="24"/>
  <c r="HO78" i="24"/>
  <c r="HN78" i="24"/>
  <c r="HM78" i="24"/>
  <c r="HP78" i="24"/>
  <c r="FY79" i="24"/>
  <c r="FQ79" i="24"/>
  <c r="FR79" i="24"/>
  <c r="FM82" i="24"/>
  <c r="FG82" i="24"/>
  <c r="FF82" i="24"/>
  <c r="FE82" i="24"/>
  <c r="FH82" i="24"/>
  <c r="DQ83" i="24"/>
  <c r="DJ83" i="24"/>
  <c r="BU84" i="24"/>
  <c r="BP84" i="24"/>
  <c r="Y85" i="24"/>
  <c r="T85" i="24"/>
  <c r="S85" i="24"/>
  <c r="R85" i="24"/>
  <c r="Q85" i="24"/>
  <c r="IX85" i="24"/>
  <c r="IW85" i="24"/>
  <c r="HI86" i="24"/>
  <c r="HD86" i="24"/>
  <c r="HC86" i="24"/>
  <c r="HB86" i="24"/>
  <c r="FM87" i="24"/>
  <c r="FH87" i="24"/>
  <c r="FF87" i="24"/>
  <c r="BU89" i="24"/>
  <c r="BO89" i="24"/>
  <c r="BN89" i="24"/>
  <c r="BP89" i="24"/>
  <c r="FQ90" i="24"/>
  <c r="FR90" i="24"/>
  <c r="EC91" i="24"/>
  <c r="DV91" i="24"/>
  <c r="DX91" i="24"/>
  <c r="DW91" i="24"/>
  <c r="DU91" i="24"/>
  <c r="CG92" i="24"/>
  <c r="CB92" i="24"/>
  <c r="BZ92" i="24"/>
  <c r="BY92" i="24"/>
  <c r="AK93" i="24"/>
  <c r="AF93" i="24"/>
  <c r="AE93" i="24"/>
  <c r="AD93" i="24"/>
  <c r="AC93" i="24"/>
  <c r="JQ93" i="24"/>
  <c r="JJ93" i="24"/>
  <c r="JK93" i="24"/>
  <c r="HU94" i="24"/>
  <c r="HM94" i="24"/>
  <c r="HP94" i="24"/>
  <c r="HN94" i="24"/>
  <c r="EC96" i="24"/>
  <c r="DV96" i="24"/>
  <c r="DX96" i="24"/>
  <c r="AK98" i="24"/>
  <c r="AF98" i="24"/>
  <c r="AE98" i="24"/>
  <c r="AD98" i="24"/>
  <c r="AC98" i="24"/>
  <c r="JI98" i="24"/>
  <c r="JJ98" i="24"/>
  <c r="HU99" i="24"/>
  <c r="HP99" i="24"/>
  <c r="HO99" i="24"/>
  <c r="HN99" i="24"/>
  <c r="HM99" i="24"/>
  <c r="EC101" i="24"/>
  <c r="DW101" i="24"/>
  <c r="DV101" i="24"/>
  <c r="CG102" i="24"/>
  <c r="BY102" i="24"/>
  <c r="AK103" i="24"/>
  <c r="AE103" i="24"/>
  <c r="AD103" i="24"/>
  <c r="AF103" i="24"/>
  <c r="AC103" i="24"/>
  <c r="HU104" i="24"/>
  <c r="HN104" i="24"/>
  <c r="HM104" i="24"/>
  <c r="EC106" i="24"/>
  <c r="DU106" i="24"/>
  <c r="DX106" i="24"/>
  <c r="DW106" i="24"/>
  <c r="DV106" i="24"/>
  <c r="AK108" i="24"/>
  <c r="AC108" i="24"/>
  <c r="JQ108" i="24"/>
  <c r="JJ108" i="24"/>
  <c r="HU109" i="24"/>
  <c r="HP109" i="24"/>
  <c r="HO109" i="24"/>
  <c r="HM109" i="24"/>
  <c r="EC111" i="24"/>
  <c r="DU111" i="24"/>
  <c r="DV111" i="24"/>
  <c r="DX111" i="24"/>
  <c r="DW111" i="24"/>
  <c r="AK113" i="24"/>
  <c r="AE113" i="24"/>
  <c r="AD113" i="24"/>
  <c r="AC113" i="24"/>
  <c r="HU114" i="24"/>
  <c r="HM114" i="24"/>
  <c r="HP114" i="24"/>
  <c r="HN114" i="24"/>
  <c r="EC116" i="24"/>
  <c r="DV116" i="24"/>
  <c r="DU116" i="24"/>
  <c r="DX116" i="24"/>
  <c r="DW116" i="24"/>
  <c r="AK118" i="24"/>
  <c r="AF118" i="24"/>
  <c r="AE118" i="24"/>
  <c r="HU119" i="24"/>
  <c r="HM119" i="24"/>
  <c r="HP119" i="24"/>
  <c r="HN119" i="24"/>
  <c r="HO119" i="24"/>
  <c r="EC134" i="24"/>
  <c r="DU134" i="24"/>
  <c r="AK136" i="24"/>
  <c r="AD136" i="24"/>
  <c r="JQ136" i="24"/>
  <c r="JI136" i="24"/>
  <c r="HU137" i="24"/>
  <c r="HN137" i="24"/>
  <c r="HM137" i="24"/>
  <c r="EC139" i="24"/>
  <c r="DU139" i="24"/>
  <c r="DV139" i="24"/>
  <c r="BY20" i="24"/>
  <c r="AK28" i="24"/>
  <c r="AC28" i="24"/>
  <c r="AD28" i="24"/>
  <c r="HU29" i="24"/>
  <c r="HN29" i="24"/>
  <c r="HO29" i="24"/>
  <c r="AK34" i="24"/>
  <c r="AF34" i="24"/>
  <c r="FM40" i="24"/>
  <c r="FE40" i="24"/>
  <c r="FF40" i="24"/>
  <c r="FT42" i="24"/>
  <c r="FR42" i="24"/>
  <c r="EC43" i="24"/>
  <c r="DX43" i="24"/>
  <c r="HM35" i="24"/>
  <c r="IX106" i="24"/>
  <c r="FF108" i="24"/>
  <c r="BI13" i="24"/>
  <c r="BD13" i="24"/>
  <c r="IZ17" i="24"/>
  <c r="IY17" i="24"/>
  <c r="JE17" i="24"/>
  <c r="HO19" i="24"/>
  <c r="HN19" i="24"/>
  <c r="HM19" i="24"/>
  <c r="EC21" i="24"/>
  <c r="DU21" i="24"/>
  <c r="CG22" i="24"/>
  <c r="CB22" i="24"/>
  <c r="CA22" i="24"/>
  <c r="BY22" i="24"/>
  <c r="DQ23" i="24"/>
  <c r="DL23" i="24"/>
  <c r="DI23" i="24"/>
  <c r="DJ23" i="24"/>
  <c r="HI26" i="24"/>
  <c r="HB26" i="24"/>
  <c r="HA26" i="24"/>
  <c r="FM27" i="24"/>
  <c r="FH27" i="24"/>
  <c r="BU29" i="24"/>
  <c r="BO29" i="24"/>
  <c r="BP29" i="24"/>
  <c r="BN29" i="24"/>
  <c r="Y30" i="24"/>
  <c r="T30" i="24"/>
  <c r="HB31" i="24"/>
  <c r="HA31" i="24"/>
  <c r="FM32" i="24"/>
  <c r="FH32" i="24"/>
  <c r="FG32" i="24"/>
  <c r="BU35" i="24"/>
  <c r="BM35" i="24"/>
  <c r="BO35" i="24"/>
  <c r="BN35" i="24"/>
  <c r="BP35" i="24"/>
  <c r="HB102" i="24"/>
  <c r="FE108" i="24"/>
  <c r="T12" i="24"/>
  <c r="R12" i="24"/>
  <c r="EO19" i="24"/>
  <c r="EJ19" i="24"/>
  <c r="EI19" i="24"/>
  <c r="EH19" i="24"/>
  <c r="CS20" i="24"/>
  <c r="CK20" i="24"/>
  <c r="KC21" i="24"/>
  <c r="JU21" i="24"/>
  <c r="FR25" i="24"/>
  <c r="FQ25" i="24"/>
  <c r="DU96" i="24"/>
  <c r="AC118" i="24"/>
  <c r="GE12" i="24"/>
  <c r="GF12" i="24"/>
  <c r="GK12" i="24"/>
  <c r="EO13" i="24"/>
  <c r="EJ13" i="24"/>
  <c r="EI13" i="24"/>
  <c r="DE17" i="24"/>
  <c r="CZ17" i="24"/>
  <c r="Y20" i="24"/>
  <c r="T20" i="24"/>
  <c r="S20" i="24"/>
  <c r="R20" i="24"/>
  <c r="Q20" i="24"/>
  <c r="DE25" i="24"/>
  <c r="CZ25" i="24"/>
  <c r="BI26" i="24"/>
  <c r="BB26" i="24"/>
  <c r="BA26" i="24"/>
  <c r="BD26" i="24"/>
  <c r="M27" i="24"/>
  <c r="H27" i="24"/>
  <c r="G27" i="24"/>
  <c r="IM27" i="24"/>
  <c r="IL27" i="24"/>
  <c r="FA29" i="24"/>
  <c r="EU29" i="24"/>
  <c r="DE30" i="24"/>
  <c r="CZ30" i="24"/>
  <c r="M32" i="24"/>
  <c r="G32" i="24"/>
  <c r="E32" i="24"/>
  <c r="F32" i="24"/>
  <c r="IN32" i="24"/>
  <c r="IM32" i="24"/>
  <c r="IL32" i="24"/>
  <c r="FA35" i="24"/>
  <c r="ES35" i="24"/>
  <c r="EC39" i="24"/>
  <c r="DW39" i="24"/>
  <c r="DX39" i="24"/>
  <c r="CS40" i="24"/>
  <c r="CN40" i="24"/>
  <c r="CM40" i="24"/>
  <c r="BI43" i="24"/>
  <c r="BD43" i="24"/>
  <c r="BC43" i="24"/>
  <c r="M46" i="24"/>
  <c r="H46" i="24"/>
  <c r="G46" i="24"/>
  <c r="F46" i="24"/>
  <c r="GQ47" i="24"/>
  <c r="GW47" i="24"/>
  <c r="GR47" i="24"/>
  <c r="GP47" i="24"/>
  <c r="GO47" i="24"/>
  <c r="DE51" i="24"/>
  <c r="CZ51" i="24"/>
  <c r="BI52" i="24"/>
  <c r="BB52" i="24"/>
  <c r="BD52" i="24"/>
  <c r="BC52" i="24"/>
  <c r="BA52" i="24"/>
  <c r="M53" i="24"/>
  <c r="G53" i="24"/>
  <c r="IS53" i="24"/>
  <c r="IN53" i="24"/>
  <c r="AW54" i="24"/>
  <c r="AQ54" i="24"/>
  <c r="AR54" i="24"/>
  <c r="AP54" i="24"/>
  <c r="AO54" i="24"/>
  <c r="KC54" i="24"/>
  <c r="JX54" i="24"/>
  <c r="IG57" i="24"/>
  <c r="HZ57" i="24"/>
  <c r="HY57" i="24"/>
  <c r="GK58" i="24"/>
  <c r="GF58" i="24"/>
  <c r="GD58" i="24"/>
  <c r="GE58" i="24"/>
  <c r="DE64" i="24"/>
  <c r="CZ64" i="24"/>
  <c r="CY64" i="24"/>
  <c r="CX64" i="24"/>
  <c r="BI65" i="24"/>
  <c r="BC65" i="24"/>
  <c r="BD65" i="24"/>
  <c r="BB65" i="24"/>
  <c r="M66" i="24"/>
  <c r="G66" i="24"/>
  <c r="E66" i="24"/>
  <c r="F66" i="24"/>
  <c r="IS66" i="24"/>
  <c r="IN66" i="24"/>
  <c r="IM66" i="24"/>
  <c r="CG27" i="24"/>
  <c r="CB27" i="24"/>
  <c r="BZ27" i="24"/>
  <c r="CA27" i="24"/>
  <c r="BY27" i="24"/>
  <c r="DI88" i="24"/>
  <c r="GR41" i="24"/>
  <c r="AE47" i="24"/>
  <c r="CL20" i="24"/>
  <c r="DK28" i="24"/>
  <c r="GO28" i="24"/>
  <c r="CA32" i="24"/>
  <c r="ET35" i="24"/>
  <c r="CK40" i="24"/>
  <c r="BN53" i="24"/>
  <c r="CZ54" i="24"/>
  <c r="BO72" i="24"/>
  <c r="HA74" i="24"/>
  <c r="CX80" i="24"/>
  <c r="HA80" i="24"/>
  <c r="IL88" i="24"/>
  <c r="BM89" i="24"/>
  <c r="DW96" i="24"/>
  <c r="AD118" i="24"/>
  <c r="HO13" i="24"/>
  <c r="HN13" i="24"/>
  <c r="HN11" i="24"/>
  <c r="HM11" i="24"/>
  <c r="HI13" i="24"/>
  <c r="HD13" i="24"/>
  <c r="JJ23" i="24"/>
  <c r="JI23" i="24"/>
  <c r="CB46" i="24"/>
  <c r="CW54" i="24"/>
  <c r="AE75" i="24"/>
  <c r="IY30" i="24"/>
  <c r="GW41" i="24"/>
  <c r="FS42" i="24"/>
  <c r="CM20" i="24"/>
  <c r="DL28" i="24"/>
  <c r="DI31" i="24"/>
  <c r="CB32" i="24"/>
  <c r="S58" i="24"/>
  <c r="BP61" i="24"/>
  <c r="HB74" i="24"/>
  <c r="CY80" i="24"/>
  <c r="HB80" i="24"/>
  <c r="DI83" i="24"/>
  <c r="FF90" i="24"/>
  <c r="BO100" i="24"/>
  <c r="R28" i="24"/>
  <c r="HC41" i="24"/>
  <c r="HD41" i="24"/>
  <c r="JJ47" i="24"/>
  <c r="JL47" i="24"/>
  <c r="FQ51" i="24"/>
  <c r="FT51" i="24"/>
  <c r="CG53" i="24"/>
  <c r="BZ53" i="24"/>
  <c r="CB53" i="24"/>
  <c r="IZ58" i="24"/>
  <c r="JE58" i="24"/>
  <c r="AK62" i="24"/>
  <c r="AF62" i="24"/>
  <c r="AC62" i="24"/>
  <c r="FS64" i="24"/>
  <c r="FR64" i="24"/>
  <c r="FT64" i="24"/>
  <c r="BY32" i="24"/>
  <c r="R47" i="24"/>
  <c r="BM72" i="24"/>
  <c r="AD75" i="24"/>
  <c r="S47" i="24"/>
  <c r="BM53" i="24"/>
  <c r="CW80" i="24"/>
  <c r="IA22" i="24"/>
  <c r="FQ42" i="24"/>
  <c r="CA46" i="24"/>
  <c r="FY42" i="24"/>
  <c r="HU35" i="24"/>
  <c r="Y23" i="24"/>
  <c r="ES11" i="24"/>
  <c r="CN20" i="24"/>
  <c r="DJ31" i="24"/>
  <c r="H32" i="24"/>
  <c r="EV35" i="24"/>
  <c r="EV49" i="24"/>
  <c r="BY53" i="24"/>
  <c r="DK83" i="24"/>
  <c r="BP100" i="24"/>
  <c r="BM105" i="24"/>
  <c r="IX111" i="24"/>
  <c r="BM112" i="24"/>
  <c r="GR86" i="24"/>
  <c r="HI11" i="24"/>
  <c r="HB11" i="24"/>
  <c r="HD35" i="24"/>
  <c r="HA35" i="24"/>
  <c r="HB35" i="24"/>
  <c r="JE34" i="24"/>
  <c r="Q47" i="24"/>
  <c r="JK34" i="24"/>
  <c r="JI34" i="24"/>
  <c r="JJ34" i="24"/>
  <c r="HU49" i="24"/>
  <c r="HP49" i="24"/>
  <c r="HO49" i="24"/>
  <c r="EC52" i="24"/>
  <c r="DX52" i="24"/>
  <c r="DW52" i="24"/>
  <c r="DU52" i="24"/>
  <c r="DQ54" i="24"/>
  <c r="DL54" i="24"/>
  <c r="DK54" i="24"/>
  <c r="BU57" i="24"/>
  <c r="BN57" i="24"/>
  <c r="BP57" i="24"/>
  <c r="Y58" i="24"/>
  <c r="R58" i="24"/>
  <c r="Q58" i="24"/>
  <c r="JQ62" i="24"/>
  <c r="JK62" i="24"/>
  <c r="JI62" i="24"/>
  <c r="EC65" i="24"/>
  <c r="DX65" i="24"/>
  <c r="HI41" i="24"/>
  <c r="IZ28" i="24"/>
  <c r="BZ20" i="24"/>
  <c r="BA89" i="24"/>
  <c r="BZ32" i="24"/>
  <c r="BN72" i="24"/>
  <c r="HO35" i="24"/>
  <c r="HN63" i="24"/>
  <c r="JK47" i="24"/>
  <c r="ET11" i="24"/>
  <c r="DK31" i="24"/>
  <c r="IK32" i="24"/>
  <c r="FE51" i="24"/>
  <c r="CA53" i="24"/>
  <c r="DJ54" i="24"/>
  <c r="BY61" i="24"/>
  <c r="DL83" i="24"/>
  <c r="BM84" i="24"/>
  <c r="GO86" i="24"/>
  <c r="T91" i="24"/>
  <c r="DJ99" i="24"/>
  <c r="BN105" i="24"/>
  <c r="BN112" i="24"/>
  <c r="HO114" i="24"/>
  <c r="IS23" i="24"/>
  <c r="IN23" i="24"/>
  <c r="IM23" i="24"/>
  <c r="IK23" i="24"/>
  <c r="GR24" i="24"/>
  <c r="GO24" i="24"/>
  <c r="GP24" i="24"/>
  <c r="FA25" i="24"/>
  <c r="EU25" i="24"/>
  <c r="DE26" i="24"/>
  <c r="CW26" i="24"/>
  <c r="CZ26" i="24"/>
  <c r="CY26" i="24"/>
  <c r="GP29" i="24"/>
  <c r="GO29" i="24"/>
  <c r="FA30" i="24"/>
  <c r="ET30" i="24"/>
  <c r="DE31" i="24"/>
  <c r="CW31" i="24"/>
  <c r="BI32" i="24"/>
  <c r="BC32" i="24"/>
  <c r="BD32" i="24"/>
  <c r="BB32" i="24"/>
  <c r="IM34" i="24"/>
  <c r="IN34" i="24"/>
  <c r="GR35" i="24"/>
  <c r="GP35" i="24"/>
  <c r="EO40" i="24"/>
  <c r="EH40" i="24"/>
  <c r="EI40" i="24"/>
  <c r="EG40" i="24"/>
  <c r="GE41" i="24"/>
  <c r="GD41" i="24"/>
  <c r="GC41" i="24"/>
  <c r="FA42" i="24"/>
  <c r="EV42" i="24"/>
  <c r="EU42" i="24"/>
  <c r="ET42" i="24"/>
  <c r="DE43" i="24"/>
  <c r="CW43" i="24"/>
  <c r="BI46" i="24"/>
  <c r="BD46" i="24"/>
  <c r="BB46" i="24"/>
  <c r="BA46" i="24"/>
  <c r="M47" i="24"/>
  <c r="E47" i="24"/>
  <c r="H47" i="24"/>
  <c r="G47" i="24"/>
  <c r="F47" i="24"/>
  <c r="IN47" i="24"/>
  <c r="IS47" i="24"/>
  <c r="GW49" i="24"/>
  <c r="GP49" i="24"/>
  <c r="GO49" i="24"/>
  <c r="FA51" i="24"/>
  <c r="ET51" i="24"/>
  <c r="DE52" i="24"/>
  <c r="CW52" i="24"/>
  <c r="BI53" i="24"/>
  <c r="BA53" i="24"/>
  <c r="M54" i="24"/>
  <c r="G54" i="24"/>
  <c r="CS54" i="24"/>
  <c r="CM54" i="24"/>
  <c r="CK54" i="24"/>
  <c r="AW57" i="24"/>
  <c r="AP57" i="24"/>
  <c r="AO57" i="24"/>
  <c r="KC57" i="24"/>
  <c r="JX57" i="24"/>
  <c r="JV57" i="24"/>
  <c r="HZ58" i="24"/>
  <c r="IB58" i="24"/>
  <c r="IG58" i="24"/>
  <c r="HY58" i="24"/>
  <c r="BI61" i="24"/>
  <c r="BA61" i="24"/>
  <c r="BD61" i="24"/>
  <c r="IS62" i="24"/>
  <c r="IL62" i="24"/>
  <c r="IK62" i="24"/>
  <c r="FA64" i="24"/>
  <c r="EV64" i="24"/>
  <c r="ET64" i="24"/>
  <c r="DE65" i="24"/>
  <c r="CZ65" i="24"/>
  <c r="CX65" i="24"/>
  <c r="BI66" i="24"/>
  <c r="BD66" i="24"/>
  <c r="F67" i="24"/>
  <c r="H67" i="24"/>
  <c r="BI74" i="24"/>
  <c r="BB74" i="24"/>
  <c r="BA74" i="24"/>
  <c r="IS75" i="24"/>
  <c r="IL75" i="24"/>
  <c r="IK75" i="24"/>
  <c r="IN75" i="24"/>
  <c r="FA79" i="24"/>
  <c r="EU79" i="24"/>
  <c r="CS83" i="24"/>
  <c r="CL83" i="24"/>
  <c r="CK83" i="24"/>
  <c r="AW84" i="24"/>
  <c r="AO84" i="24"/>
  <c r="AR84" i="24"/>
  <c r="AQ84" i="24"/>
  <c r="AP84" i="24"/>
  <c r="IA85" i="24"/>
  <c r="HZ85" i="24"/>
  <c r="HY85" i="24"/>
  <c r="EO87" i="24"/>
  <c r="EJ87" i="24"/>
  <c r="EI87" i="24"/>
  <c r="CN88" i="24"/>
  <c r="CK88" i="24"/>
  <c r="AW89" i="24"/>
  <c r="AP89" i="24"/>
  <c r="KC89" i="24"/>
  <c r="JU89" i="24"/>
  <c r="JV89" i="24"/>
  <c r="DE91" i="24"/>
  <c r="CW91" i="24"/>
  <c r="BI92" i="24"/>
  <c r="BC92" i="24"/>
  <c r="BD92" i="24"/>
  <c r="BB92" i="24"/>
  <c r="FA95" i="24"/>
  <c r="ET95" i="24"/>
  <c r="ES95" i="24"/>
  <c r="EV95" i="24"/>
  <c r="EU95" i="24"/>
  <c r="DE96" i="24"/>
  <c r="CW96" i="24"/>
  <c r="CZ96" i="24"/>
  <c r="CY96" i="24"/>
  <c r="CX96" i="24"/>
  <c r="BI97" i="24"/>
  <c r="BC97" i="24"/>
  <c r="BB97" i="24"/>
  <c r="BA97" i="24"/>
  <c r="M98" i="24"/>
  <c r="E98" i="24"/>
  <c r="F98" i="24"/>
  <c r="H98" i="24"/>
  <c r="G98" i="24"/>
  <c r="GW99" i="24"/>
  <c r="GR99" i="24"/>
  <c r="GP99" i="24"/>
  <c r="GO99" i="24"/>
  <c r="GQ99" i="24"/>
  <c r="FA100" i="24"/>
  <c r="EV100" i="24"/>
  <c r="EU100" i="24"/>
  <c r="DE101" i="24"/>
  <c r="CZ101" i="24"/>
  <c r="CY101" i="24"/>
  <c r="CX101" i="24"/>
  <c r="CW101" i="24"/>
  <c r="BI102" i="24"/>
  <c r="BB102" i="24"/>
  <c r="BA102" i="24"/>
  <c r="BC102" i="24"/>
  <c r="M103" i="24"/>
  <c r="G103" i="24"/>
  <c r="H103" i="24"/>
  <c r="F103" i="24"/>
  <c r="E103" i="24"/>
  <c r="IL103" i="24"/>
  <c r="IK103" i="24"/>
  <c r="GW104" i="24"/>
  <c r="GP104" i="24"/>
  <c r="GO104" i="24"/>
  <c r="DE106" i="24"/>
  <c r="CZ106" i="24"/>
  <c r="CW106" i="24"/>
  <c r="BB107" i="24"/>
  <c r="BD107" i="24"/>
  <c r="M108" i="24"/>
  <c r="H108" i="24"/>
  <c r="G108" i="24"/>
  <c r="GW109" i="24"/>
  <c r="GR109" i="24"/>
  <c r="GQ109" i="24"/>
  <c r="GP109" i="24"/>
  <c r="GO109" i="24"/>
  <c r="DE111" i="24"/>
  <c r="CX111" i="24"/>
  <c r="CZ111" i="24"/>
  <c r="CY111" i="24"/>
  <c r="CW111" i="24"/>
  <c r="M113" i="24"/>
  <c r="G113" i="24"/>
  <c r="F113" i="24"/>
  <c r="E113" i="24"/>
  <c r="IK113" i="24"/>
  <c r="IN113" i="24"/>
  <c r="IM113" i="24"/>
  <c r="DE116" i="24"/>
  <c r="CW116" i="24"/>
  <c r="CZ116" i="24"/>
  <c r="CY116" i="24"/>
  <c r="CX116" i="24"/>
  <c r="M118" i="24"/>
  <c r="F118" i="24"/>
  <c r="E118" i="24"/>
  <c r="H118" i="24"/>
  <c r="G118" i="24"/>
  <c r="GW119" i="24"/>
  <c r="GR119" i="24"/>
  <c r="GP119" i="24"/>
  <c r="GO119" i="24"/>
  <c r="DE134" i="24"/>
  <c r="CX134" i="24"/>
  <c r="CW134" i="24"/>
  <c r="M136" i="24"/>
  <c r="E136" i="24"/>
  <c r="F136" i="24"/>
  <c r="GF17" i="24"/>
  <c r="GC17" i="24"/>
  <c r="DE20" i="24"/>
  <c r="CY20" i="24"/>
  <c r="CX20" i="24"/>
  <c r="M22" i="24"/>
  <c r="G22" i="24"/>
  <c r="AW28" i="24"/>
  <c r="AR28" i="24"/>
  <c r="AQ28" i="24"/>
  <c r="EO31" i="24"/>
  <c r="EJ31" i="24"/>
  <c r="EH31" i="24"/>
  <c r="EI31" i="24"/>
  <c r="EG31" i="24"/>
  <c r="AW34" i="24"/>
  <c r="AR34" i="24"/>
  <c r="HC39" i="24"/>
  <c r="HB39" i="24"/>
  <c r="HO41" i="24"/>
  <c r="HM41" i="24"/>
  <c r="GF42" i="24"/>
  <c r="GK42" i="24"/>
  <c r="CS46" i="24"/>
  <c r="CN46" i="24"/>
  <c r="JX47" i="24"/>
  <c r="KC47" i="24"/>
  <c r="GD51" i="24"/>
  <c r="GE51" i="24"/>
  <c r="EC54" i="24"/>
  <c r="DU54" i="24"/>
  <c r="AK58" i="24"/>
  <c r="AD58" i="24"/>
  <c r="AE58" i="24"/>
  <c r="CS61" i="24"/>
  <c r="CN61" i="24"/>
  <c r="AQ23" i="24"/>
  <c r="EG26" i="24"/>
  <c r="IL28" i="24"/>
  <c r="ES51" i="24"/>
  <c r="GD17" i="24"/>
  <c r="AR23" i="24"/>
  <c r="EH26" i="24"/>
  <c r="EU51" i="24"/>
  <c r="IK34" i="24"/>
  <c r="EV51" i="24"/>
  <c r="IM28" i="24"/>
  <c r="EJ26" i="24"/>
  <c r="IL34" i="24"/>
  <c r="CX43" i="24"/>
  <c r="GC60" i="24"/>
  <c r="H62" i="24"/>
  <c r="CW65" i="24"/>
  <c r="BA66" i="24"/>
  <c r="GO67" i="24"/>
  <c r="FA57" i="24"/>
  <c r="EU57" i="24"/>
  <c r="JE72" i="24"/>
  <c r="IY72" i="24"/>
  <c r="IS82" i="24"/>
  <c r="IN82" i="24"/>
  <c r="JE90" i="24"/>
  <c r="IW90" i="24"/>
  <c r="IY90" i="24"/>
  <c r="BU99" i="24"/>
  <c r="BO99" i="24"/>
  <c r="BN99" i="24"/>
  <c r="FM102" i="24"/>
  <c r="FG102" i="24"/>
  <c r="FF102" i="24"/>
  <c r="FF74" i="24"/>
  <c r="FG74" i="24"/>
  <c r="FH74" i="24"/>
  <c r="S79" i="24"/>
  <c r="ES84" i="24"/>
  <c r="E87" i="24"/>
  <c r="EV89" i="24"/>
  <c r="HB96" i="24"/>
  <c r="ET84" i="24"/>
  <c r="Q133" i="24"/>
  <c r="GR96" i="24"/>
  <c r="GR106" i="24"/>
  <c r="GR116" i="24"/>
  <c r="HP73" i="24"/>
  <c r="BN109" i="24"/>
  <c r="HA116" i="24"/>
  <c r="GE72" i="24"/>
  <c r="HO80" i="24"/>
  <c r="BO109" i="24"/>
  <c r="FE112" i="24"/>
  <c r="HB116" i="24"/>
  <c r="FS61" i="24"/>
  <c r="HP80" i="24"/>
  <c r="AW11" i="24"/>
  <c r="AQ11" i="24"/>
  <c r="AR11" i="24"/>
  <c r="CI11" i="5"/>
  <c r="N2" i="26"/>
  <c r="T38" i="26"/>
  <c r="K38" i="26"/>
  <c r="S38" i="26"/>
  <c r="HD23" i="24"/>
  <c r="HD30" i="24"/>
  <c r="GF72" i="24"/>
  <c r="HD26" i="24"/>
  <c r="HO17" i="24"/>
  <c r="HP54" i="24"/>
  <c r="Y18" i="24"/>
  <c r="FS20" i="24"/>
  <c r="HC28" i="24"/>
  <c r="Y64" i="24"/>
  <c r="BC18" i="24"/>
  <c r="FT20" i="24"/>
  <c r="HD28" i="24"/>
  <c r="HP57" i="24"/>
  <c r="JK20" i="24"/>
  <c r="M12" i="24"/>
  <c r="HC29" i="24"/>
  <c r="HD29" i="24"/>
  <c r="HP58" i="24"/>
  <c r="JK29" i="24"/>
  <c r="JW79" i="24"/>
  <c r="FA90" i="24"/>
  <c r="ES90" i="24"/>
  <c r="EV90" i="24"/>
  <c r="EU90" i="24"/>
  <c r="BU86" i="24"/>
  <c r="BN86" i="24"/>
  <c r="BM86" i="24"/>
  <c r="BP86" i="24"/>
  <c r="FM86" i="24"/>
  <c r="FE86" i="24"/>
  <c r="FH86" i="24"/>
  <c r="FG86" i="24"/>
  <c r="JE86" i="24"/>
  <c r="IZ86" i="24"/>
  <c r="IX86" i="24"/>
  <c r="IY86" i="24"/>
  <c r="IW86" i="24"/>
  <c r="HP87" i="24"/>
  <c r="HN87" i="24"/>
  <c r="AK88" i="24"/>
  <c r="AF88" i="24"/>
  <c r="AE88" i="24"/>
  <c r="AD88" i="24"/>
  <c r="AC88" i="24"/>
  <c r="EC88" i="24"/>
  <c r="DX88" i="24"/>
  <c r="DW88" i="24"/>
  <c r="DV88" i="24"/>
  <c r="HU88" i="24"/>
  <c r="HN88" i="24"/>
  <c r="HM88" i="24"/>
  <c r="HP88" i="24"/>
  <c r="HO88" i="24"/>
  <c r="AK89" i="24"/>
  <c r="AF89" i="24"/>
  <c r="AE89" i="24"/>
  <c r="AD89" i="24"/>
  <c r="AC89" i="24"/>
  <c r="EC89" i="24"/>
  <c r="DU89" i="24"/>
  <c r="DX89" i="24"/>
  <c r="DW89" i="24"/>
  <c r="HU89" i="24"/>
  <c r="HM89" i="24"/>
  <c r="HP89" i="24"/>
  <c r="HO89" i="24"/>
  <c r="CK90" i="24"/>
  <c r="CN90" i="24"/>
  <c r="M83" i="24"/>
  <c r="F83" i="24"/>
  <c r="E83" i="24"/>
  <c r="H83" i="24"/>
  <c r="DE83" i="24"/>
  <c r="CY83" i="24"/>
  <c r="CX83" i="24"/>
  <c r="CW83" i="24"/>
  <c r="GW83" i="24"/>
  <c r="GP83" i="24"/>
  <c r="GO83" i="24"/>
  <c r="GR83" i="24"/>
  <c r="GQ83" i="24"/>
  <c r="M84" i="24"/>
  <c r="H84" i="24"/>
  <c r="G84" i="24"/>
  <c r="F84" i="24"/>
  <c r="E84" i="24"/>
  <c r="DE84" i="24"/>
  <c r="CZ84" i="24"/>
  <c r="CY84" i="24"/>
  <c r="CX84" i="24"/>
  <c r="GW84" i="24"/>
  <c r="GR84" i="24"/>
  <c r="GQ84" i="24"/>
  <c r="GP84" i="24"/>
  <c r="GO84" i="24"/>
  <c r="M85" i="24"/>
  <c r="H85" i="24"/>
  <c r="G85" i="24"/>
  <c r="F85" i="24"/>
  <c r="E85" i="24"/>
  <c r="DE85" i="24"/>
  <c r="CY85" i="24"/>
  <c r="CX85" i="24"/>
  <c r="CW85" i="24"/>
  <c r="GW85" i="24"/>
  <c r="GR85" i="24"/>
  <c r="GP85" i="24"/>
  <c r="GQ85" i="24"/>
  <c r="GO85" i="24"/>
  <c r="M86" i="24"/>
  <c r="H86" i="24"/>
  <c r="G86" i="24"/>
  <c r="F86" i="24"/>
  <c r="E86" i="24"/>
  <c r="H73" i="24"/>
  <c r="M73" i="24"/>
  <c r="E73" i="24"/>
  <c r="G73" i="24"/>
  <c r="DE73" i="24"/>
  <c r="CZ73" i="24"/>
  <c r="CY73" i="24"/>
  <c r="CX73" i="24"/>
  <c r="CW73" i="24"/>
  <c r="GW73" i="24"/>
  <c r="GR73" i="24"/>
  <c r="GQ73" i="24"/>
  <c r="GP73" i="24"/>
  <c r="GO73" i="24"/>
  <c r="M74" i="24"/>
  <c r="H74" i="24"/>
  <c r="G74" i="24"/>
  <c r="F74" i="24"/>
  <c r="E74" i="24"/>
  <c r="DE74" i="24"/>
  <c r="CW74" i="24"/>
  <c r="CZ74" i="24"/>
  <c r="CY74" i="24"/>
  <c r="GW74" i="24"/>
  <c r="GO74" i="24"/>
  <c r="GR74" i="24"/>
  <c r="M75" i="24"/>
  <c r="G75" i="24"/>
  <c r="F75" i="24"/>
  <c r="E75" i="24"/>
  <c r="DE75" i="24"/>
  <c r="CZ75" i="24"/>
  <c r="CY75" i="24"/>
  <c r="CX75" i="24"/>
  <c r="CW75" i="24"/>
  <c r="GW75" i="24"/>
  <c r="GP75" i="24"/>
  <c r="GR75" i="24"/>
  <c r="GO75" i="24"/>
  <c r="GQ75" i="24"/>
  <c r="H78" i="24"/>
  <c r="G78" i="24"/>
  <c r="F78" i="24"/>
  <c r="E78" i="24"/>
  <c r="DE78" i="24"/>
  <c r="CW78" i="24"/>
  <c r="CZ78" i="24"/>
  <c r="CY78" i="24"/>
  <c r="GW78" i="24"/>
  <c r="GR78" i="24"/>
  <c r="GP78" i="24"/>
  <c r="GO78" i="24"/>
  <c r="M79" i="24"/>
  <c r="E79" i="24"/>
  <c r="H79" i="24"/>
  <c r="G79" i="24"/>
  <c r="DE79" i="24"/>
  <c r="CZ79" i="24"/>
  <c r="CY79" i="24"/>
  <c r="CX79" i="24"/>
  <c r="CW79" i="24"/>
  <c r="GW79" i="24"/>
  <c r="GP79" i="24"/>
  <c r="GQ79" i="24"/>
  <c r="GO79" i="24"/>
  <c r="IG82" i="24"/>
  <c r="HY82" i="24"/>
  <c r="IB82" i="24"/>
  <c r="IS19" i="24"/>
  <c r="IM19" i="24"/>
  <c r="IL19" i="24"/>
  <c r="BI20" i="24"/>
  <c r="BD20" i="24"/>
  <c r="BC20" i="24"/>
  <c r="BA20" i="24"/>
  <c r="FA20" i="24"/>
  <c r="EV20" i="24"/>
  <c r="ET20" i="24"/>
  <c r="ES20" i="24"/>
  <c r="IL20" i="24"/>
  <c r="IK20" i="24"/>
  <c r="BI21" i="24"/>
  <c r="BC21" i="24"/>
  <c r="BB21" i="24"/>
  <c r="FA21" i="24"/>
  <c r="ET21" i="24"/>
  <c r="ES21" i="24"/>
  <c r="EV21" i="24"/>
  <c r="BI22" i="24"/>
  <c r="BD22" i="24"/>
  <c r="BB22" i="24"/>
  <c r="BA22" i="24"/>
  <c r="FA22" i="24"/>
  <c r="EV22" i="24"/>
  <c r="ET22" i="24"/>
  <c r="IN22" i="24"/>
  <c r="IL22" i="24"/>
  <c r="IK22" i="24"/>
  <c r="CS23" i="24"/>
  <c r="CN23" i="24"/>
  <c r="CL23" i="24"/>
  <c r="GE23" i="24"/>
  <c r="GD23" i="24"/>
  <c r="CS24" i="24"/>
  <c r="CN24" i="24"/>
  <c r="CM24" i="24"/>
  <c r="CK24" i="24"/>
  <c r="KC24" i="24"/>
  <c r="JV24" i="24"/>
  <c r="JX24" i="24"/>
  <c r="CS25" i="24"/>
  <c r="CN25" i="24"/>
  <c r="CL25" i="24"/>
  <c r="GK25" i="24"/>
  <c r="GD25" i="24"/>
  <c r="GC25" i="24"/>
  <c r="GF25" i="24"/>
  <c r="KC25" i="24"/>
  <c r="JU25" i="24"/>
  <c r="CS26" i="24"/>
  <c r="CN26" i="24"/>
  <c r="CL26" i="24"/>
  <c r="CK26" i="24"/>
  <c r="GK26" i="24"/>
  <c r="GD26" i="24"/>
  <c r="KC26" i="24"/>
  <c r="JV26" i="24"/>
  <c r="JX26" i="24"/>
  <c r="CS27" i="24"/>
  <c r="CM27" i="24"/>
  <c r="CL27" i="24"/>
  <c r="GK27" i="24"/>
  <c r="GC27" i="24"/>
  <c r="GE27" i="24"/>
  <c r="KC27" i="24"/>
  <c r="JU27" i="24"/>
  <c r="CS28" i="24"/>
  <c r="CN28" i="24"/>
  <c r="CL28" i="24"/>
  <c r="CK28" i="24"/>
  <c r="GK28" i="24"/>
  <c r="GC28" i="24"/>
  <c r="GF28" i="24"/>
  <c r="KC28" i="24"/>
  <c r="JU28" i="24"/>
  <c r="JW28" i="24"/>
  <c r="CS29" i="24"/>
  <c r="CN29" i="24"/>
  <c r="CM29" i="24"/>
  <c r="CK29" i="24"/>
  <c r="GK29" i="24"/>
  <c r="GE29" i="24"/>
  <c r="GC29" i="24"/>
  <c r="KC29" i="24"/>
  <c r="JX29" i="24"/>
  <c r="JU29" i="24"/>
  <c r="CS30" i="24"/>
  <c r="CM30" i="24"/>
  <c r="CL30" i="24"/>
  <c r="GK30" i="24"/>
  <c r="GF30" i="24"/>
  <c r="GE30" i="24"/>
  <c r="GC30" i="24"/>
  <c r="KC30" i="24"/>
  <c r="JU30" i="24"/>
  <c r="CS31" i="24"/>
  <c r="CL31" i="24"/>
  <c r="CK31" i="24"/>
  <c r="CN31" i="24"/>
  <c r="GD31" i="24"/>
  <c r="GC31" i="24"/>
  <c r="JV31" i="24"/>
  <c r="JU31" i="24"/>
  <c r="JX31" i="24"/>
  <c r="CS32" i="24"/>
  <c r="CK32" i="24"/>
  <c r="CM32" i="24"/>
  <c r="GD32" i="24"/>
  <c r="GC32" i="24"/>
  <c r="KC32" i="24"/>
  <c r="JX32" i="24"/>
  <c r="JV32" i="24"/>
  <c r="JU32" i="24"/>
  <c r="CS34" i="24"/>
  <c r="CM34" i="24"/>
  <c r="CL34" i="24"/>
  <c r="GF34" i="24"/>
  <c r="GD34" i="24"/>
  <c r="GK34" i="24"/>
  <c r="GC34" i="24"/>
  <c r="JW34" i="24"/>
  <c r="JX34" i="24"/>
  <c r="JV34" i="24"/>
  <c r="CS35" i="24"/>
  <c r="CM35" i="24"/>
  <c r="CK35" i="24"/>
  <c r="GF35" i="24"/>
  <c r="GC35" i="24"/>
  <c r="GK35" i="24"/>
  <c r="JV35" i="24"/>
  <c r="KC35" i="24"/>
  <c r="DE39" i="24"/>
  <c r="CY39" i="24"/>
  <c r="GP39" i="24"/>
  <c r="GR39" i="24"/>
  <c r="M40" i="24"/>
  <c r="F40" i="24"/>
  <c r="DE40" i="24"/>
  <c r="CW40" i="24"/>
  <c r="CY40" i="24"/>
  <c r="GR40" i="24"/>
  <c r="GP40" i="24"/>
  <c r="GO40" i="24"/>
  <c r="GQ40" i="24"/>
  <c r="M41" i="24"/>
  <c r="H41" i="24"/>
  <c r="F41" i="24"/>
  <c r="E41" i="24"/>
  <c r="AW41" i="24"/>
  <c r="AQ41" i="24"/>
  <c r="AP41" i="24"/>
  <c r="AO41" i="24"/>
  <c r="EO41" i="24"/>
  <c r="EH41" i="24"/>
  <c r="EG41" i="24"/>
  <c r="IA41" i="24"/>
  <c r="HZ41" i="24"/>
  <c r="IB41" i="24"/>
  <c r="AW42" i="24"/>
  <c r="AR42" i="24"/>
  <c r="AO42" i="24"/>
  <c r="EO42" i="24"/>
  <c r="EJ42" i="24"/>
  <c r="EG42" i="24"/>
  <c r="HZ42" i="24"/>
  <c r="IG42" i="24"/>
  <c r="HY42" i="24"/>
  <c r="AW43" i="24"/>
  <c r="AR43" i="24"/>
  <c r="AQ43" i="24"/>
  <c r="EO43" i="24"/>
  <c r="EI43" i="24"/>
  <c r="AW46" i="24"/>
  <c r="AR46" i="24"/>
  <c r="AQ46" i="24"/>
  <c r="AP46" i="24"/>
  <c r="EO46" i="24"/>
  <c r="EI46" i="24"/>
  <c r="EH46" i="24"/>
  <c r="EG46" i="24"/>
  <c r="HZ46" i="24"/>
  <c r="IA46" i="24"/>
  <c r="AW47" i="24"/>
  <c r="AP47" i="24"/>
  <c r="EO47" i="24"/>
  <c r="EJ47" i="24"/>
  <c r="EI47" i="24"/>
  <c r="EH47" i="24"/>
  <c r="IB47" i="24"/>
  <c r="HZ47" i="24"/>
  <c r="HY47" i="24"/>
  <c r="AW49" i="24"/>
  <c r="AR49" i="24"/>
  <c r="AQ49" i="24"/>
  <c r="AO49" i="24"/>
  <c r="EO49" i="24"/>
  <c r="EH49" i="24"/>
  <c r="EG49" i="24"/>
  <c r="EJ49" i="24"/>
  <c r="IA49" i="24"/>
  <c r="IB49" i="24"/>
  <c r="HZ49" i="24"/>
  <c r="HY49" i="24"/>
  <c r="AW51" i="24"/>
  <c r="AO51" i="24"/>
  <c r="AQ51" i="24"/>
  <c r="EO51" i="24"/>
  <c r="EJ51" i="24"/>
  <c r="EI51" i="24"/>
  <c r="EH51" i="24"/>
  <c r="EG51" i="24"/>
  <c r="AW52" i="24"/>
  <c r="AQ52" i="24"/>
  <c r="AP52" i="24"/>
  <c r="AO52" i="24"/>
  <c r="EO52" i="24"/>
  <c r="EJ52" i="24"/>
  <c r="EI52" i="24"/>
  <c r="EH52" i="24"/>
  <c r="IA52" i="24"/>
  <c r="HZ52" i="24"/>
  <c r="HY52" i="24"/>
  <c r="IB52" i="24"/>
  <c r="AW53" i="24"/>
  <c r="AQ53" i="24"/>
  <c r="AP53" i="24"/>
  <c r="AO53" i="24"/>
  <c r="EO53" i="24"/>
  <c r="EJ53" i="24"/>
  <c r="EI53" i="24"/>
  <c r="EH53" i="24"/>
  <c r="EG53" i="24"/>
  <c r="JJ54" i="24"/>
  <c r="JI54" i="24"/>
  <c r="AK11" i="24"/>
  <c r="AD11" i="24"/>
  <c r="EC11" i="24"/>
  <c r="DX11" i="24"/>
  <c r="DW11" i="24"/>
  <c r="DU11" i="24"/>
  <c r="BU12" i="24"/>
  <c r="BN12" i="24"/>
  <c r="BM12" i="24"/>
  <c r="FM12" i="24"/>
  <c r="FE12" i="24"/>
  <c r="JE12" i="24"/>
  <c r="IW12" i="24"/>
  <c r="IZ12" i="24"/>
  <c r="BU13" i="24"/>
  <c r="BP13" i="24"/>
  <c r="BN13" i="24"/>
  <c r="FM13" i="24"/>
  <c r="FF13" i="24"/>
  <c r="IW13" i="24"/>
  <c r="IX13" i="24"/>
  <c r="IZ13" i="24"/>
  <c r="IY13" i="24"/>
  <c r="CG17" i="24"/>
  <c r="CB17" i="24"/>
  <c r="BY17" i="24"/>
  <c r="FT17" i="24"/>
  <c r="FQ17" i="24"/>
  <c r="CS19" i="24"/>
  <c r="CN19" i="24"/>
  <c r="CK19" i="24"/>
  <c r="GF19" i="24"/>
  <c r="GD19" i="24"/>
  <c r="GC19" i="24"/>
  <c r="AW91" i="24"/>
  <c r="AR91" i="24"/>
  <c r="AQ91" i="24"/>
  <c r="AP91" i="24"/>
  <c r="AO91" i="24"/>
  <c r="EO91" i="24"/>
  <c r="EJ91" i="24"/>
  <c r="EI91" i="24"/>
  <c r="EH91" i="24"/>
  <c r="EG91" i="24"/>
  <c r="GP91" i="24"/>
  <c r="GO91" i="24"/>
  <c r="M92" i="24"/>
  <c r="H92" i="24"/>
  <c r="G92" i="24"/>
  <c r="F92" i="24"/>
  <c r="E92" i="24"/>
  <c r="DE92" i="24"/>
  <c r="CZ92" i="24"/>
  <c r="CY92" i="24"/>
  <c r="CX92" i="24"/>
  <c r="CW92" i="24"/>
  <c r="GW92" i="24"/>
  <c r="GQ92" i="24"/>
  <c r="GP92" i="24"/>
  <c r="GO92" i="24"/>
  <c r="M93" i="24"/>
  <c r="H93" i="24"/>
  <c r="G93" i="24"/>
  <c r="F93" i="24"/>
  <c r="E93" i="24"/>
  <c r="DE93" i="24"/>
  <c r="CZ93" i="24"/>
  <c r="CY93" i="24"/>
  <c r="CX93" i="24"/>
  <c r="CW93" i="24"/>
  <c r="GW93" i="24"/>
  <c r="GP93" i="24"/>
  <c r="GO93" i="24"/>
  <c r="GR93" i="24"/>
  <c r="GQ93" i="24"/>
  <c r="M94" i="24"/>
  <c r="H94" i="24"/>
  <c r="G94" i="24"/>
  <c r="F94" i="24"/>
  <c r="E94" i="24"/>
  <c r="DE94" i="24"/>
  <c r="CZ94" i="24"/>
  <c r="CY94" i="24"/>
  <c r="CX94" i="24"/>
  <c r="CW94" i="24"/>
  <c r="ET90" i="24"/>
  <c r="JQ90" i="24"/>
  <c r="JL90" i="24"/>
  <c r="JK90" i="24"/>
  <c r="JJ90" i="24"/>
  <c r="HI90" i="24"/>
  <c r="HD90" i="24"/>
  <c r="HC90" i="24"/>
  <c r="HB90" i="24"/>
  <c r="HA90" i="24"/>
  <c r="FS75" i="24"/>
  <c r="GO94" i="24"/>
  <c r="GP94" i="24"/>
  <c r="FT78" i="24"/>
  <c r="GQ94" i="24"/>
  <c r="HC80" i="24"/>
  <c r="JK75" i="24"/>
  <c r="EJ18" i="24"/>
  <c r="FS79" i="24"/>
  <c r="FT84" i="24"/>
  <c r="GR88" i="24"/>
  <c r="GR94" i="24"/>
  <c r="HD80" i="24"/>
  <c r="HO52" i="24"/>
  <c r="IG19" i="24"/>
  <c r="FQ18" i="24"/>
  <c r="GQ11" i="24"/>
  <c r="IM17" i="24"/>
  <c r="FS31" i="24"/>
  <c r="FT91" i="24"/>
  <c r="GR11" i="24"/>
  <c r="GR89" i="24"/>
  <c r="HD82" i="24"/>
  <c r="HO53" i="24"/>
  <c r="IB86" i="24"/>
  <c r="FT31" i="24"/>
  <c r="HP53" i="24"/>
  <c r="JW19" i="24"/>
  <c r="AF23" i="24"/>
  <c r="FY60" i="24"/>
  <c r="FT60" i="24"/>
  <c r="FS60" i="24"/>
  <c r="FR60" i="24"/>
  <c r="FQ60" i="24"/>
  <c r="EO64" i="24"/>
  <c r="EG64" i="24"/>
  <c r="EH64" i="24"/>
  <c r="EJ64" i="24"/>
  <c r="EI64" i="24"/>
  <c r="AW65" i="24"/>
  <c r="AR65" i="24"/>
  <c r="AQ65" i="24"/>
  <c r="AP65" i="24"/>
  <c r="EO65" i="24"/>
  <c r="EJ65" i="24"/>
  <c r="EI65" i="24"/>
  <c r="EH65" i="24"/>
  <c r="EG65" i="24"/>
  <c r="IA65" i="24"/>
  <c r="HZ65" i="24"/>
  <c r="HY65" i="24"/>
  <c r="AW66" i="24"/>
  <c r="AP66" i="24"/>
  <c r="AO66" i="24"/>
  <c r="AR66" i="24"/>
  <c r="EO66" i="24"/>
  <c r="EH66" i="24"/>
  <c r="EG66" i="24"/>
  <c r="EJ66" i="24"/>
  <c r="IG66" i="24"/>
  <c r="IA66" i="24"/>
  <c r="IB66" i="24"/>
  <c r="HZ66" i="24"/>
  <c r="HZ67" i="24"/>
  <c r="HY67" i="24"/>
  <c r="EO71" i="24"/>
  <c r="EH71" i="24"/>
  <c r="IG71" i="24"/>
  <c r="IB71" i="24"/>
  <c r="IA71" i="24"/>
  <c r="HZ71" i="24"/>
  <c r="HY71" i="24"/>
  <c r="EO72" i="24"/>
  <c r="EI72" i="24"/>
  <c r="EH72" i="24"/>
  <c r="EG72" i="24"/>
  <c r="M80" i="24"/>
  <c r="E80" i="24"/>
  <c r="AW80" i="24"/>
  <c r="AO80" i="24"/>
  <c r="EO80" i="24"/>
  <c r="EG80" i="24"/>
  <c r="AW82" i="24"/>
  <c r="AR82" i="24"/>
  <c r="EO82" i="24"/>
  <c r="EI82" i="24"/>
  <c r="AR80" i="24"/>
  <c r="BU11" i="24"/>
  <c r="BP11" i="24"/>
  <c r="BO11" i="24"/>
  <c r="BM11" i="24"/>
  <c r="BN11" i="24"/>
  <c r="FM11" i="24"/>
  <c r="FE11" i="24"/>
  <c r="FH11" i="24"/>
  <c r="FG11" i="24"/>
  <c r="FF11" i="24"/>
  <c r="IZ11" i="24"/>
  <c r="IX11" i="24"/>
  <c r="IW11" i="24"/>
  <c r="G12" i="24"/>
  <c r="F12" i="24"/>
  <c r="E12" i="24"/>
  <c r="DE12" i="24"/>
  <c r="CZ12" i="24"/>
  <c r="CY12" i="24"/>
  <c r="CX12" i="24"/>
  <c r="CW12" i="24"/>
  <c r="GQ12" i="24"/>
  <c r="GO12" i="24"/>
  <c r="GW12" i="24"/>
  <c r="F13" i="24"/>
  <c r="E13" i="24"/>
  <c r="DE13" i="24"/>
  <c r="CZ13" i="24"/>
  <c r="CW13" i="24"/>
  <c r="CY13" i="24"/>
  <c r="CX13" i="24"/>
  <c r="GQ13" i="24"/>
  <c r="GR13" i="24"/>
  <c r="GP13" i="24"/>
  <c r="GO13" i="24"/>
  <c r="H17" i="24"/>
  <c r="M17" i="24"/>
  <c r="G17" i="24"/>
  <c r="F17" i="24"/>
  <c r="E17" i="24"/>
  <c r="DQ17" i="24"/>
  <c r="DL17" i="24"/>
  <c r="DK17" i="24"/>
  <c r="DJ17" i="24"/>
  <c r="DI17" i="24"/>
  <c r="HB17" i="24"/>
  <c r="HA17" i="24"/>
  <c r="AO65" i="24"/>
  <c r="JK17" i="24"/>
  <c r="JL17" i="24"/>
  <c r="JJ17" i="24"/>
  <c r="JI17" i="24"/>
  <c r="CG54" i="24"/>
  <c r="CB54" i="24"/>
  <c r="CA54" i="24"/>
  <c r="BZ54" i="24"/>
  <c r="BY54" i="24"/>
  <c r="FT54" i="24"/>
  <c r="FQ54" i="24"/>
  <c r="FR54" i="24"/>
  <c r="JJ57" i="24"/>
  <c r="JI57" i="24"/>
  <c r="FR58" i="24"/>
  <c r="FQ58" i="24"/>
  <c r="EO61" i="24"/>
  <c r="EJ61" i="24"/>
  <c r="EI61" i="24"/>
  <c r="EG61" i="24"/>
  <c r="EH61" i="24"/>
  <c r="IA61" i="24"/>
  <c r="HZ61" i="24"/>
  <c r="HY61" i="24"/>
  <c r="IB61" i="24"/>
  <c r="IG61" i="24"/>
  <c r="EO62" i="24"/>
  <c r="EJ62" i="24"/>
  <c r="EI62" i="24"/>
  <c r="EH62" i="24"/>
  <c r="EG62" i="24"/>
  <c r="AW63" i="24"/>
  <c r="AO63" i="24"/>
  <c r="AQ63" i="24"/>
  <c r="AP63" i="24"/>
  <c r="IB63" i="24"/>
  <c r="HY63" i="24"/>
  <c r="IA63" i="24"/>
  <c r="IG63" i="24"/>
  <c r="HZ63" i="24"/>
  <c r="AW64" i="24"/>
  <c r="AP64" i="24"/>
  <c r="AQ64" i="24"/>
  <c r="AR64" i="24"/>
  <c r="IG64" i="24"/>
  <c r="IB64" i="24"/>
  <c r="IA64" i="24"/>
  <c r="HZ64" i="24"/>
  <c r="AQ66" i="24"/>
  <c r="HY66" i="24"/>
  <c r="EI66" i="24"/>
  <c r="HZ53" i="24"/>
  <c r="HY53" i="24"/>
  <c r="CG57" i="24"/>
  <c r="CB57" i="24"/>
  <c r="CA57" i="24"/>
  <c r="BZ57" i="24"/>
  <c r="BY57" i="24"/>
  <c r="FT57" i="24"/>
  <c r="FR57" i="24"/>
  <c r="CG58" i="24"/>
  <c r="BY58" i="24"/>
  <c r="CB58" i="24"/>
  <c r="CA58" i="24"/>
  <c r="JK58" i="24"/>
  <c r="JJ58" i="24"/>
  <c r="JI58" i="24"/>
  <c r="CG60" i="24"/>
  <c r="BY60" i="24"/>
  <c r="CB60" i="24"/>
  <c r="CA60" i="24"/>
  <c r="AW61" i="24"/>
  <c r="AQ61" i="24"/>
  <c r="AP61" i="24"/>
  <c r="AW62" i="24"/>
  <c r="AR62" i="24"/>
  <c r="AQ62" i="24"/>
  <c r="AP62" i="24"/>
  <c r="AO62" i="24"/>
  <c r="IG62" i="24"/>
  <c r="IB62" i="24"/>
  <c r="IA62" i="24"/>
  <c r="HZ62" i="24"/>
  <c r="HY62" i="24"/>
  <c r="EO63" i="24"/>
  <c r="EG63" i="24"/>
  <c r="EI63" i="24"/>
  <c r="EH63" i="24"/>
  <c r="HY64" i="24"/>
  <c r="JQ58" i="24"/>
  <c r="EG82" i="24"/>
  <c r="JJ133" i="24"/>
  <c r="JI135" i="24"/>
  <c r="FT101" i="24"/>
  <c r="HD66" i="24"/>
  <c r="JL112" i="24"/>
  <c r="FY49" i="24"/>
  <c r="FT49" i="24"/>
  <c r="FS49" i="24"/>
  <c r="FY51" i="24"/>
  <c r="FS51" i="24"/>
  <c r="JQ51" i="24"/>
  <c r="JL51" i="24"/>
  <c r="JK51" i="24"/>
  <c r="JL52" i="24"/>
  <c r="JK52" i="24"/>
  <c r="IG73" i="24"/>
  <c r="IB73" i="24"/>
  <c r="IA73" i="24"/>
  <c r="HZ75" i="24"/>
  <c r="IA75" i="24"/>
  <c r="IS54" i="24"/>
  <c r="IM54" i="24"/>
  <c r="IS57" i="24"/>
  <c r="IM57" i="24"/>
  <c r="IS60" i="24"/>
  <c r="IM60" i="24"/>
  <c r="HI71" i="24"/>
  <c r="HD71" i="24"/>
  <c r="HC71" i="24"/>
  <c r="FY95" i="24"/>
  <c r="FT95" i="24"/>
  <c r="FS95" i="24"/>
  <c r="FY96" i="24"/>
  <c r="FS96" i="24"/>
  <c r="JQ97" i="24"/>
  <c r="JL97" i="24"/>
  <c r="FY98" i="24"/>
  <c r="FT98" i="24"/>
  <c r="FS98" i="24"/>
  <c r="JQ98" i="24"/>
  <c r="JL98" i="24"/>
  <c r="JK98" i="24"/>
  <c r="FY99" i="24"/>
  <c r="FT99" i="24"/>
  <c r="FS99" i="24"/>
  <c r="JQ99" i="24"/>
  <c r="JL99" i="24"/>
  <c r="JK99" i="24"/>
  <c r="FY100" i="24"/>
  <c r="FS100" i="24"/>
  <c r="JQ101" i="24"/>
  <c r="JL101" i="24"/>
  <c r="FY102" i="24"/>
  <c r="FT102" i="24"/>
  <c r="FS102" i="24"/>
  <c r="JQ102" i="24"/>
  <c r="JJ102" i="24"/>
  <c r="JL102" i="24"/>
  <c r="JK102" i="24"/>
  <c r="CG103" i="24"/>
  <c r="BY103" i="24"/>
  <c r="FY103" i="24"/>
  <c r="FT103" i="24"/>
  <c r="FS103" i="24"/>
  <c r="JQ103" i="24"/>
  <c r="JL103" i="24"/>
  <c r="JK103" i="24"/>
  <c r="FY104" i="24"/>
  <c r="FS104" i="24"/>
  <c r="FQ104" i="24"/>
  <c r="CG105" i="24"/>
  <c r="CA105" i="24"/>
  <c r="FY105" i="24"/>
  <c r="FR105" i="24"/>
  <c r="JQ105" i="24"/>
  <c r="JL105" i="24"/>
  <c r="JI105" i="24"/>
  <c r="CG106" i="24"/>
  <c r="BZ106" i="24"/>
  <c r="FY106" i="24"/>
  <c r="FQ106" i="24"/>
  <c r="FT106" i="24"/>
  <c r="FS106" i="24"/>
  <c r="JQ106" i="24"/>
  <c r="JJ106" i="24"/>
  <c r="JL106" i="24"/>
  <c r="JK106" i="24"/>
  <c r="CG107" i="24"/>
  <c r="BY107" i="24"/>
  <c r="FY107" i="24"/>
  <c r="FT107" i="24"/>
  <c r="FS107" i="24"/>
  <c r="FR107" i="24"/>
  <c r="JQ107" i="24"/>
  <c r="JL107" i="24"/>
  <c r="JK107" i="24"/>
  <c r="CG108" i="24"/>
  <c r="BY108" i="24"/>
  <c r="FY108" i="24"/>
  <c r="FS108" i="24"/>
  <c r="CG109" i="24"/>
  <c r="CB109" i="24"/>
  <c r="FY109" i="24"/>
  <c r="FR109" i="24"/>
  <c r="JQ109" i="24"/>
  <c r="JL109" i="24"/>
  <c r="JJ109" i="24"/>
  <c r="CG110" i="24"/>
  <c r="CB110" i="24"/>
  <c r="CA110" i="24"/>
  <c r="BZ110" i="24"/>
  <c r="FY110" i="24"/>
  <c r="FR110" i="24"/>
  <c r="FQ110" i="24"/>
  <c r="FT110" i="24"/>
  <c r="FS110" i="24"/>
  <c r="JQ110" i="24"/>
  <c r="JL110" i="24"/>
  <c r="JK110" i="24"/>
  <c r="JJ110" i="24"/>
  <c r="CG111" i="24"/>
  <c r="CB111" i="24"/>
  <c r="CA111" i="24"/>
  <c r="BZ111" i="24"/>
  <c r="FY111" i="24"/>
  <c r="FT111" i="24"/>
  <c r="FQ111" i="24"/>
  <c r="FS111" i="24"/>
  <c r="JQ111" i="24"/>
  <c r="JL111" i="24"/>
  <c r="JK111" i="24"/>
  <c r="JJ111" i="24"/>
  <c r="JI111" i="24"/>
  <c r="CG112" i="24"/>
  <c r="CB112" i="24"/>
  <c r="CA112" i="24"/>
  <c r="BZ112" i="24"/>
  <c r="BY112" i="24"/>
  <c r="FY112" i="24"/>
  <c r="FS112" i="24"/>
  <c r="CG113" i="24"/>
  <c r="CB113" i="24"/>
  <c r="FY113" i="24"/>
  <c r="FR113" i="24"/>
  <c r="FQ113" i="24"/>
  <c r="JQ113" i="24"/>
  <c r="JI113" i="24"/>
  <c r="JL113" i="24"/>
  <c r="CG114" i="24"/>
  <c r="CA114" i="24"/>
  <c r="BZ114" i="24"/>
  <c r="BY114" i="24"/>
  <c r="FY114" i="24"/>
  <c r="FQ114" i="24"/>
  <c r="FT114" i="24"/>
  <c r="FS114" i="24"/>
  <c r="JQ114" i="24"/>
  <c r="JL114" i="24"/>
  <c r="JK114" i="24"/>
  <c r="JJ114" i="24"/>
  <c r="JI114" i="24"/>
  <c r="CG115" i="24"/>
  <c r="CB115" i="24"/>
  <c r="CA115" i="24"/>
  <c r="FY115" i="24"/>
  <c r="FT115" i="24"/>
  <c r="FS115" i="24"/>
  <c r="FR115" i="24"/>
  <c r="JQ115" i="24"/>
  <c r="JL115" i="24"/>
  <c r="JK115" i="24"/>
  <c r="JJ115" i="24"/>
  <c r="JI115" i="24"/>
  <c r="CG116" i="24"/>
  <c r="CB116" i="24"/>
  <c r="FY116" i="24"/>
  <c r="FS116" i="24"/>
  <c r="JQ116" i="24"/>
  <c r="JJ116" i="24"/>
  <c r="JI116" i="24"/>
  <c r="CG117" i="24"/>
  <c r="CB117" i="24"/>
  <c r="CA117" i="24"/>
  <c r="BZ117" i="24"/>
  <c r="BY117" i="24"/>
  <c r="FY117" i="24"/>
  <c r="FR117" i="24"/>
  <c r="FQ117" i="24"/>
  <c r="JQ117" i="24"/>
  <c r="JI117" i="24"/>
  <c r="JL117" i="24"/>
  <c r="CG118" i="24"/>
  <c r="CB118" i="24"/>
  <c r="CA118" i="24"/>
  <c r="BZ118" i="24"/>
  <c r="FY118" i="24"/>
  <c r="FT118" i="24"/>
  <c r="FS118" i="24"/>
  <c r="JQ118" i="24"/>
  <c r="JJ118" i="24"/>
  <c r="JI118" i="24"/>
  <c r="JL118" i="24"/>
  <c r="JK118" i="24"/>
  <c r="CG119" i="24"/>
  <c r="CB119" i="24"/>
  <c r="CA119" i="24"/>
  <c r="BZ119" i="24"/>
  <c r="BY119" i="24"/>
  <c r="FY119" i="24"/>
  <c r="FT119" i="24"/>
  <c r="FS119" i="24"/>
  <c r="FR119" i="24"/>
  <c r="FQ119" i="24"/>
  <c r="JQ119" i="24"/>
  <c r="JL119" i="24"/>
  <c r="JK119" i="24"/>
  <c r="FY133" i="24"/>
  <c r="FR133" i="24"/>
  <c r="FQ133" i="24"/>
  <c r="CG134" i="24"/>
  <c r="BZ134" i="24"/>
  <c r="BY134" i="24"/>
  <c r="FY134" i="24"/>
  <c r="FR134" i="24"/>
  <c r="JQ134" i="24"/>
  <c r="JI134" i="24"/>
  <c r="CG135" i="24"/>
  <c r="BZ135" i="24"/>
  <c r="BY135" i="24"/>
  <c r="FY135" i="24"/>
  <c r="FR135" i="24"/>
  <c r="FQ135" i="24"/>
  <c r="CG136" i="24"/>
  <c r="BZ136" i="24"/>
  <c r="BY136" i="24"/>
  <c r="FY136" i="24"/>
  <c r="FQ136" i="24"/>
  <c r="CG137" i="24"/>
  <c r="BZ137" i="24"/>
  <c r="BY137" i="24"/>
  <c r="FY137" i="24"/>
  <c r="FR137" i="24"/>
  <c r="FQ137" i="24"/>
  <c r="CG138" i="24"/>
  <c r="BZ138" i="24"/>
  <c r="BY138" i="24"/>
  <c r="M139" i="24"/>
  <c r="F139" i="24"/>
  <c r="E139" i="24"/>
  <c r="DE139" i="24"/>
  <c r="CX139" i="24"/>
  <c r="CW139" i="24"/>
  <c r="GW139" i="24"/>
  <c r="GP139" i="24"/>
  <c r="GO139" i="24"/>
  <c r="BB54" i="24"/>
  <c r="EV54" i="24"/>
  <c r="IL54" i="24"/>
  <c r="BD57" i="24"/>
  <c r="ET58" i="24"/>
  <c r="EV60" i="24"/>
  <c r="IK60" i="24"/>
  <c r="DJ61" i="24"/>
  <c r="Q62" i="24"/>
  <c r="DI62" i="24"/>
  <c r="S65" i="24"/>
  <c r="DI65" i="24"/>
  <c r="HA66" i="24"/>
  <c r="DJ67" i="24"/>
  <c r="DJ71" i="24"/>
  <c r="FR95" i="24"/>
  <c r="JJ95" i="24"/>
  <c r="FR96" i="24"/>
  <c r="FQ97" i="24"/>
  <c r="JI97" i="24"/>
  <c r="BZ99" i="24"/>
  <c r="BZ102" i="24"/>
  <c r="JI107" i="24"/>
  <c r="CB108" i="24"/>
  <c r="FQ108" i="24"/>
  <c r="BY110" i="24"/>
  <c r="FR112" i="24"/>
  <c r="BZ115" i="24"/>
  <c r="FQ116" i="24"/>
  <c r="FR136" i="24"/>
  <c r="JJ136" i="24"/>
  <c r="JI137" i="24"/>
  <c r="FS105" i="24"/>
  <c r="FT116" i="24"/>
  <c r="JL104" i="24"/>
  <c r="JK116" i="24"/>
  <c r="IS51" i="24"/>
  <c r="IN51" i="24"/>
  <c r="BY95" i="24"/>
  <c r="BY96" i="24"/>
  <c r="BY97" i="24"/>
  <c r="FR97" i="24"/>
  <c r="JJ97" i="24"/>
  <c r="BY98" i="24"/>
  <c r="CA99" i="24"/>
  <c r="FQ100" i="24"/>
  <c r="JI100" i="24"/>
  <c r="FQ101" i="24"/>
  <c r="CA102" i="24"/>
  <c r="BY104" i="24"/>
  <c r="JI104" i="24"/>
  <c r="BY105" i="24"/>
  <c r="JJ107" i="24"/>
  <c r="FR108" i="24"/>
  <c r="FR111" i="24"/>
  <c r="FR116" i="24"/>
  <c r="FQ134" i="24"/>
  <c r="JJ137" i="24"/>
  <c r="FT96" i="24"/>
  <c r="FT105" i="24"/>
  <c r="FS117" i="24"/>
  <c r="JK96" i="24"/>
  <c r="JK105" i="24"/>
  <c r="JL116" i="24"/>
  <c r="IS94" i="24"/>
  <c r="IN94" i="24"/>
  <c r="IM94" i="24"/>
  <c r="IN95" i="24"/>
  <c r="IM95" i="24"/>
  <c r="IS96" i="24"/>
  <c r="IN96" i="24"/>
  <c r="IM96" i="24"/>
  <c r="IS98" i="24"/>
  <c r="IN98" i="24"/>
  <c r="IS99" i="24"/>
  <c r="IN99" i="24"/>
  <c r="IM99" i="24"/>
  <c r="IS100" i="24"/>
  <c r="IN100" i="24"/>
  <c r="IM100" i="24"/>
  <c r="IS102" i="24"/>
  <c r="IN102" i="24"/>
  <c r="BI103" i="24"/>
  <c r="BC103" i="24"/>
  <c r="IS103" i="24"/>
  <c r="IN103" i="24"/>
  <c r="IM103" i="24"/>
  <c r="BI104" i="24"/>
  <c r="BB104" i="24"/>
  <c r="IS104" i="24"/>
  <c r="IN104" i="24"/>
  <c r="IM104" i="24"/>
  <c r="IK104" i="24"/>
  <c r="FA105" i="24"/>
  <c r="EV105" i="24"/>
  <c r="ES105" i="24"/>
  <c r="IS105" i="24"/>
  <c r="IL105" i="24"/>
  <c r="BI106" i="24"/>
  <c r="BD106" i="24"/>
  <c r="FA106" i="24"/>
  <c r="EU106" i="24"/>
  <c r="IS106" i="24"/>
  <c r="IN106" i="24"/>
  <c r="BI107" i="24"/>
  <c r="BC107" i="24"/>
  <c r="FA107" i="24"/>
  <c r="EV107" i="24"/>
  <c r="IS107" i="24"/>
  <c r="IN107" i="24"/>
  <c r="IM107" i="24"/>
  <c r="BI108" i="24"/>
  <c r="BC108" i="24"/>
  <c r="IS108" i="24"/>
  <c r="IN108" i="24"/>
  <c r="IM108" i="24"/>
  <c r="IL108" i="24"/>
  <c r="BI109" i="24"/>
  <c r="BA109" i="24"/>
  <c r="FA109" i="24"/>
  <c r="EV109" i="24"/>
  <c r="ES109" i="24"/>
  <c r="IS109" i="24"/>
  <c r="IL109" i="24"/>
  <c r="BI110" i="24"/>
  <c r="BD110" i="24"/>
  <c r="FA110" i="24"/>
  <c r="EV110" i="24"/>
  <c r="EU110" i="24"/>
  <c r="ET110" i="24"/>
  <c r="ES110" i="24"/>
  <c r="IS110" i="24"/>
  <c r="IL110" i="24"/>
  <c r="IK110" i="24"/>
  <c r="IN110" i="24"/>
  <c r="BI111" i="24"/>
  <c r="BD111" i="24"/>
  <c r="FA111" i="24"/>
  <c r="EU111" i="24"/>
  <c r="ET111" i="24"/>
  <c r="ES111" i="24"/>
  <c r="IS111" i="24"/>
  <c r="IL111" i="24"/>
  <c r="IN111" i="24"/>
  <c r="IK111" i="24"/>
  <c r="IM111" i="24"/>
  <c r="BI112" i="24"/>
  <c r="BD112" i="24"/>
  <c r="BC112" i="24"/>
  <c r="BB112" i="24"/>
  <c r="FA112" i="24"/>
  <c r="ES112" i="24"/>
  <c r="IS112" i="24"/>
  <c r="IN112" i="24"/>
  <c r="IM112" i="24"/>
  <c r="IL112" i="24"/>
  <c r="BI113" i="24"/>
  <c r="BA113" i="24"/>
  <c r="FA113" i="24"/>
  <c r="EV113" i="24"/>
  <c r="EU113" i="24"/>
  <c r="ET113" i="24"/>
  <c r="IS113" i="24"/>
  <c r="IL113" i="24"/>
  <c r="BI114" i="24"/>
  <c r="BC114" i="24"/>
  <c r="BB114" i="24"/>
  <c r="BA114" i="24"/>
  <c r="FA114" i="24"/>
  <c r="ES114" i="24"/>
  <c r="IS114" i="24"/>
  <c r="IK114" i="24"/>
  <c r="IN114" i="24"/>
  <c r="BI115" i="24"/>
  <c r="BD115" i="24"/>
  <c r="BC115" i="24"/>
  <c r="BB115" i="24"/>
  <c r="FA115" i="24"/>
  <c r="EV115" i="24"/>
  <c r="EU115" i="24"/>
  <c r="ET115" i="24"/>
  <c r="ES115" i="24"/>
  <c r="IS115" i="24"/>
  <c r="IN115" i="24"/>
  <c r="IM115" i="24"/>
  <c r="BI116" i="24"/>
  <c r="BD116" i="24"/>
  <c r="BC116" i="24"/>
  <c r="BB116" i="24"/>
  <c r="FA116" i="24"/>
  <c r="EV116" i="24"/>
  <c r="IS116" i="24"/>
  <c r="IN116" i="24"/>
  <c r="IM116" i="24"/>
  <c r="BI117" i="24"/>
  <c r="BD117" i="24"/>
  <c r="BC117" i="24"/>
  <c r="BB117" i="24"/>
  <c r="BA117" i="24"/>
  <c r="FA117" i="24"/>
  <c r="EV117" i="24"/>
  <c r="EU117" i="24"/>
  <c r="ET117" i="24"/>
  <c r="ES117" i="24"/>
  <c r="IS117" i="24"/>
  <c r="IL117" i="24"/>
  <c r="BI118" i="24"/>
  <c r="BD118" i="24"/>
  <c r="BC118" i="24"/>
  <c r="BB118" i="24"/>
  <c r="BA118" i="24"/>
  <c r="FA118" i="24"/>
  <c r="EV118" i="24"/>
  <c r="EU118" i="24"/>
  <c r="ET118" i="24"/>
  <c r="IS118" i="24"/>
  <c r="IN118" i="24"/>
  <c r="BI119" i="24"/>
  <c r="BC119" i="24"/>
  <c r="BB119" i="24"/>
  <c r="BA119" i="24"/>
  <c r="FA119" i="24"/>
  <c r="EV119" i="24"/>
  <c r="EU119" i="24"/>
  <c r="ET119" i="24"/>
  <c r="ES119" i="24"/>
  <c r="IS119" i="24"/>
  <c r="IN119" i="24"/>
  <c r="IM119" i="24"/>
  <c r="IL119" i="24"/>
  <c r="IK119" i="24"/>
  <c r="BI133" i="24"/>
  <c r="BB133" i="24"/>
  <c r="BA133" i="24"/>
  <c r="FA133" i="24"/>
  <c r="ET133" i="24"/>
  <c r="ES133" i="24"/>
  <c r="BI134" i="24"/>
  <c r="BB134" i="24"/>
  <c r="BA134" i="24"/>
  <c r="FA134" i="24"/>
  <c r="ET134" i="24"/>
  <c r="ES134" i="24"/>
  <c r="BI135" i="24"/>
  <c r="BB135" i="24"/>
  <c r="BA135" i="24"/>
  <c r="IS135" i="24"/>
  <c r="IL135" i="24"/>
  <c r="IK135" i="24"/>
  <c r="BI136" i="24"/>
  <c r="BB136" i="24"/>
  <c r="BA136" i="24"/>
  <c r="IS136" i="24"/>
  <c r="IL136" i="24"/>
  <c r="IK136" i="24"/>
  <c r="BI137" i="24"/>
  <c r="BB137" i="24"/>
  <c r="BA137" i="24"/>
  <c r="IS137" i="24"/>
  <c r="IL137" i="24"/>
  <c r="JQ139" i="24"/>
  <c r="JJ139" i="24"/>
  <c r="BZ95" i="24"/>
  <c r="BZ96" i="24"/>
  <c r="BZ97" i="24"/>
  <c r="BZ98" i="24"/>
  <c r="CB99" i="24"/>
  <c r="FR100" i="24"/>
  <c r="JJ100" i="24"/>
  <c r="FR101" i="24"/>
  <c r="CB102" i="24"/>
  <c r="BZ103" i="24"/>
  <c r="JI103" i="24"/>
  <c r="BZ104" i="24"/>
  <c r="JJ104" i="24"/>
  <c r="BZ105" i="24"/>
  <c r="FQ105" i="24"/>
  <c r="BZ107" i="24"/>
  <c r="JI109" i="24"/>
  <c r="FQ115" i="24"/>
  <c r="BY116" i="24"/>
  <c r="BY133" i="24"/>
  <c r="FS97" i="24"/>
  <c r="FT108" i="24"/>
  <c r="FT117" i="24"/>
  <c r="JL96" i="24"/>
  <c r="JK108" i="24"/>
  <c r="JK117" i="24"/>
  <c r="IG21" i="24"/>
  <c r="IB21" i="24"/>
  <c r="JQ23" i="24"/>
  <c r="JL23" i="24"/>
  <c r="FY24" i="24"/>
  <c r="FT24" i="24"/>
  <c r="FY25" i="24"/>
  <c r="FT25" i="24"/>
  <c r="FY27" i="24"/>
  <c r="FS27" i="24"/>
  <c r="FY28" i="24"/>
  <c r="FT28" i="24"/>
  <c r="FY32" i="24"/>
  <c r="FS32" i="24"/>
  <c r="JL32" i="24"/>
  <c r="JK32" i="24"/>
  <c r="HU82" i="24"/>
  <c r="HO82" i="24"/>
  <c r="GK94" i="24"/>
  <c r="GF94" i="24"/>
  <c r="GE94" i="24"/>
  <c r="ES57" i="24"/>
  <c r="BB58" i="24"/>
  <c r="BB60" i="24"/>
  <c r="T62" i="24"/>
  <c r="DL62" i="24"/>
  <c r="HA62" i="24"/>
  <c r="DJ64" i="24"/>
  <c r="DL65" i="24"/>
  <c r="Q66" i="24"/>
  <c r="DI66" i="24"/>
  <c r="HA67" i="24"/>
  <c r="R71" i="24"/>
  <c r="HB71" i="24"/>
  <c r="CA95" i="24"/>
  <c r="CA96" i="24"/>
  <c r="CA97" i="24"/>
  <c r="CA98" i="24"/>
  <c r="JI99" i="24"/>
  <c r="BY101" i="24"/>
  <c r="JI102" i="24"/>
  <c r="CA103" i="24"/>
  <c r="JJ103" i="24"/>
  <c r="CA104" i="24"/>
  <c r="CB105" i="24"/>
  <c r="BY106" i="24"/>
  <c r="JI106" i="24"/>
  <c r="CA107" i="24"/>
  <c r="BY111" i="24"/>
  <c r="BZ116" i="24"/>
  <c r="JI119" i="24"/>
  <c r="BZ133" i="24"/>
  <c r="FT97" i="24"/>
  <c r="FS109" i="24"/>
  <c r="IN60" i="24"/>
  <c r="JK97" i="24"/>
  <c r="JL108" i="24"/>
  <c r="HC19" i="24"/>
  <c r="HD19" i="24"/>
  <c r="HU91" i="24"/>
  <c r="HP91" i="24"/>
  <c r="DI63" i="24"/>
  <c r="DK64" i="24"/>
  <c r="R66" i="24"/>
  <c r="DJ66" i="24"/>
  <c r="HB67" i="24"/>
  <c r="S71" i="24"/>
  <c r="Q72" i="24"/>
  <c r="CB95" i="24"/>
  <c r="CB96" i="24"/>
  <c r="CB97" i="24"/>
  <c r="CB98" i="24"/>
  <c r="JJ99" i="24"/>
  <c r="BY100" i="24"/>
  <c r="BZ101" i="24"/>
  <c r="FQ102" i="24"/>
  <c r="CB103" i="24"/>
  <c r="CB104" i="24"/>
  <c r="CA106" i="24"/>
  <c r="CB107" i="24"/>
  <c r="FQ107" i="24"/>
  <c r="BY113" i="24"/>
  <c r="JJ113" i="24"/>
  <c r="FR114" i="24"/>
  <c r="CA116" i="24"/>
  <c r="BY118" i="24"/>
  <c r="JJ119" i="24"/>
  <c r="FT100" i="24"/>
  <c r="FT109" i="24"/>
  <c r="JK100" i="24"/>
  <c r="JK109" i="24"/>
  <c r="JE73" i="24"/>
  <c r="IZ73" i="24"/>
  <c r="IY73" i="24"/>
  <c r="JE85" i="24"/>
  <c r="IY85" i="24"/>
  <c r="HU86" i="24"/>
  <c r="HP86" i="24"/>
  <c r="GK19" i="24"/>
  <c r="E18" i="24"/>
  <c r="AK64" i="24"/>
  <c r="AK66" i="24"/>
  <c r="GW53" i="24"/>
  <c r="DX18" i="24"/>
  <c r="AP42" i="24"/>
  <c r="EH42" i="24"/>
  <c r="AO43" i="24"/>
  <c r="EJ43" i="24"/>
  <c r="HY43" i="24"/>
  <c r="AQ47" i="24"/>
  <c r="E49" i="24"/>
  <c r="CX49" i="24"/>
  <c r="CW51" i="24"/>
  <c r="H53" i="24"/>
  <c r="CY53" i="24"/>
  <c r="GO54" i="24"/>
  <c r="E57" i="24"/>
  <c r="CW57" i="24"/>
  <c r="GO58" i="24"/>
  <c r="HM61" i="24"/>
  <c r="AD62" i="24"/>
  <c r="AF64" i="24"/>
  <c r="DU65" i="24"/>
  <c r="AD66" i="24"/>
  <c r="CM67" i="24"/>
  <c r="GC67" i="24"/>
  <c r="EU72" i="24"/>
  <c r="HA72" i="24"/>
  <c r="FQ73" i="24"/>
  <c r="JI73" i="24"/>
  <c r="HY74" i="24"/>
  <c r="EI75" i="24"/>
  <c r="HY78" i="24"/>
  <c r="AQ79" i="24"/>
  <c r="EI79" i="24"/>
  <c r="AP80" i="24"/>
  <c r="HY80" i="24"/>
  <c r="BO83" i="24"/>
  <c r="DV83" i="24"/>
  <c r="AF85" i="24"/>
  <c r="DX85" i="24"/>
  <c r="BA87" i="24"/>
  <c r="DI89" i="24"/>
  <c r="FT19" i="24"/>
  <c r="FT73" i="24"/>
  <c r="GE67" i="24"/>
  <c r="GQ21" i="24"/>
  <c r="GQ53" i="24"/>
  <c r="HC27" i="24"/>
  <c r="HC72" i="24"/>
  <c r="HO27" i="24"/>
  <c r="HO67" i="24"/>
  <c r="HP84" i="24"/>
  <c r="IB12" i="24"/>
  <c r="IA57" i="24"/>
  <c r="IN86" i="24"/>
  <c r="JX66" i="24"/>
  <c r="CA17" i="24"/>
  <c r="FR19" i="24"/>
  <c r="BP20" i="24"/>
  <c r="FH20" i="24"/>
  <c r="BO21" i="24"/>
  <c r="AE23" i="24"/>
  <c r="DW23" i="24"/>
  <c r="AE27" i="24"/>
  <c r="DW27" i="24"/>
  <c r="AE29" i="24"/>
  <c r="DW29" i="24"/>
  <c r="AE31" i="24"/>
  <c r="DW31" i="24"/>
  <c r="AC34" i="24"/>
  <c r="DX34" i="24"/>
  <c r="CL35" i="24"/>
  <c r="G41" i="24"/>
  <c r="AQ42" i="24"/>
  <c r="EI42" i="24"/>
  <c r="AP43" i="24"/>
  <c r="HZ43" i="24"/>
  <c r="AO46" i="24"/>
  <c r="AR47" i="24"/>
  <c r="CY49" i="24"/>
  <c r="E51" i="24"/>
  <c r="CX51" i="24"/>
  <c r="CZ53" i="24"/>
  <c r="F57" i="24"/>
  <c r="CX57" i="24"/>
  <c r="AE62" i="24"/>
  <c r="DU62" i="24"/>
  <c r="DV65" i="24"/>
  <c r="AE66" i="24"/>
  <c r="DU66" i="24"/>
  <c r="CN67" i="24"/>
  <c r="GD67" i="24"/>
  <c r="EV72" i="24"/>
  <c r="HB72" i="24"/>
  <c r="BY73" i="24"/>
  <c r="FR73" i="24"/>
  <c r="FQ74" i="24"/>
  <c r="HZ74" i="24"/>
  <c r="EJ75" i="24"/>
  <c r="HZ78" i="24"/>
  <c r="AR79" i="24"/>
  <c r="EJ79" i="24"/>
  <c r="AQ80" i="24"/>
  <c r="BP83" i="24"/>
  <c r="DW83" i="24"/>
  <c r="AC84" i="24"/>
  <c r="DU84" i="24"/>
  <c r="HM84" i="24"/>
  <c r="AC86" i="24"/>
  <c r="BB87" i="24"/>
  <c r="DJ89" i="24"/>
  <c r="GO90" i="24"/>
  <c r="GF67" i="24"/>
  <c r="HC23" i="24"/>
  <c r="HD27" i="24"/>
  <c r="HD72" i="24"/>
  <c r="HP28" i="24"/>
  <c r="HP67" i="24"/>
  <c r="HO85" i="24"/>
  <c r="IB57" i="24"/>
  <c r="IY21" i="24"/>
  <c r="AK22" i="24"/>
  <c r="EC22" i="24"/>
  <c r="EC83" i="24"/>
  <c r="JU18" i="24"/>
  <c r="BI18" i="24"/>
  <c r="GE86" i="24"/>
  <c r="GQ49" i="24"/>
  <c r="HO31" i="24"/>
  <c r="GO57" i="24"/>
  <c r="E58" i="24"/>
  <c r="CW58" i="24"/>
  <c r="E60" i="24"/>
  <c r="CX60" i="24"/>
  <c r="IW60" i="24"/>
  <c r="AC61" i="24"/>
  <c r="DW61" i="24"/>
  <c r="DX62" i="24"/>
  <c r="HM62" i="24"/>
  <c r="DV64" i="24"/>
  <c r="HN64" i="24"/>
  <c r="AD65" i="24"/>
  <c r="DX66" i="24"/>
  <c r="CK71" i="24"/>
  <c r="BC72" i="24"/>
  <c r="CB73" i="24"/>
  <c r="BY74" i="24"/>
  <c r="HY75" i="24"/>
  <c r="AQ78" i="24"/>
  <c r="EI78" i="24"/>
  <c r="HY79" i="24"/>
  <c r="F80" i="24"/>
  <c r="EH80" i="24"/>
  <c r="AO82" i="24"/>
  <c r="AF84" i="24"/>
  <c r="DX84" i="24"/>
  <c r="AF86" i="24"/>
  <c r="EU87" i="24"/>
  <c r="HA87" i="24"/>
  <c r="Q88" i="24"/>
  <c r="DJ88" i="24"/>
  <c r="HB88" i="24"/>
  <c r="R89" i="24"/>
  <c r="BY90" i="24"/>
  <c r="CM91" i="24"/>
  <c r="ET91" i="24"/>
  <c r="GF86" i="24"/>
  <c r="GQ51" i="24"/>
  <c r="HC25" i="24"/>
  <c r="HP22" i="24"/>
  <c r="HP31" i="24"/>
  <c r="BP12" i="24"/>
  <c r="FH12" i="24"/>
  <c r="IX12" i="24"/>
  <c r="BO13" i="24"/>
  <c r="FG13" i="24"/>
  <c r="FF21" i="24"/>
  <c r="IW21" i="24"/>
  <c r="BO22" i="24"/>
  <c r="DV22" i="24"/>
  <c r="AE24" i="24"/>
  <c r="DW24" i="24"/>
  <c r="AE28" i="24"/>
  <c r="DW28" i="24"/>
  <c r="AE30" i="24"/>
  <c r="DW30" i="24"/>
  <c r="AE32" i="24"/>
  <c r="DW32" i="24"/>
  <c r="HM34" i="24"/>
  <c r="CW39" i="24"/>
  <c r="GO39" i="24"/>
  <c r="H40" i="24"/>
  <c r="CZ40" i="24"/>
  <c r="AR41" i="24"/>
  <c r="EI41" i="24"/>
  <c r="EG43" i="24"/>
  <c r="EJ46" i="24"/>
  <c r="HY46" i="24"/>
  <c r="CZ47" i="24"/>
  <c r="GP51" i="24"/>
  <c r="F52" i="24"/>
  <c r="CZ52" i="24"/>
  <c r="GO52" i="24"/>
  <c r="E53" i="24"/>
  <c r="CX54" i="24"/>
  <c r="F58" i="24"/>
  <c r="CX58" i="24"/>
  <c r="F60" i="24"/>
  <c r="CY60" i="24"/>
  <c r="AD61" i="24"/>
  <c r="DX61" i="24"/>
  <c r="AC64" i="24"/>
  <c r="DW64" i="24"/>
  <c r="AE65" i="24"/>
  <c r="HM65" i="24"/>
  <c r="JU66" i="24"/>
  <c r="CL71" i="24"/>
  <c r="BD72" i="24"/>
  <c r="BZ74" i="24"/>
  <c r="AR78" i="24"/>
  <c r="EJ78" i="24"/>
  <c r="G80" i="24"/>
  <c r="EI80" i="24"/>
  <c r="AP82" i="24"/>
  <c r="AC85" i="24"/>
  <c r="DU85" i="24"/>
  <c r="HM85" i="24"/>
  <c r="IK86" i="24"/>
  <c r="EV87" i="24"/>
  <c r="HB87" i="24"/>
  <c r="R88" i="24"/>
  <c r="DK88" i="24"/>
  <c r="S89" i="24"/>
  <c r="BZ90" i="24"/>
  <c r="CN91" i="24"/>
  <c r="EU91" i="24"/>
  <c r="GQ39" i="24"/>
  <c r="GR51" i="24"/>
  <c r="HO23" i="24"/>
  <c r="HO32" i="24"/>
  <c r="HO65" i="24"/>
  <c r="HO83" i="24"/>
  <c r="IM71" i="24"/>
  <c r="AF24" i="24"/>
  <c r="DX24" i="24"/>
  <c r="AF28" i="24"/>
  <c r="DX28" i="24"/>
  <c r="AF30" i="24"/>
  <c r="DX30" i="24"/>
  <c r="AF32" i="24"/>
  <c r="DX32" i="24"/>
  <c r="DU34" i="24"/>
  <c r="AD35" i="24"/>
  <c r="CX39" i="24"/>
  <c r="EJ41" i="24"/>
  <c r="HY41" i="24"/>
  <c r="EH43" i="24"/>
  <c r="AO47" i="24"/>
  <c r="G52" i="24"/>
  <c r="GP52" i="24"/>
  <c r="F53" i="24"/>
  <c r="CW53" i="24"/>
  <c r="CY54" i="24"/>
  <c r="G58" i="24"/>
  <c r="CY58" i="24"/>
  <c r="G60" i="24"/>
  <c r="AE61" i="24"/>
  <c r="DX63" i="24"/>
  <c r="AD64" i="24"/>
  <c r="DX64" i="24"/>
  <c r="AF65" i="24"/>
  <c r="HM66" i="24"/>
  <c r="JV66" i="24"/>
  <c r="CK67" i="24"/>
  <c r="JU67" i="24"/>
  <c r="CM71" i="24"/>
  <c r="ES72" i="24"/>
  <c r="CA74" i="24"/>
  <c r="EG75" i="24"/>
  <c r="AO79" i="24"/>
  <c r="EG79" i="24"/>
  <c r="H80" i="24"/>
  <c r="EJ80" i="24"/>
  <c r="AQ82" i="24"/>
  <c r="BM83" i="24"/>
  <c r="HM83" i="24"/>
  <c r="AD85" i="24"/>
  <c r="DV85" i="24"/>
  <c r="HN85" i="24"/>
  <c r="GC86" i="24"/>
  <c r="IL86" i="24"/>
  <c r="S88" i="24"/>
  <c r="DL88" i="24"/>
  <c r="T89" i="24"/>
  <c r="CA90" i="24"/>
  <c r="EV91" i="24"/>
  <c r="GQ52" i="24"/>
  <c r="HC26" i="24"/>
  <c r="HC30" i="24"/>
  <c r="HP24" i="24"/>
  <c r="HO66" i="24"/>
  <c r="HP83" i="24"/>
  <c r="IN71" i="24"/>
  <c r="IZ84" i="24"/>
  <c r="JL75" i="24"/>
  <c r="Y12" i="24"/>
  <c r="JQ22" i="24"/>
  <c r="BN83" i="24"/>
  <c r="HN83" i="24"/>
  <c r="AE85" i="24"/>
  <c r="DW85" i="24"/>
  <c r="GD86" i="24"/>
  <c r="T88" i="24"/>
  <c r="CB90" i="24"/>
  <c r="FS19" i="24"/>
  <c r="FS73" i="24"/>
  <c r="GR52" i="24"/>
  <c r="HP66" i="24"/>
  <c r="HO84" i="24"/>
  <c r="IM86" i="24"/>
  <c r="JW66" i="24"/>
  <c r="FR22" i="24"/>
  <c r="EI71" i="24"/>
  <c r="CX86" i="24"/>
  <c r="BN87" i="24"/>
  <c r="CM94" i="24"/>
  <c r="ET94" i="24"/>
  <c r="IY80" i="24"/>
  <c r="HI61" i="24"/>
  <c r="HD61" i="24"/>
  <c r="HI62" i="24"/>
  <c r="HD62" i="24"/>
  <c r="HC63" i="24"/>
  <c r="HD63" i="24"/>
  <c r="HI65" i="24"/>
  <c r="HD65" i="24"/>
  <c r="HC65" i="24"/>
  <c r="JL66" i="24"/>
  <c r="JQ66" i="24"/>
  <c r="FY67" i="24"/>
  <c r="FT67" i="24"/>
  <c r="FS67" i="24"/>
  <c r="HU92" i="24"/>
  <c r="HP92" i="24"/>
  <c r="HO92" i="24"/>
  <c r="HU93" i="24"/>
  <c r="HP93" i="24"/>
  <c r="HO93" i="24"/>
  <c r="HI94" i="24"/>
  <c r="HD94" i="24"/>
  <c r="FQ66" i="24"/>
  <c r="EJ71" i="24"/>
  <c r="GO71" i="24"/>
  <c r="AO86" i="24"/>
  <c r="CY86" i="24"/>
  <c r="BO87" i="24"/>
  <c r="CN94" i="24"/>
  <c r="EU94" i="24"/>
  <c r="KC82" i="24"/>
  <c r="JW82" i="24"/>
  <c r="HI84" i="24"/>
  <c r="HD84" i="24"/>
  <c r="HI85" i="24"/>
  <c r="HD85" i="24"/>
  <c r="HC85" i="24"/>
  <c r="IS90" i="24"/>
  <c r="IM90" i="24"/>
  <c r="GW91" i="24"/>
  <c r="GR91" i="24"/>
  <c r="GQ91" i="24"/>
  <c r="BI138" i="24"/>
  <c r="BB138" i="24"/>
  <c r="FA138" i="24"/>
  <c r="ET138" i="24"/>
  <c r="ES138" i="24"/>
  <c r="HI138" i="24"/>
  <c r="HB138" i="24"/>
  <c r="JQ138" i="24"/>
  <c r="JJ138" i="24"/>
  <c r="CG139" i="24"/>
  <c r="BZ139" i="24"/>
  <c r="BY139" i="24"/>
  <c r="FY139" i="24"/>
  <c r="FR139" i="24"/>
  <c r="FQ139" i="24"/>
  <c r="JQ94" i="24"/>
  <c r="JK94" i="24"/>
  <c r="BM19" i="24"/>
  <c r="AP86" i="24"/>
  <c r="CZ86" i="24"/>
  <c r="BP87" i="24"/>
  <c r="EV94" i="24"/>
  <c r="HA94" i="24"/>
  <c r="JJ94" i="24"/>
  <c r="IA17" i="24"/>
  <c r="IG17" i="24"/>
  <c r="JE19" i="24"/>
  <c r="IY19" i="24"/>
  <c r="HU60" i="24"/>
  <c r="HP60" i="24"/>
  <c r="HO60" i="24"/>
  <c r="GK61" i="24"/>
  <c r="GF61" i="24"/>
  <c r="GK65" i="24"/>
  <c r="GF65" i="24"/>
  <c r="GE65" i="24"/>
  <c r="JE74" i="24"/>
  <c r="IY74" i="24"/>
  <c r="JE75" i="24"/>
  <c r="IZ75" i="24"/>
  <c r="IY75" i="24"/>
  <c r="GK96" i="24"/>
  <c r="GF96" i="24"/>
  <c r="GE96" i="24"/>
  <c r="KC96" i="24"/>
  <c r="JX96" i="24"/>
  <c r="GK97" i="24"/>
  <c r="GF97" i="24"/>
  <c r="GE97" i="24"/>
  <c r="KC97" i="24"/>
  <c r="JX97" i="24"/>
  <c r="JW97" i="24"/>
  <c r="GK98" i="24"/>
  <c r="GE98" i="24"/>
  <c r="KC98" i="24"/>
  <c r="JX98" i="24"/>
  <c r="JW98" i="24"/>
  <c r="GK99" i="24"/>
  <c r="GE99" i="24"/>
  <c r="KC99" i="24"/>
  <c r="JX99" i="24"/>
  <c r="GK100" i="24"/>
  <c r="GF100" i="24"/>
  <c r="GE100" i="24"/>
  <c r="KC100" i="24"/>
  <c r="JX100" i="24"/>
  <c r="GK101" i="24"/>
  <c r="GF101" i="24"/>
  <c r="GE101" i="24"/>
  <c r="KC101" i="24"/>
  <c r="JX101" i="24"/>
  <c r="JW101" i="24"/>
  <c r="GK102" i="24"/>
  <c r="GE102" i="24"/>
  <c r="KC102" i="24"/>
  <c r="JX102" i="24"/>
  <c r="JW102" i="24"/>
  <c r="GK103" i="24"/>
  <c r="GE103" i="24"/>
  <c r="KC103" i="24"/>
  <c r="JX103" i="24"/>
  <c r="GK104" i="24"/>
  <c r="GF104" i="24"/>
  <c r="GE104" i="24"/>
  <c r="KC104" i="24"/>
  <c r="JX104" i="24"/>
  <c r="GK105" i="24"/>
  <c r="GF105" i="24"/>
  <c r="GE105" i="24"/>
  <c r="KC105" i="24"/>
  <c r="JX105" i="24"/>
  <c r="JW105" i="24"/>
  <c r="GK106" i="24"/>
  <c r="GE106" i="24"/>
  <c r="KC106" i="24"/>
  <c r="JX106" i="24"/>
  <c r="JW106" i="24"/>
  <c r="GK107" i="24"/>
  <c r="GE107" i="24"/>
  <c r="KC107" i="24"/>
  <c r="JX107" i="24"/>
  <c r="GK108" i="24"/>
  <c r="GF108" i="24"/>
  <c r="GE108" i="24"/>
  <c r="KC108" i="24"/>
  <c r="JX108" i="24"/>
  <c r="GK109" i="24"/>
  <c r="GF109" i="24"/>
  <c r="GE109" i="24"/>
  <c r="KC109" i="24"/>
  <c r="JX109" i="24"/>
  <c r="JW109" i="24"/>
  <c r="GK110" i="24"/>
  <c r="GE110" i="24"/>
  <c r="KC110" i="24"/>
  <c r="JX110" i="24"/>
  <c r="JW110" i="24"/>
  <c r="GK111" i="24"/>
  <c r="GE111" i="24"/>
  <c r="KC111" i="24"/>
  <c r="JX111" i="24"/>
  <c r="GK112" i="24"/>
  <c r="GF112" i="24"/>
  <c r="GE112" i="24"/>
  <c r="KC112" i="24"/>
  <c r="JX112" i="24"/>
  <c r="JU112" i="24"/>
  <c r="CS113" i="24"/>
  <c r="CM113" i="24"/>
  <c r="CL113" i="24"/>
  <c r="GK113" i="24"/>
  <c r="GF113" i="24"/>
  <c r="GE113" i="24"/>
  <c r="GC113" i="24"/>
  <c r="KC113" i="24"/>
  <c r="JU113" i="24"/>
  <c r="JX113" i="24"/>
  <c r="JW113" i="24"/>
  <c r="CS114" i="24"/>
  <c r="CL114" i="24"/>
  <c r="GK114" i="24"/>
  <c r="GE114" i="24"/>
  <c r="GD114" i="24"/>
  <c r="KC114" i="24"/>
  <c r="JX114" i="24"/>
  <c r="JW114" i="24"/>
  <c r="JV114" i="24"/>
  <c r="CS115" i="24"/>
  <c r="CN115" i="24"/>
  <c r="CL115" i="24"/>
  <c r="GK115" i="24"/>
  <c r="GD115" i="24"/>
  <c r="GC115" i="24"/>
  <c r="GE115" i="24"/>
  <c r="KC115" i="24"/>
  <c r="JV115" i="24"/>
  <c r="JX115" i="24"/>
  <c r="CS116" i="24"/>
  <c r="CM116" i="24"/>
  <c r="CL116" i="24"/>
  <c r="CK116" i="24"/>
  <c r="GK116" i="24"/>
  <c r="GF116" i="24"/>
  <c r="GE116" i="24"/>
  <c r="GD116" i="24"/>
  <c r="KC116" i="24"/>
  <c r="JU116" i="24"/>
  <c r="JX116" i="24"/>
  <c r="CS117" i="24"/>
  <c r="CN117" i="24"/>
  <c r="CM117" i="24"/>
  <c r="CL117" i="24"/>
  <c r="CK117" i="24"/>
  <c r="GK117" i="24"/>
  <c r="GC117" i="24"/>
  <c r="GF117" i="24"/>
  <c r="GE117" i="24"/>
  <c r="KC117" i="24"/>
  <c r="JV117" i="24"/>
  <c r="JX117" i="24"/>
  <c r="JU117" i="24"/>
  <c r="JW117" i="24"/>
  <c r="CS118" i="24"/>
  <c r="CK118" i="24"/>
  <c r="CM118" i="24"/>
  <c r="GK118" i="24"/>
  <c r="GE118" i="24"/>
  <c r="GC118" i="24"/>
  <c r="KC118" i="24"/>
  <c r="JX118" i="24"/>
  <c r="JW118" i="24"/>
  <c r="JV118" i="24"/>
  <c r="CS119" i="24"/>
  <c r="CN119" i="24"/>
  <c r="CM119" i="24"/>
  <c r="CL119" i="24"/>
  <c r="CK119" i="24"/>
  <c r="GK119" i="24"/>
  <c r="GE119" i="24"/>
  <c r="GD119" i="24"/>
  <c r="KC119" i="24"/>
  <c r="JV119" i="24"/>
  <c r="JU119" i="24"/>
  <c r="JX119" i="24"/>
  <c r="CS133" i="24"/>
  <c r="CL133" i="24"/>
  <c r="CK133" i="24"/>
  <c r="GK133" i="24"/>
  <c r="GD133" i="24"/>
  <c r="GC133" i="24"/>
  <c r="KC133" i="24"/>
  <c r="JV133" i="24"/>
  <c r="CS134" i="24"/>
  <c r="CK134" i="24"/>
  <c r="GK134" i="24"/>
  <c r="GD134" i="24"/>
  <c r="KC134" i="24"/>
  <c r="JU134" i="24"/>
  <c r="CS135" i="24"/>
  <c r="CL135" i="24"/>
  <c r="CK135" i="24"/>
  <c r="GK135" i="24"/>
  <c r="GD135" i="24"/>
  <c r="GC135" i="24"/>
  <c r="KC135" i="24"/>
  <c r="JV135" i="24"/>
  <c r="JU135" i="24"/>
  <c r="CS136" i="24"/>
  <c r="CL136" i="24"/>
  <c r="CK136" i="24"/>
  <c r="JU17" i="24"/>
  <c r="BN19" i="24"/>
  <c r="BY66" i="24"/>
  <c r="AQ86" i="24"/>
  <c r="HB94" i="24"/>
  <c r="JL94" i="24"/>
  <c r="IB11" i="24"/>
  <c r="IA11" i="24"/>
  <c r="JE60" i="24"/>
  <c r="IY60" i="24"/>
  <c r="FY74" i="24"/>
  <c r="FT74" i="24"/>
  <c r="GW82" i="24"/>
  <c r="GQ82" i="24"/>
  <c r="GK84" i="24"/>
  <c r="GF84" i="24"/>
  <c r="GE84" i="24"/>
  <c r="KC84" i="24"/>
  <c r="JX84" i="24"/>
  <c r="JW84" i="24"/>
  <c r="GK85" i="24"/>
  <c r="GF85" i="24"/>
  <c r="GE85" i="24"/>
  <c r="HU95" i="24"/>
  <c r="HO95" i="24"/>
  <c r="AK138" i="24"/>
  <c r="AD138" i="24"/>
  <c r="AC138" i="24"/>
  <c r="EC138" i="24"/>
  <c r="DV138" i="24"/>
  <c r="BI139" i="24"/>
  <c r="BB139" i="24"/>
  <c r="BA139" i="24"/>
  <c r="FA139" i="24"/>
  <c r="ET139" i="24"/>
  <c r="ES139" i="24"/>
  <c r="JW17" i="24"/>
  <c r="BZ66" i="24"/>
  <c r="AR86" i="24"/>
  <c r="HD17" i="24"/>
  <c r="HI17" i="24"/>
  <c r="IZ22" i="24"/>
  <c r="JE22" i="24"/>
  <c r="JE23" i="24"/>
  <c r="IZ23" i="24"/>
  <c r="IY23" i="24"/>
  <c r="IY25" i="24"/>
  <c r="IZ25" i="24"/>
  <c r="IY34" i="24"/>
  <c r="IZ34" i="24"/>
  <c r="JQ43" i="24"/>
  <c r="JL43" i="24"/>
  <c r="IG51" i="24"/>
  <c r="IB51" i="24"/>
  <c r="GW60" i="24"/>
  <c r="GR60" i="24"/>
  <c r="GQ60" i="24"/>
  <c r="IS72" i="24"/>
  <c r="IM72" i="24"/>
  <c r="HI73" i="24"/>
  <c r="HC73" i="24"/>
  <c r="IB74" i="24"/>
  <c r="IA74" i="24"/>
  <c r="IG75" i="24"/>
  <c r="IB75" i="24"/>
  <c r="IG79" i="24"/>
  <c r="IB79" i="24"/>
  <c r="IA79" i="24"/>
  <c r="IG80" i="24"/>
  <c r="IA80" i="24"/>
  <c r="HI87" i="24"/>
  <c r="HD87" i="24"/>
  <c r="HI88" i="24"/>
  <c r="HD88" i="24"/>
  <c r="HI89" i="24"/>
  <c r="HD89" i="24"/>
  <c r="HC89" i="24"/>
  <c r="GW90" i="24"/>
  <c r="GQ90" i="24"/>
  <c r="IZ95" i="24"/>
  <c r="IY95" i="24"/>
  <c r="JE96" i="24"/>
  <c r="IZ96" i="24"/>
  <c r="IY96" i="24"/>
  <c r="JE97" i="24"/>
  <c r="IY97" i="24"/>
  <c r="JE98" i="24"/>
  <c r="IY98" i="24"/>
  <c r="JE99" i="24"/>
  <c r="IZ99" i="24"/>
  <c r="IY99" i="24"/>
  <c r="JE100" i="24"/>
  <c r="IZ100" i="24"/>
  <c r="IY100" i="24"/>
  <c r="JE101" i="24"/>
  <c r="IY101" i="24"/>
  <c r="JE102" i="24"/>
  <c r="IY102" i="24"/>
  <c r="JE103" i="24"/>
  <c r="IZ103" i="24"/>
  <c r="IY103" i="24"/>
  <c r="JE104" i="24"/>
  <c r="IZ104" i="24"/>
  <c r="IY104" i="24"/>
  <c r="JE105" i="24"/>
  <c r="IY105" i="24"/>
  <c r="JE106" i="24"/>
  <c r="IY106" i="24"/>
  <c r="JE107" i="24"/>
  <c r="IZ107" i="24"/>
  <c r="IY107" i="24"/>
  <c r="JE108" i="24"/>
  <c r="IZ108" i="24"/>
  <c r="IY108" i="24"/>
  <c r="JE109" i="24"/>
  <c r="IY109" i="24"/>
  <c r="JE110" i="24"/>
  <c r="IY110" i="24"/>
  <c r="JE111" i="24"/>
  <c r="IZ111" i="24"/>
  <c r="IY111" i="24"/>
  <c r="JE112" i="24"/>
  <c r="IZ112" i="24"/>
  <c r="IY112" i="24"/>
  <c r="BU113" i="24"/>
  <c r="BP113" i="24"/>
  <c r="FM113" i="24"/>
  <c r="FE113" i="24"/>
  <c r="JE113" i="24"/>
  <c r="IY113" i="24"/>
  <c r="IW113" i="24"/>
  <c r="BU114" i="24"/>
  <c r="BP114" i="24"/>
  <c r="BN114" i="24"/>
  <c r="FM114" i="24"/>
  <c r="FG114" i="24"/>
  <c r="FF114" i="24"/>
  <c r="JE114" i="24"/>
  <c r="IX114" i="24"/>
  <c r="IW114" i="24"/>
  <c r="IY114" i="24"/>
  <c r="BU115" i="24"/>
  <c r="BN115" i="24"/>
  <c r="BM115" i="24"/>
  <c r="BP115" i="24"/>
  <c r="FM115" i="24"/>
  <c r="FH115" i="24"/>
  <c r="FG115" i="24"/>
  <c r="FF115" i="24"/>
  <c r="JE115" i="24"/>
  <c r="IX115" i="24"/>
  <c r="IZ115" i="24"/>
  <c r="IW115" i="24"/>
  <c r="IY115" i="24"/>
  <c r="BU116" i="24"/>
  <c r="BP116" i="24"/>
  <c r="BO116" i="24"/>
  <c r="BN116" i="24"/>
  <c r="BM116" i="24"/>
  <c r="FM116" i="24"/>
  <c r="FH116" i="24"/>
  <c r="FF116" i="24"/>
  <c r="JE116" i="24"/>
  <c r="IZ116" i="24"/>
  <c r="IY116" i="24"/>
  <c r="IW116" i="24"/>
  <c r="BU117" i="24"/>
  <c r="BP117" i="24"/>
  <c r="BO117" i="24"/>
  <c r="BM117" i="24"/>
  <c r="FM117" i="24"/>
  <c r="FE117" i="24"/>
  <c r="FG117" i="24"/>
  <c r="JE117" i="24"/>
  <c r="IY117" i="24"/>
  <c r="IW117" i="24"/>
  <c r="BU118" i="24"/>
  <c r="BO118" i="24"/>
  <c r="BN118" i="24"/>
  <c r="BM118" i="24"/>
  <c r="FM118" i="24"/>
  <c r="FH118" i="24"/>
  <c r="FG118" i="24"/>
  <c r="FE118" i="24"/>
  <c r="JE118" i="24"/>
  <c r="IX118" i="24"/>
  <c r="IY118" i="24"/>
  <c r="BU119" i="24"/>
  <c r="BP119" i="24"/>
  <c r="BO119" i="24"/>
  <c r="BN119" i="24"/>
  <c r="FM119" i="24"/>
  <c r="FH119" i="24"/>
  <c r="FF119" i="24"/>
  <c r="JE119" i="24"/>
  <c r="IZ119" i="24"/>
  <c r="IY119" i="24"/>
  <c r="IX119" i="24"/>
  <c r="BU133" i="24"/>
  <c r="BN133" i="24"/>
  <c r="BM133" i="24"/>
  <c r="FM133" i="24"/>
  <c r="FF133" i="24"/>
  <c r="FE133" i="24"/>
  <c r="JE133" i="24"/>
  <c r="IX133" i="24"/>
  <c r="BU134" i="24"/>
  <c r="BM134" i="24"/>
  <c r="FM134" i="24"/>
  <c r="FF134" i="24"/>
  <c r="JE134" i="24"/>
  <c r="IW134" i="24"/>
  <c r="BU135" i="24"/>
  <c r="BN135" i="24"/>
  <c r="BM135" i="24"/>
  <c r="FM135" i="24"/>
  <c r="FF135" i="24"/>
  <c r="FE135" i="24"/>
  <c r="JE135" i="24"/>
  <c r="IX135" i="24"/>
  <c r="IW135" i="24"/>
  <c r="BU136" i="24"/>
  <c r="BN136" i="24"/>
  <c r="BM136" i="24"/>
  <c r="FM136" i="24"/>
  <c r="FE136" i="24"/>
  <c r="JE136" i="24"/>
  <c r="IX136" i="24"/>
  <c r="IW136" i="24"/>
  <c r="BU137" i="24"/>
  <c r="BM137" i="24"/>
  <c r="FM137" i="24"/>
  <c r="FF137" i="24"/>
  <c r="FE137" i="24"/>
  <c r="JE137" i="24"/>
  <c r="IW137" i="24"/>
  <c r="JV17" i="24"/>
  <c r="BO19" i="24"/>
  <c r="JX17" i="24"/>
  <c r="BP19" i="24"/>
  <c r="CA66" i="24"/>
  <c r="JU93" i="24"/>
  <c r="FY53" i="24"/>
  <c r="FT53" i="24"/>
  <c r="FS53" i="24"/>
  <c r="FY54" i="24"/>
  <c r="FS54" i="24"/>
  <c r="JL54" i="24"/>
  <c r="JK54" i="24"/>
  <c r="FY57" i="24"/>
  <c r="FS57" i="24"/>
  <c r="JQ57" i="24"/>
  <c r="JL57" i="24"/>
  <c r="JK57" i="24"/>
  <c r="FY58" i="24"/>
  <c r="FT58" i="24"/>
  <c r="FS58" i="24"/>
  <c r="FY94" i="24"/>
  <c r="FT94" i="24"/>
  <c r="FS94" i="24"/>
  <c r="GW95" i="24"/>
  <c r="GR95" i="24"/>
  <c r="GQ95" i="24"/>
  <c r="FY22" i="24"/>
  <c r="FS22" i="24"/>
  <c r="GW71" i="24"/>
  <c r="GR71" i="24"/>
  <c r="GQ71" i="24"/>
  <c r="CB18" i="24"/>
  <c r="BZ18" i="24"/>
  <c r="CG18" i="24"/>
  <c r="JW93" i="24"/>
  <c r="CB66" i="24"/>
  <c r="EG71" i="24"/>
  <c r="JV93" i="24"/>
  <c r="CK94" i="24"/>
  <c r="HC94" i="24"/>
  <c r="GK17" i="24"/>
  <c r="GE17" i="24"/>
  <c r="GW67" i="24"/>
  <c r="GR67" i="24"/>
  <c r="GQ67" i="24"/>
  <c r="IZ71" i="24"/>
  <c r="IY71" i="24"/>
  <c r="JE71" i="24"/>
  <c r="HU72" i="24"/>
  <c r="HP72" i="24"/>
  <c r="HO72" i="24"/>
  <c r="IS91" i="24"/>
  <c r="IM91" i="24"/>
  <c r="IS92" i="24"/>
  <c r="IN92" i="24"/>
  <c r="IN93" i="24"/>
  <c r="IM93" i="24"/>
  <c r="Y41" i="24"/>
  <c r="HI19" i="24"/>
  <c r="Y54" i="24"/>
  <c r="AK12" i="24"/>
  <c r="IZ85" i="24"/>
  <c r="IG91" i="24"/>
  <c r="FY17" i="24"/>
  <c r="HU17" i="24"/>
  <c r="IS95" i="24"/>
  <c r="Y50" i="24"/>
  <c r="AK13" i="24"/>
  <c r="AC13" i="24"/>
  <c r="AD13" i="24"/>
  <c r="HI51" i="24"/>
  <c r="HD51" i="24"/>
  <c r="HI83" i="24"/>
  <c r="HD83" i="24"/>
  <c r="CL39" i="24"/>
  <c r="JV39" i="24"/>
  <c r="CL40" i="24"/>
  <c r="BM41" i="24"/>
  <c r="BM42" i="24"/>
  <c r="AD43" i="24"/>
  <c r="BM46" i="24"/>
  <c r="CM47" i="24"/>
  <c r="ES60" i="24"/>
  <c r="CZ61" i="24"/>
  <c r="FG61" i="24"/>
  <c r="CA72" i="24"/>
  <c r="EJ72" i="24"/>
  <c r="EJ82" i="24"/>
  <c r="HP12" i="24"/>
  <c r="HC20" i="24"/>
  <c r="HD20" i="24"/>
  <c r="HU61" i="24"/>
  <c r="HP61" i="24"/>
  <c r="HO61" i="24"/>
  <c r="HU62" i="24"/>
  <c r="HP62" i="24"/>
  <c r="HO62" i="24"/>
  <c r="HU65" i="24"/>
  <c r="HP65" i="24"/>
  <c r="EC73" i="24"/>
  <c r="IM73" i="24"/>
  <c r="IN73" i="24"/>
  <c r="JE82" i="24"/>
  <c r="IY82" i="24"/>
  <c r="AK83" i="24"/>
  <c r="IM89" i="24"/>
  <c r="IK89" i="24"/>
  <c r="CG91" i="24"/>
  <c r="CA91" i="24"/>
  <c r="IN20" i="24"/>
  <c r="IM20" i="24"/>
  <c r="IS21" i="24"/>
  <c r="IM21" i="24"/>
  <c r="IN21" i="24"/>
  <c r="GW72" i="24"/>
  <c r="GR72" i="24"/>
  <c r="GQ72" i="24"/>
  <c r="GK83" i="24"/>
  <c r="GE83" i="24"/>
  <c r="GF83" i="24"/>
  <c r="CS88" i="24"/>
  <c r="CL88" i="24"/>
  <c r="GK88" i="24"/>
  <c r="GE88" i="24"/>
  <c r="GF88" i="24"/>
  <c r="KC88" i="24"/>
  <c r="JX88" i="24"/>
  <c r="JW88" i="24"/>
  <c r="CS89" i="24"/>
  <c r="CL89" i="24"/>
  <c r="GK89" i="24"/>
  <c r="GE89" i="24"/>
  <c r="HI60" i="24"/>
  <c r="HD60" i="24"/>
  <c r="HC60" i="24"/>
  <c r="IB72" i="24"/>
  <c r="IA72" i="24"/>
  <c r="AW87" i="24"/>
  <c r="AO87" i="24"/>
  <c r="DE87" i="24"/>
  <c r="CZ87" i="24"/>
  <c r="HU87" i="24"/>
  <c r="HO87" i="24"/>
  <c r="GW23" i="24"/>
  <c r="GR23" i="24"/>
  <c r="GW24" i="24"/>
  <c r="GQ24" i="24"/>
  <c r="GW27" i="24"/>
  <c r="GQ27" i="24"/>
  <c r="GW28" i="24"/>
  <c r="GR28" i="24"/>
  <c r="GW29" i="24"/>
  <c r="GR29" i="24"/>
  <c r="GQ29" i="24"/>
  <c r="GW31" i="24"/>
  <c r="GR31" i="24"/>
  <c r="GQ31" i="24"/>
  <c r="GR34" i="24"/>
  <c r="GQ34" i="24"/>
  <c r="JL60" i="24"/>
  <c r="JK60" i="24"/>
  <c r="IN80" i="24"/>
  <c r="IM80" i="24"/>
  <c r="JQ86" i="24"/>
  <c r="JL86" i="24"/>
  <c r="JK86" i="24"/>
  <c r="FY90" i="24"/>
  <c r="FT90" i="24"/>
  <c r="FS90" i="24"/>
  <c r="FG41" i="24"/>
  <c r="FH42" i="24"/>
  <c r="BM43" i="24"/>
  <c r="FG43" i="24"/>
  <c r="AD46" i="24"/>
  <c r="FG46" i="24"/>
  <c r="AD47" i="24"/>
  <c r="HB60" i="24"/>
  <c r="AO61" i="24"/>
  <c r="BO73" i="24"/>
  <c r="R82" i="24"/>
  <c r="BY82" i="24"/>
  <c r="GC83" i="24"/>
  <c r="AP87" i="24"/>
  <c r="CW87" i="24"/>
  <c r="HM87" i="24"/>
  <c r="JV87" i="24"/>
  <c r="CK89" i="24"/>
  <c r="JV90" i="24"/>
  <c r="GF89" i="24"/>
  <c r="IA34" i="24"/>
  <c r="IB34" i="24"/>
  <c r="IZ54" i="24"/>
  <c r="IY54" i="24"/>
  <c r="JE57" i="24"/>
  <c r="IZ57" i="24"/>
  <c r="IY57" i="24"/>
  <c r="GK71" i="24"/>
  <c r="GF71" i="24"/>
  <c r="GK75" i="24"/>
  <c r="GE75" i="24"/>
  <c r="KC75" i="24"/>
  <c r="JW75" i="24"/>
  <c r="JX75" i="24"/>
  <c r="GF79" i="24"/>
  <c r="GE79" i="24"/>
  <c r="IN79" i="24"/>
  <c r="IM79" i="24"/>
  <c r="CS90" i="24"/>
  <c r="CL90" i="24"/>
  <c r="JW90" i="24"/>
  <c r="GK11" i="24"/>
  <c r="GE11" i="24"/>
  <c r="GF11" i="24"/>
  <c r="JW11" i="24"/>
  <c r="JX11" i="24"/>
  <c r="HC22" i="24"/>
  <c r="HD22" i="24"/>
  <c r="GW54" i="24"/>
  <c r="GR54" i="24"/>
  <c r="GQ54" i="24"/>
  <c r="GW57" i="24"/>
  <c r="GR57" i="24"/>
  <c r="GQ57" i="24"/>
  <c r="GW58" i="24"/>
  <c r="GR58" i="24"/>
  <c r="GQ58" i="24"/>
  <c r="FS66" i="24"/>
  <c r="FY66" i="24"/>
  <c r="FT66" i="24"/>
  <c r="HU71" i="24"/>
  <c r="HO71" i="24"/>
  <c r="KC71" i="24"/>
  <c r="JX71" i="24"/>
  <c r="HU75" i="24"/>
  <c r="HO75" i="24"/>
  <c r="IG85" i="24"/>
  <c r="IB85" i="24"/>
  <c r="AR94" i="24"/>
  <c r="AW94" i="24"/>
  <c r="AK95" i="24"/>
  <c r="AD95" i="24"/>
  <c r="AC95" i="24"/>
  <c r="CS95" i="24"/>
  <c r="CK95" i="24"/>
  <c r="CN95" i="24"/>
  <c r="Y96" i="24"/>
  <c r="S96" i="24"/>
  <c r="R96" i="24"/>
  <c r="DQ96" i="24"/>
  <c r="DK96" i="24"/>
  <c r="DJ96" i="24"/>
  <c r="HI96" i="24"/>
  <c r="HA96" i="24"/>
  <c r="HD96" i="24"/>
  <c r="Y97" i="24"/>
  <c r="R97" i="24"/>
  <c r="DQ97" i="24"/>
  <c r="DJ97" i="24"/>
  <c r="HI97" i="24"/>
  <c r="HD97" i="24"/>
  <c r="HC97" i="24"/>
  <c r="Y98" i="24"/>
  <c r="S98" i="24"/>
  <c r="R98" i="24"/>
  <c r="DQ98" i="24"/>
  <c r="DL98" i="24"/>
  <c r="DK98" i="24"/>
  <c r="HI98" i="24"/>
  <c r="HC98" i="24"/>
  <c r="HB98" i="24"/>
  <c r="HD98" i="24"/>
  <c r="Y99" i="24"/>
  <c r="Q99" i="24"/>
  <c r="T99" i="24"/>
  <c r="DQ99" i="24"/>
  <c r="DI99" i="24"/>
  <c r="DL99" i="24"/>
  <c r="HI99" i="24"/>
  <c r="HC99" i="24"/>
  <c r="HB99" i="24"/>
  <c r="Y100" i="24"/>
  <c r="Q100" i="24"/>
  <c r="DQ100" i="24"/>
  <c r="DK100" i="24"/>
  <c r="HI100" i="24"/>
  <c r="HD100" i="24"/>
  <c r="Y101" i="24"/>
  <c r="Q101" i="24"/>
  <c r="DQ101" i="24"/>
  <c r="DJ101" i="24"/>
  <c r="HI101" i="24"/>
  <c r="HD101" i="24"/>
  <c r="HC101" i="24"/>
  <c r="HA101" i="24"/>
  <c r="Y102" i="24"/>
  <c r="Q102" i="24"/>
  <c r="DQ102" i="24"/>
  <c r="DK102" i="24"/>
  <c r="HI102" i="24"/>
  <c r="HC102" i="24"/>
  <c r="HD102" i="24"/>
  <c r="Y103" i="24"/>
  <c r="R103" i="24"/>
  <c r="DQ103" i="24"/>
  <c r="DI103" i="24"/>
  <c r="DL103" i="24"/>
  <c r="HI103" i="24"/>
  <c r="HA103" i="24"/>
  <c r="HC103" i="24"/>
  <c r="Y104" i="24"/>
  <c r="Q104" i="24"/>
  <c r="T104" i="24"/>
  <c r="DQ104" i="24"/>
  <c r="DK104" i="24"/>
  <c r="DJ104" i="24"/>
  <c r="HI104" i="24"/>
  <c r="HB104" i="24"/>
  <c r="HD104" i="24"/>
  <c r="Y105" i="24"/>
  <c r="R105" i="24"/>
  <c r="Q105" i="24"/>
  <c r="DQ105" i="24"/>
  <c r="DL105" i="24"/>
  <c r="DK105" i="24"/>
  <c r="HI105" i="24"/>
  <c r="HD105" i="24"/>
  <c r="HC105" i="24"/>
  <c r="Y106" i="24"/>
  <c r="T106" i="24"/>
  <c r="S106" i="24"/>
  <c r="DQ106" i="24"/>
  <c r="DJ106" i="24"/>
  <c r="HI106" i="24"/>
  <c r="HC106" i="24"/>
  <c r="HD106" i="24"/>
  <c r="Y107" i="24"/>
  <c r="R107" i="24"/>
  <c r="DQ107" i="24"/>
  <c r="DI107" i="24"/>
  <c r="DL107" i="24"/>
  <c r="HI107" i="24"/>
  <c r="HA107" i="24"/>
  <c r="HC107" i="24"/>
  <c r="Y108" i="24"/>
  <c r="Q108" i="24"/>
  <c r="T108" i="24"/>
  <c r="DQ108" i="24"/>
  <c r="DL108" i="24"/>
  <c r="DK108" i="24"/>
  <c r="HI108" i="24"/>
  <c r="HD108" i="24"/>
  <c r="Y109" i="24"/>
  <c r="T109" i="24"/>
  <c r="S109" i="24"/>
  <c r="DQ109" i="24"/>
  <c r="DI109" i="24"/>
  <c r="HI109" i="24"/>
  <c r="HD109" i="24"/>
  <c r="HC109" i="24"/>
  <c r="HA109" i="24"/>
  <c r="Y110" i="24"/>
  <c r="Q110" i="24"/>
  <c r="DQ110" i="24"/>
  <c r="DI110" i="24"/>
  <c r="DL110" i="24"/>
  <c r="HI110" i="24"/>
  <c r="HC110" i="24"/>
  <c r="HB110" i="24"/>
  <c r="HA110" i="24"/>
  <c r="HD110" i="24"/>
  <c r="Y111" i="24"/>
  <c r="Q111" i="24"/>
  <c r="T111" i="24"/>
  <c r="DQ111" i="24"/>
  <c r="DK111" i="24"/>
  <c r="DJ111" i="24"/>
  <c r="HI111" i="24"/>
  <c r="HB111" i="24"/>
  <c r="HC111" i="24"/>
  <c r="T82" i="24"/>
  <c r="CA82" i="24"/>
  <c r="EH82" i="24"/>
  <c r="AR87" i="24"/>
  <c r="CY87" i="24"/>
  <c r="GC88" i="24"/>
  <c r="JU88" i="24"/>
  <c r="CN89" i="24"/>
  <c r="JX90" i="24"/>
  <c r="JL73" i="24"/>
  <c r="JK73" i="24"/>
  <c r="JQ73" i="24"/>
  <c r="JQ84" i="24"/>
  <c r="JL84" i="24"/>
  <c r="JK84" i="24"/>
  <c r="FY85" i="24"/>
  <c r="FT85" i="24"/>
  <c r="FS85" i="24"/>
  <c r="GF91" i="24"/>
  <c r="GE91" i="24"/>
  <c r="GK91" i="24"/>
  <c r="Y92" i="24"/>
  <c r="T92" i="24"/>
  <c r="DQ92" i="24"/>
  <c r="DL92" i="24"/>
  <c r="HI92" i="24"/>
  <c r="HD92" i="24"/>
  <c r="HC92" i="24"/>
  <c r="HB92" i="24"/>
  <c r="Y93" i="24"/>
  <c r="T93" i="24"/>
  <c r="DQ93" i="24"/>
  <c r="DL93" i="24"/>
  <c r="HI93" i="24"/>
  <c r="HC93" i="24"/>
  <c r="HB93" i="24"/>
  <c r="HD93" i="24"/>
  <c r="FS25" i="24"/>
  <c r="FT29" i="24"/>
  <c r="GE22" i="24"/>
  <c r="GF29" i="24"/>
  <c r="GR12" i="24"/>
  <c r="HP23" i="24"/>
  <c r="HP29" i="24"/>
  <c r="IB20" i="24"/>
  <c r="IA51" i="24"/>
  <c r="IN57" i="24"/>
  <c r="IY11" i="24"/>
  <c r="IZ60" i="24"/>
  <c r="JK24" i="24"/>
  <c r="JW27" i="24"/>
  <c r="Y22" i="24"/>
  <c r="BD18" i="24"/>
  <c r="HZ18" i="24"/>
  <c r="BB18" i="24"/>
  <c r="IG18" i="24"/>
  <c r="GK18" i="24"/>
  <c r="FS17" i="24"/>
  <c r="FS23" i="24"/>
  <c r="FT27" i="24"/>
  <c r="FT32" i="24"/>
  <c r="GE19" i="24"/>
  <c r="GF27" i="24"/>
  <c r="GQ19" i="24"/>
  <c r="GR49" i="24"/>
  <c r="HP27" i="24"/>
  <c r="HP32" i="24"/>
  <c r="IN19" i="24"/>
  <c r="IM53" i="24"/>
  <c r="IM62" i="24"/>
  <c r="JK31" i="24"/>
  <c r="GQ78" i="24"/>
  <c r="JE80" i="24"/>
  <c r="IG87" i="24"/>
  <c r="JE89" i="24"/>
  <c r="E55" i="24"/>
  <c r="FT23" i="24"/>
  <c r="FS28" i="24"/>
  <c r="FS34" i="24"/>
  <c r="GE28" i="24"/>
  <c r="GR19" i="24"/>
  <c r="HP19" i="24"/>
  <c r="HO28" i="24"/>
  <c r="IB17" i="24"/>
  <c r="IM43" i="24"/>
  <c r="JL31" i="24"/>
  <c r="HU22" i="24"/>
  <c r="IB89" i="24"/>
  <c r="EI18" i="24"/>
  <c r="R18" i="24"/>
  <c r="F55" i="24"/>
  <c r="HU19" i="24"/>
  <c r="JQ19" i="24"/>
  <c r="EG18" i="24"/>
  <c r="HU30" i="24"/>
  <c r="HP30" i="24"/>
  <c r="HO30" i="24"/>
  <c r="HP34" i="24"/>
  <c r="HO34" i="24"/>
  <c r="EC53" i="24"/>
  <c r="DW53" i="24"/>
  <c r="DV53" i="24"/>
  <c r="EC74" i="24"/>
  <c r="DW74" i="24"/>
  <c r="DV74" i="24"/>
  <c r="DU74" i="24"/>
  <c r="IG93" i="24"/>
  <c r="IB93" i="24"/>
  <c r="IA93" i="24"/>
  <c r="HZ93" i="24"/>
  <c r="HY93" i="24"/>
  <c r="BU94" i="24"/>
  <c r="BP94" i="24"/>
  <c r="BO94" i="24"/>
  <c r="BN94" i="24"/>
  <c r="BM94" i="24"/>
  <c r="JE31" i="24"/>
  <c r="IZ31" i="24"/>
  <c r="IY31" i="24"/>
  <c r="IZ32" i="24"/>
  <c r="IY32" i="24"/>
  <c r="M61" i="24"/>
  <c r="H61" i="24"/>
  <c r="F61" i="24"/>
  <c r="E61" i="24"/>
  <c r="IZ67" i="24"/>
  <c r="IY67" i="24"/>
  <c r="JE67" i="24"/>
  <c r="IX67" i="24"/>
  <c r="IW67" i="24"/>
  <c r="BI83" i="24"/>
  <c r="BD83" i="24"/>
  <c r="BC83" i="24"/>
  <c r="BB83" i="24"/>
  <c r="BA83" i="24"/>
  <c r="CS86" i="24"/>
  <c r="CL86" i="24"/>
  <c r="CK86" i="24"/>
  <c r="CN86" i="24"/>
  <c r="GK87" i="24"/>
  <c r="GF87" i="24"/>
  <c r="GE87" i="24"/>
  <c r="GD87" i="24"/>
  <c r="GW30" i="24"/>
  <c r="GR30" i="24"/>
  <c r="GQ30" i="24"/>
  <c r="EC42" i="24"/>
  <c r="DV42" i="24"/>
  <c r="IX58" i="24"/>
  <c r="IW58" i="24"/>
  <c r="IY58" i="24"/>
  <c r="KC65" i="24"/>
  <c r="JV65" i="24"/>
  <c r="JU65" i="24"/>
  <c r="GK73" i="24"/>
  <c r="GF73" i="24"/>
  <c r="GE73" i="24"/>
  <c r="IG23" i="24"/>
  <c r="IB23" i="24"/>
  <c r="IA23" i="24"/>
  <c r="IG25" i="24"/>
  <c r="IB25" i="24"/>
  <c r="IG29" i="24"/>
  <c r="IB29" i="24"/>
  <c r="IG31" i="24"/>
  <c r="IB31" i="24"/>
  <c r="IA31" i="24"/>
  <c r="IB32" i="24"/>
  <c r="IA32" i="24"/>
  <c r="Y53" i="24"/>
  <c r="T53" i="24"/>
  <c r="S53" i="24"/>
  <c r="Q53" i="24"/>
  <c r="IY61" i="24"/>
  <c r="IX61" i="24"/>
  <c r="IW61" i="24"/>
  <c r="BU62" i="24"/>
  <c r="BO62" i="24"/>
  <c r="BN62" i="24"/>
  <c r="FM62" i="24"/>
  <c r="FG62" i="24"/>
  <c r="FF62" i="24"/>
  <c r="FE62" i="24"/>
  <c r="JE62" i="24"/>
  <c r="IX62" i="24"/>
  <c r="IZ62" i="24"/>
  <c r="IW62" i="24"/>
  <c r="BU63" i="24"/>
  <c r="BM63" i="24"/>
  <c r="FM63" i="24"/>
  <c r="FE63" i="24"/>
  <c r="IZ63" i="24"/>
  <c r="IY63" i="24"/>
  <c r="BU64" i="24"/>
  <c r="BP64" i="24"/>
  <c r="BO64" i="24"/>
  <c r="BN64" i="24"/>
  <c r="BM64" i="24"/>
  <c r="FM64" i="24"/>
  <c r="FH64" i="24"/>
  <c r="FG64" i="24"/>
  <c r="FF64" i="24"/>
  <c r="FE64" i="24"/>
  <c r="IX64" i="24"/>
  <c r="IY64" i="24"/>
  <c r="IW64" i="24"/>
  <c r="BU65" i="24"/>
  <c r="BO65" i="24"/>
  <c r="BN65" i="24"/>
  <c r="BM65" i="24"/>
  <c r="FM65" i="24"/>
  <c r="FG65" i="24"/>
  <c r="FF65" i="24"/>
  <c r="FE65" i="24"/>
  <c r="AW67" i="24"/>
  <c r="AR67" i="24"/>
  <c r="AQ67" i="24"/>
  <c r="AP67" i="24"/>
  <c r="AO67" i="24"/>
  <c r="EO67" i="24"/>
  <c r="EJ67" i="24"/>
  <c r="EI67" i="24"/>
  <c r="EH67" i="24"/>
  <c r="EG67" i="24"/>
  <c r="IG67" i="24"/>
  <c r="IA67" i="24"/>
  <c r="CS80" i="24"/>
  <c r="CN80" i="24"/>
  <c r="CM80" i="24"/>
  <c r="CL80" i="24"/>
  <c r="CK80" i="24"/>
  <c r="GK80" i="24"/>
  <c r="GF80" i="24"/>
  <c r="GE80" i="24"/>
  <c r="GD80" i="24"/>
  <c r="FY30" i="24"/>
  <c r="FT30" i="24"/>
  <c r="FS30" i="24"/>
  <c r="CS49" i="24"/>
  <c r="CK49" i="24"/>
  <c r="GK49" i="24"/>
  <c r="GF49" i="24"/>
  <c r="GE49" i="24"/>
  <c r="GC49" i="24"/>
  <c r="KC49" i="24"/>
  <c r="JU49" i="24"/>
  <c r="CS51" i="24"/>
  <c r="CM51" i="24"/>
  <c r="GK51" i="24"/>
  <c r="GF51" i="24"/>
  <c r="KC51" i="24"/>
  <c r="JX51" i="24"/>
  <c r="JW51" i="24"/>
  <c r="CS52" i="24"/>
  <c r="CL52" i="24"/>
  <c r="CK52" i="24"/>
  <c r="GK52" i="24"/>
  <c r="GF52" i="24"/>
  <c r="GC52" i="24"/>
  <c r="GE52" i="24"/>
  <c r="F54" i="24"/>
  <c r="E54" i="24"/>
  <c r="GW61" i="24"/>
  <c r="GO61" i="24"/>
  <c r="GR61" i="24"/>
  <c r="DQ72" i="24"/>
  <c r="DL72" i="24"/>
  <c r="DK72" i="24"/>
  <c r="FY72" i="24"/>
  <c r="FT72" i="24"/>
  <c r="FR72" i="24"/>
  <c r="IS83" i="24"/>
  <c r="IN83" i="24"/>
  <c r="IK83" i="24"/>
  <c r="IM83" i="24"/>
  <c r="JL11" i="24"/>
  <c r="HU21" i="24"/>
  <c r="HP21" i="24"/>
  <c r="HO21" i="24"/>
  <c r="HI31" i="24"/>
  <c r="HD31" i="24"/>
  <c r="HC31" i="24"/>
  <c r="HI32" i="24"/>
  <c r="HD32" i="24"/>
  <c r="HC32" i="24"/>
  <c r="GK66" i="24"/>
  <c r="GF66" i="24"/>
  <c r="GE66" i="24"/>
  <c r="GD66" i="24"/>
  <c r="KC86" i="24"/>
  <c r="JW86" i="24"/>
  <c r="JV86" i="24"/>
  <c r="JU86" i="24"/>
  <c r="IZ20" i="24"/>
  <c r="IY20" i="24"/>
  <c r="DE60" i="24"/>
  <c r="CW60" i="24"/>
  <c r="FA82" i="24"/>
  <c r="ES82" i="24"/>
  <c r="EV82" i="24"/>
  <c r="EU82" i="24"/>
  <c r="FY11" i="24"/>
  <c r="FT11" i="24"/>
  <c r="FS11" i="24"/>
  <c r="HC12" i="24"/>
  <c r="HD12" i="24"/>
  <c r="GQ20" i="24"/>
  <c r="GR20" i="24"/>
  <c r="GK31" i="24"/>
  <c r="GE31" i="24"/>
  <c r="KC31" i="24"/>
  <c r="JW31" i="24"/>
  <c r="GK32" i="24"/>
  <c r="GF32" i="24"/>
  <c r="GE32" i="24"/>
  <c r="BI35" i="24"/>
  <c r="BD35" i="24"/>
  <c r="CG47" i="24"/>
  <c r="BZ47" i="24"/>
  <c r="DE66" i="24"/>
  <c r="CZ66" i="24"/>
  <c r="CY66" i="24"/>
  <c r="FY71" i="24"/>
  <c r="FT71" i="24"/>
  <c r="FS71" i="24"/>
  <c r="FR71" i="24"/>
  <c r="FQ71" i="24"/>
  <c r="M63" i="24"/>
  <c r="JE65" i="24"/>
  <c r="IZ65" i="24"/>
  <c r="HU79" i="24"/>
  <c r="HP79" i="24"/>
  <c r="IN87" i="24"/>
  <c r="IS87" i="24"/>
  <c r="FS21" i="24"/>
  <c r="JK19" i="24"/>
  <c r="JX21" i="24"/>
  <c r="IG54" i="24"/>
  <c r="IB65" i="24"/>
  <c r="IG65" i="24"/>
  <c r="GR79" i="24"/>
  <c r="FT12" i="24"/>
  <c r="FT21" i="24"/>
  <c r="GE25" i="24"/>
  <c r="GE34" i="24"/>
  <c r="GR25" i="24"/>
  <c r="HC11" i="24"/>
  <c r="JX25" i="24"/>
  <c r="JQ20" i="24"/>
  <c r="IS31" i="24"/>
  <c r="IS67" i="24"/>
  <c r="IN67" i="24"/>
  <c r="HC78" i="24"/>
  <c r="FT79" i="24"/>
  <c r="GE26" i="24"/>
  <c r="GR22" i="24"/>
  <c r="GR27" i="24"/>
  <c r="HC17" i="24"/>
  <c r="HP20" i="24"/>
  <c r="IM11" i="24"/>
  <c r="IZ21" i="24"/>
  <c r="JK21" i="24"/>
  <c r="JL29" i="24"/>
  <c r="JX27" i="24"/>
  <c r="M11" i="24"/>
  <c r="IB22" i="24"/>
  <c r="JQ54" i="24"/>
  <c r="IS65" i="24"/>
  <c r="GE21" i="24"/>
  <c r="GF26" i="24"/>
  <c r="GQ23" i="24"/>
  <c r="GQ28" i="24"/>
  <c r="JL21" i="24"/>
  <c r="HU20" i="24"/>
  <c r="Y49" i="24"/>
  <c r="IN54" i="24"/>
  <c r="JL79" i="24"/>
  <c r="JQ79" i="24"/>
  <c r="FT18" i="24"/>
  <c r="Y67" i="24"/>
  <c r="IB80" i="24"/>
  <c r="IG83" i="24"/>
  <c r="JE83" i="24"/>
  <c r="IS85" i="24"/>
  <c r="IZ93" i="24"/>
  <c r="JX18" i="24"/>
  <c r="JW18" i="24"/>
  <c r="M55" i="24"/>
  <c r="CA18" i="24"/>
  <c r="F18" i="24"/>
  <c r="IN91" i="24"/>
  <c r="JE95" i="24"/>
  <c r="KC18" i="24"/>
  <c r="EH18" i="24"/>
  <c r="HI21" i="24"/>
  <c r="HD21" i="24"/>
  <c r="HC21" i="24"/>
  <c r="HU25" i="24"/>
  <c r="HP25" i="24"/>
  <c r="HO25" i="24"/>
  <c r="HD34" i="24"/>
  <c r="HC34" i="24"/>
  <c r="KC53" i="24"/>
  <c r="JW53" i="24"/>
  <c r="GW62" i="24"/>
  <c r="GR62" i="24"/>
  <c r="Y73" i="26"/>
  <c r="S73" i="26"/>
  <c r="Q73" i="26"/>
  <c r="W73" i="26"/>
  <c r="AB73" i="26"/>
  <c r="K73" i="26"/>
  <c r="X73" i="26"/>
  <c r="Z73" i="26"/>
  <c r="P73" i="26"/>
  <c r="O73" i="26"/>
  <c r="L73" i="26"/>
  <c r="J73" i="26"/>
  <c r="AC73" i="26"/>
  <c r="AA73" i="26"/>
  <c r="B73" i="26"/>
  <c r="R73" i="26"/>
  <c r="U73" i="26"/>
  <c r="M73" i="26"/>
  <c r="T73" i="26"/>
  <c r="AF25" i="24"/>
  <c r="DX25" i="24"/>
  <c r="T34" i="24"/>
  <c r="DL34" i="24"/>
  <c r="HB34" i="24"/>
  <c r="S43" i="24"/>
  <c r="DI43" i="24"/>
  <c r="CK53" i="24"/>
  <c r="IK58" i="24"/>
  <c r="GO62" i="24"/>
  <c r="E63" i="24"/>
  <c r="IZ24" i="24"/>
  <c r="JE24" i="24"/>
  <c r="IY24" i="24"/>
  <c r="JE29" i="24"/>
  <c r="IZ29" i="24"/>
  <c r="IY29" i="24"/>
  <c r="JE53" i="24"/>
  <c r="IZ53" i="24"/>
  <c r="IY53" i="24"/>
  <c r="HI67" i="24"/>
  <c r="HC67" i="24"/>
  <c r="V73" i="26"/>
  <c r="H24" i="12"/>
  <c r="F24" i="12"/>
  <c r="W22" i="12"/>
  <c r="K2" i="12"/>
  <c r="AC26" i="24"/>
  <c r="DU26" i="24"/>
  <c r="T43" i="24"/>
  <c r="DJ43" i="24"/>
  <c r="CL53" i="24"/>
  <c r="IL58" i="24"/>
  <c r="GP62" i="24"/>
  <c r="GW26" i="24"/>
  <c r="GQ26" i="24"/>
  <c r="IG53" i="24"/>
  <c r="IA53" i="24"/>
  <c r="AD26" i="24"/>
  <c r="DV26" i="24"/>
  <c r="DK43" i="24"/>
  <c r="CM53" i="24"/>
  <c r="GQ62" i="24"/>
  <c r="IG24" i="24"/>
  <c r="IB24" i="24"/>
  <c r="IA24" i="24"/>
  <c r="HI53" i="24"/>
  <c r="HD53" i="24"/>
  <c r="HC53" i="24"/>
  <c r="HI75" i="24"/>
  <c r="HD75" i="24"/>
  <c r="HC75" i="24"/>
  <c r="IS88" i="24"/>
  <c r="IN88" i="24"/>
  <c r="IM88" i="24"/>
  <c r="FY92" i="24"/>
  <c r="FT92" i="24"/>
  <c r="FS92" i="24"/>
  <c r="JQ92" i="24"/>
  <c r="JL92" i="24"/>
  <c r="JK92" i="24"/>
  <c r="FY93" i="24"/>
  <c r="FS93" i="24"/>
  <c r="AO18" i="24"/>
  <c r="AW18" i="24"/>
  <c r="AP18" i="24"/>
  <c r="AR18" i="24"/>
  <c r="AQ18" i="24"/>
  <c r="H22" i="12"/>
  <c r="S22" i="12"/>
  <c r="F2" i="12"/>
  <c r="AE26" i="24"/>
  <c r="DW26" i="24"/>
  <c r="DL43" i="24"/>
  <c r="CN53" i="24"/>
  <c r="GR26" i="24"/>
  <c r="JK25" i="24"/>
  <c r="JQ25" i="24"/>
  <c r="JL25" i="24"/>
  <c r="FY26" i="24"/>
  <c r="FS26" i="24"/>
  <c r="JE43" i="24"/>
  <c r="IY43" i="24"/>
  <c r="GK53" i="24"/>
  <c r="GE53" i="24"/>
  <c r="IG84" i="24"/>
  <c r="IA84" i="24"/>
  <c r="Q21" i="24"/>
  <c r="DI21" i="24"/>
  <c r="AF26" i="24"/>
  <c r="DX26" i="24"/>
  <c r="E62" i="24"/>
  <c r="CW62" i="24"/>
  <c r="HC24" i="24"/>
  <c r="HI24" i="24"/>
  <c r="JE51" i="24"/>
  <c r="IY51" i="24"/>
  <c r="B24" i="12"/>
  <c r="W2" i="12"/>
  <c r="B29" i="23"/>
  <c r="R21" i="24"/>
  <c r="DJ21" i="24"/>
  <c r="AC25" i="24"/>
  <c r="DU25" i="24"/>
  <c r="HM25" i="24"/>
  <c r="Q34" i="24"/>
  <c r="DI34" i="24"/>
  <c r="F62" i="24"/>
  <c r="CX62" i="24"/>
  <c r="IB53" i="24"/>
  <c r="S21" i="24"/>
  <c r="DK21" i="24"/>
  <c r="HA21" i="24"/>
  <c r="AD25" i="24"/>
  <c r="DV25" i="24"/>
  <c r="HN25" i="24"/>
  <c r="R34" i="24"/>
  <c r="DJ34" i="24"/>
  <c r="Q43" i="24"/>
  <c r="JU53" i="24"/>
  <c r="G62" i="24"/>
  <c r="CY62" i="24"/>
  <c r="HU11" i="24"/>
  <c r="HP11" i="24"/>
  <c r="HO11" i="24"/>
  <c r="GK23" i="24"/>
  <c r="GF23" i="24"/>
  <c r="KC23" i="24"/>
  <c r="JX23" i="24"/>
  <c r="JW23" i="24"/>
  <c r="GK24" i="24"/>
  <c r="GF24" i="24"/>
  <c r="GE24" i="24"/>
  <c r="HI95" i="24"/>
  <c r="HD95" i="24"/>
  <c r="HC95" i="24"/>
  <c r="IG96" i="24"/>
  <c r="IA96" i="24"/>
  <c r="IG97" i="24"/>
  <c r="IB97" i="24"/>
  <c r="IA97" i="24"/>
  <c r="AW98" i="24"/>
  <c r="AQ98" i="24"/>
  <c r="EO98" i="24"/>
  <c r="EI98" i="24"/>
  <c r="IG98" i="24"/>
  <c r="IB98" i="24"/>
  <c r="IA98" i="24"/>
  <c r="IG99" i="24"/>
  <c r="IA99" i="24"/>
  <c r="HY99" i="24"/>
  <c r="AW100" i="24"/>
  <c r="AR100" i="24"/>
  <c r="AQ100" i="24"/>
  <c r="EO100" i="24"/>
  <c r="EJ100" i="24"/>
  <c r="EI100" i="24"/>
  <c r="IG100" i="24"/>
  <c r="IA100" i="24"/>
  <c r="AW101" i="24"/>
  <c r="AP101" i="24"/>
  <c r="EO101" i="24"/>
  <c r="EH101" i="24"/>
  <c r="IG101" i="24"/>
  <c r="HZ101" i="24"/>
  <c r="HY101" i="24"/>
  <c r="IB101" i="24"/>
  <c r="IA101" i="24"/>
  <c r="AW102" i="24"/>
  <c r="AR102" i="24"/>
  <c r="AQ102" i="24"/>
  <c r="EO102" i="24"/>
  <c r="EJ102" i="24"/>
  <c r="EI102" i="24"/>
  <c r="IG102" i="24"/>
  <c r="IB102" i="24"/>
  <c r="IA102" i="24"/>
  <c r="HZ102" i="24"/>
  <c r="AW103" i="24"/>
  <c r="AR103" i="24"/>
  <c r="AP103" i="24"/>
  <c r="EO103" i="24"/>
  <c r="EJ103" i="24"/>
  <c r="EH103" i="24"/>
  <c r="IG103" i="24"/>
  <c r="IA103" i="24"/>
  <c r="HZ103" i="24"/>
  <c r="HY103" i="24"/>
  <c r="AW104" i="24"/>
  <c r="AR104" i="24"/>
  <c r="AQ104" i="24"/>
  <c r="EO104" i="24"/>
  <c r="EJ104" i="24"/>
  <c r="EI104" i="24"/>
  <c r="IG104" i="24"/>
  <c r="HZ104" i="24"/>
  <c r="IA104" i="24"/>
  <c r="AW105" i="24"/>
  <c r="AR105" i="24"/>
  <c r="AP105" i="24"/>
  <c r="EO105" i="24"/>
  <c r="EJ105" i="24"/>
  <c r="EH105" i="24"/>
  <c r="IG105" i="24"/>
  <c r="HZ105" i="24"/>
  <c r="HY105" i="24"/>
  <c r="IB105" i="24"/>
  <c r="IA105" i="24"/>
  <c r="AW106" i="24"/>
  <c r="AR106" i="24"/>
  <c r="AQ106" i="24"/>
  <c r="AO106" i="24"/>
  <c r="EO106" i="24"/>
  <c r="EJ106" i="24"/>
  <c r="EI106" i="24"/>
  <c r="EG106" i="24"/>
  <c r="IG106" i="24"/>
  <c r="IB106" i="24"/>
  <c r="IA106" i="24"/>
  <c r="HZ106" i="24"/>
  <c r="AW107" i="24"/>
  <c r="AR107" i="24"/>
  <c r="AP107" i="24"/>
  <c r="EO107" i="24"/>
  <c r="EJ107" i="24"/>
  <c r="EH107" i="24"/>
  <c r="IG107" i="24"/>
  <c r="IA107" i="24"/>
  <c r="HZ107" i="24"/>
  <c r="HY107" i="24"/>
  <c r="AW108" i="24"/>
  <c r="AR108" i="24"/>
  <c r="AQ108" i="24"/>
  <c r="AO108" i="24"/>
  <c r="EO108" i="24"/>
  <c r="EJ108" i="24"/>
  <c r="EI108" i="24"/>
  <c r="EG108" i="24"/>
  <c r="IG108" i="24"/>
  <c r="HZ108" i="24"/>
  <c r="IA108" i="24"/>
  <c r="AW109" i="24"/>
  <c r="AR109" i="24"/>
  <c r="AP109" i="24"/>
  <c r="EO109" i="24"/>
  <c r="EJ109" i="24"/>
  <c r="EH109" i="24"/>
  <c r="IG109" i="24"/>
  <c r="HZ109" i="24"/>
  <c r="HY109" i="24"/>
  <c r="IB109" i="24"/>
  <c r="IA109" i="24"/>
  <c r="AW110" i="24"/>
  <c r="AR110" i="24"/>
  <c r="AQ110" i="24"/>
  <c r="AO110" i="24"/>
  <c r="EO110" i="24"/>
  <c r="EJ110" i="24"/>
  <c r="EI110" i="24"/>
  <c r="EG110" i="24"/>
  <c r="IG110" i="24"/>
  <c r="IB110" i="24"/>
  <c r="IA110" i="24"/>
  <c r="HZ110" i="24"/>
  <c r="AW111" i="24"/>
  <c r="AR111" i="24"/>
  <c r="AP111" i="24"/>
  <c r="EO111" i="24"/>
  <c r="EJ111" i="24"/>
  <c r="EH111" i="24"/>
  <c r="IG111" i="24"/>
  <c r="IA111" i="24"/>
  <c r="HZ111" i="24"/>
  <c r="HY111" i="24"/>
  <c r="AW112" i="24"/>
  <c r="AR112" i="24"/>
  <c r="AQ112" i="24"/>
  <c r="AO112" i="24"/>
  <c r="EO112" i="24"/>
  <c r="EJ112" i="24"/>
  <c r="EI112" i="24"/>
  <c r="EG112" i="24"/>
  <c r="IG112" i="24"/>
  <c r="HZ112" i="24"/>
  <c r="IB112" i="24"/>
  <c r="IA112" i="24"/>
  <c r="AW113" i="24"/>
  <c r="AR113" i="24"/>
  <c r="AP113" i="24"/>
  <c r="EO113" i="24"/>
  <c r="EJ113" i="24"/>
  <c r="EH113" i="24"/>
  <c r="IG113" i="24"/>
  <c r="HZ113" i="24"/>
  <c r="HY113" i="24"/>
  <c r="IB113" i="24"/>
  <c r="IA113" i="24"/>
  <c r="AW114" i="24"/>
  <c r="AR114" i="24"/>
  <c r="AQ114" i="24"/>
  <c r="AO114" i="24"/>
  <c r="EO114" i="24"/>
  <c r="EJ114" i="24"/>
  <c r="EI114" i="24"/>
  <c r="EG114" i="24"/>
  <c r="IG114" i="24"/>
  <c r="IB114" i="24"/>
  <c r="IA114" i="24"/>
  <c r="HZ114" i="24"/>
  <c r="AW115" i="24"/>
  <c r="AR115" i="24"/>
  <c r="AP115" i="24"/>
  <c r="EO115" i="24"/>
  <c r="EJ115" i="24"/>
  <c r="EH115" i="24"/>
  <c r="IG115" i="24"/>
  <c r="IA115" i="24"/>
  <c r="HZ115" i="24"/>
  <c r="HY115" i="24"/>
  <c r="AW116" i="24"/>
  <c r="AR116" i="24"/>
  <c r="AQ116" i="24"/>
  <c r="AO116" i="24"/>
  <c r="EO116" i="24"/>
  <c r="EJ116" i="24"/>
  <c r="EI116" i="24"/>
  <c r="EG116" i="24"/>
  <c r="IG116" i="24"/>
  <c r="HZ116" i="24"/>
  <c r="IB116" i="24"/>
  <c r="IA116" i="24"/>
  <c r="AW117" i="24"/>
  <c r="AR117" i="24"/>
  <c r="AP117" i="24"/>
  <c r="EO117" i="24"/>
  <c r="EJ117" i="24"/>
  <c r="EH117" i="24"/>
  <c r="IG117" i="24"/>
  <c r="HZ117" i="24"/>
  <c r="HY117" i="24"/>
  <c r="IB117" i="24"/>
  <c r="IA117" i="24"/>
  <c r="AW118" i="24"/>
  <c r="AR118" i="24"/>
  <c r="AQ118" i="24"/>
  <c r="AP118" i="24"/>
  <c r="AO118" i="24"/>
  <c r="EO118" i="24"/>
  <c r="EJ118" i="24"/>
  <c r="EI118" i="24"/>
  <c r="EH118" i="24"/>
  <c r="EG118" i="24"/>
  <c r="IG118" i="24"/>
  <c r="IB118" i="24"/>
  <c r="IA118" i="24"/>
  <c r="HZ118" i="24"/>
  <c r="AW119" i="24"/>
  <c r="AR119" i="24"/>
  <c r="AP119" i="24"/>
  <c r="EO119" i="24"/>
  <c r="EJ119" i="24"/>
  <c r="EH119" i="24"/>
  <c r="IG119" i="24"/>
  <c r="IA119" i="24"/>
  <c r="HZ119" i="24"/>
  <c r="HY119" i="24"/>
  <c r="AW133" i="24"/>
  <c r="AO133" i="24"/>
  <c r="EO133" i="24"/>
  <c r="EG133" i="24"/>
  <c r="IG133" i="24"/>
  <c r="HY133" i="24"/>
  <c r="AW134" i="24"/>
  <c r="AO134" i="24"/>
  <c r="EO134" i="24"/>
  <c r="EG134" i="24"/>
  <c r="IG134" i="24"/>
  <c r="HY134" i="24"/>
  <c r="AW135" i="24"/>
  <c r="AO135" i="24"/>
  <c r="EO135" i="24"/>
  <c r="EG135" i="24"/>
  <c r="IG135" i="24"/>
  <c r="HY135" i="24"/>
  <c r="AW136" i="24"/>
  <c r="AO136" i="24"/>
  <c r="IS138" i="24"/>
  <c r="IK138" i="24"/>
  <c r="GR21" i="24"/>
  <c r="M13" i="24"/>
  <c r="HI20" i="24"/>
  <c r="JE20" i="24"/>
  <c r="IZ18" i="24"/>
  <c r="IX18" i="24"/>
  <c r="IW18" i="24"/>
  <c r="JE18" i="24"/>
  <c r="IY18" i="24"/>
  <c r="X24" i="26"/>
  <c r="Z24" i="26"/>
  <c r="K24" i="26"/>
  <c r="V24" i="26"/>
  <c r="AA24" i="26"/>
  <c r="L24" i="26"/>
  <c r="AC24" i="26"/>
  <c r="AB24" i="26"/>
  <c r="W24" i="26"/>
  <c r="T24" i="26"/>
  <c r="B24" i="26"/>
  <c r="P24" i="26"/>
  <c r="M24" i="26"/>
  <c r="O24" i="26"/>
  <c r="Q24" i="26"/>
  <c r="J24" i="26"/>
  <c r="U24" i="26"/>
  <c r="GE20" i="24"/>
  <c r="IA20" i="24"/>
  <c r="JW21" i="24"/>
  <c r="JE25" i="24"/>
  <c r="HI79" i="24"/>
  <c r="JE87" i="24"/>
  <c r="HI18" i="24"/>
  <c r="HD18" i="24"/>
  <c r="HC18" i="24"/>
  <c r="FH18" i="24"/>
  <c r="FM18" i="24"/>
  <c r="FE18" i="24"/>
  <c r="S48" i="26"/>
  <c r="M48" i="26"/>
  <c r="Q48" i="26"/>
  <c r="Y48" i="26"/>
  <c r="V48" i="26"/>
  <c r="O48" i="26"/>
  <c r="JK23" i="24"/>
  <c r="HU24" i="24"/>
  <c r="JQ24" i="24"/>
  <c r="IA25" i="24"/>
  <c r="JW25" i="24"/>
  <c r="IZ72" i="24"/>
  <c r="IS93" i="24"/>
  <c r="HA18" i="24"/>
  <c r="HB18" i="24"/>
  <c r="S20" i="26"/>
  <c r="Z20" i="26"/>
  <c r="M20" i="26"/>
  <c r="Q20" i="26"/>
  <c r="U20" i="26"/>
  <c r="L20" i="26"/>
  <c r="N43" i="26"/>
  <c r="B43" i="26"/>
  <c r="P43" i="26"/>
  <c r="L43" i="26"/>
  <c r="IM18" i="24"/>
  <c r="IL18" i="24"/>
  <c r="CI13" i="5"/>
  <c r="DC13" i="5"/>
  <c r="HD11" i="24"/>
  <c r="GO18" i="24"/>
  <c r="GR18" i="24"/>
  <c r="GQ18" i="24"/>
  <c r="GP18" i="24"/>
  <c r="ES18" i="24"/>
  <c r="ET18" i="24"/>
  <c r="EU18" i="24"/>
  <c r="IN18" i="24"/>
  <c r="CW18" i="24"/>
  <c r="CY18" i="24"/>
  <c r="DE18" i="24"/>
  <c r="CZ18" i="24"/>
  <c r="CX18" i="24"/>
  <c r="L8" i="26"/>
  <c r="S8" i="26"/>
  <c r="V25" i="26"/>
  <c r="Q25" i="26"/>
  <c r="L25" i="26"/>
  <c r="R25" i="26"/>
  <c r="V26" i="26"/>
  <c r="K26" i="26"/>
  <c r="AC26" i="26"/>
  <c r="M26" i="26"/>
  <c r="X27" i="26"/>
  <c r="J27" i="26"/>
  <c r="Y27" i="26"/>
  <c r="R34" i="26"/>
  <c r="AC34" i="26"/>
  <c r="V34" i="26"/>
  <c r="AA47" i="26"/>
  <c r="V47" i="26"/>
  <c r="M47" i="26"/>
  <c r="O47" i="26"/>
  <c r="T47" i="26"/>
  <c r="N47" i="26"/>
  <c r="W47" i="26"/>
  <c r="T77" i="26"/>
  <c r="V77" i="26"/>
  <c r="J77" i="26"/>
  <c r="L77" i="26"/>
  <c r="K77" i="26"/>
  <c r="U77" i="26"/>
  <c r="J79" i="26"/>
  <c r="M79" i="26"/>
  <c r="K79" i="26"/>
  <c r="Y79" i="26"/>
  <c r="Q79" i="26"/>
  <c r="N79" i="26"/>
  <c r="S79" i="26"/>
  <c r="L79" i="26"/>
  <c r="X93" i="26"/>
  <c r="W93" i="26"/>
  <c r="J93" i="26"/>
  <c r="T93" i="26"/>
  <c r="Z93" i="26"/>
  <c r="K93" i="26"/>
  <c r="R93" i="26"/>
  <c r="U96" i="26"/>
  <c r="M19" i="24"/>
  <c r="Y94" i="26"/>
  <c r="U94" i="26"/>
  <c r="T94" i="26"/>
  <c r="L96" i="26"/>
  <c r="B96" i="26"/>
  <c r="Q44" i="26"/>
  <c r="U8" i="26"/>
  <c r="J95" i="26"/>
  <c r="K95" i="26"/>
  <c r="Z26" i="26"/>
  <c r="J25" i="26"/>
  <c r="P27" i="26"/>
  <c r="T26" i="26"/>
  <c r="N25" i="26"/>
  <c r="S77" i="26"/>
  <c r="R77" i="26"/>
  <c r="AB47" i="26"/>
  <c r="P34" i="26"/>
  <c r="AB79" i="26"/>
  <c r="Z79" i="26"/>
  <c r="Z17" i="26"/>
  <c r="K17" i="26"/>
  <c r="W17" i="26"/>
  <c r="AB17" i="26"/>
  <c r="M17" i="26"/>
  <c r="N17" i="26"/>
  <c r="Y17" i="26"/>
  <c r="AC32" i="26"/>
  <c r="AA52" i="26"/>
  <c r="AA60" i="26"/>
  <c r="L60" i="26"/>
  <c r="W86" i="26"/>
  <c r="J86" i="26"/>
  <c r="AB86" i="26"/>
  <c r="M86" i="26"/>
  <c r="V86" i="26"/>
  <c r="Z91" i="26"/>
  <c r="B93" i="26"/>
  <c r="V93" i="26"/>
  <c r="AC97" i="26"/>
  <c r="AD12" i="9"/>
  <c r="DF13" i="5"/>
  <c r="DZ13" i="5"/>
  <c r="N94" i="26"/>
  <c r="Z94" i="26"/>
  <c r="X94" i="26"/>
  <c r="Q96" i="26"/>
  <c r="J96" i="26"/>
  <c r="M44" i="26"/>
  <c r="Q8" i="26"/>
  <c r="M95" i="26"/>
  <c r="P95" i="26"/>
  <c r="O95" i="26"/>
  <c r="U26" i="26"/>
  <c r="B25" i="26"/>
  <c r="K27" i="26"/>
  <c r="N26" i="26"/>
  <c r="P25" i="26"/>
  <c r="N77" i="26"/>
  <c r="W77" i="26"/>
  <c r="S47" i="26"/>
  <c r="Z34" i="26"/>
  <c r="X79" i="26"/>
  <c r="Y7" i="26"/>
  <c r="M7" i="26"/>
  <c r="S7" i="26"/>
  <c r="R13" i="26"/>
  <c r="X13" i="26"/>
  <c r="AA13" i="26"/>
  <c r="Z15" i="26"/>
  <c r="Y15" i="26"/>
  <c r="J15" i="26"/>
  <c r="O15" i="26"/>
  <c r="AA32" i="26"/>
  <c r="J32" i="26"/>
  <c r="Z32" i="26"/>
  <c r="L32" i="26"/>
  <c r="W32" i="26"/>
  <c r="Z49" i="26"/>
  <c r="AC49" i="26"/>
  <c r="U49" i="26"/>
  <c r="AA49" i="26"/>
  <c r="N49" i="26"/>
  <c r="Q51" i="26"/>
  <c r="B51" i="26"/>
  <c r="K51" i="26"/>
  <c r="T51" i="26"/>
  <c r="AB51" i="26"/>
  <c r="AB52" i="26"/>
  <c r="S57" i="26"/>
  <c r="AA57" i="26"/>
  <c r="P63" i="26"/>
  <c r="Q63" i="26"/>
  <c r="AC65" i="26"/>
  <c r="K65" i="26"/>
  <c r="Z65" i="26"/>
  <c r="M65" i="26"/>
  <c r="U65" i="26"/>
  <c r="V85" i="26"/>
  <c r="M85" i="26"/>
  <c r="Q85" i="26"/>
  <c r="AB91" i="26"/>
  <c r="AA93" i="26"/>
  <c r="X97" i="26"/>
  <c r="T97" i="26"/>
  <c r="P97" i="26"/>
  <c r="B97" i="26"/>
  <c r="V97" i="26"/>
  <c r="R97" i="26"/>
  <c r="F19" i="24"/>
  <c r="DV18" i="24"/>
  <c r="U72" i="26"/>
  <c r="K94" i="26"/>
  <c r="W96" i="26"/>
  <c r="N96" i="26"/>
  <c r="X95" i="26"/>
  <c r="U95" i="26"/>
  <c r="S95" i="26"/>
  <c r="P26" i="26"/>
  <c r="N7" i="26"/>
  <c r="B27" i="26"/>
  <c r="O26" i="26"/>
  <c r="T25" i="26"/>
  <c r="V17" i="26"/>
  <c r="Y77" i="26"/>
  <c r="AC77" i="26"/>
  <c r="X47" i="26"/>
  <c r="S51" i="26"/>
  <c r="V51" i="26"/>
  <c r="S49" i="26"/>
  <c r="X34" i="26"/>
  <c r="Y45" i="26"/>
  <c r="V45" i="26"/>
  <c r="AB15" i="26"/>
  <c r="AC13" i="26"/>
  <c r="AC79" i="26"/>
  <c r="Y23" i="26"/>
  <c r="AC23" i="26"/>
  <c r="X23" i="26"/>
  <c r="M23" i="26"/>
  <c r="AB23" i="26"/>
  <c r="AC29" i="26"/>
  <c r="Y29" i="26"/>
  <c r="L29" i="26"/>
  <c r="J29" i="26"/>
  <c r="R29" i="26"/>
  <c r="V29" i="26"/>
  <c r="M29" i="26"/>
  <c r="B32" i="26"/>
  <c r="AB32" i="26"/>
  <c r="AC46" i="26"/>
  <c r="T46" i="26"/>
  <c r="AA46" i="26"/>
  <c r="L46" i="26"/>
  <c r="S46" i="26"/>
  <c r="U46" i="26"/>
  <c r="Y46" i="26"/>
  <c r="AC53" i="26"/>
  <c r="Z53" i="26"/>
  <c r="U53" i="26"/>
  <c r="AA53" i="26"/>
  <c r="J53" i="26"/>
  <c r="R53" i="26"/>
  <c r="B65" i="26"/>
  <c r="W65" i="26"/>
  <c r="M71" i="26"/>
  <c r="T71" i="26"/>
  <c r="AA71" i="26"/>
  <c r="L84" i="26"/>
  <c r="J91" i="26"/>
  <c r="AC91" i="26"/>
  <c r="AB93" i="26"/>
  <c r="W97" i="26"/>
  <c r="R94" i="26"/>
  <c r="S94" i="26"/>
  <c r="AC94" i="26"/>
  <c r="AD13" i="9"/>
  <c r="GC18" i="24"/>
  <c r="IA18" i="24"/>
  <c r="BY18" i="24"/>
  <c r="IB18" i="24"/>
  <c r="T18" i="24"/>
  <c r="FR18" i="24"/>
  <c r="GD18" i="24"/>
  <c r="DF21" i="5"/>
  <c r="DZ21" i="5"/>
  <c r="U93" i="26"/>
  <c r="M94" i="26"/>
  <c r="V94" i="26"/>
  <c r="K96" i="26"/>
  <c r="M96" i="26"/>
  <c r="V96" i="26"/>
  <c r="Y95" i="26"/>
  <c r="L95" i="26"/>
  <c r="AA95" i="26"/>
  <c r="AB27" i="26"/>
  <c r="B26" i="26"/>
  <c r="AA7" i="26"/>
  <c r="V7" i="26"/>
  <c r="R27" i="26"/>
  <c r="W26" i="26"/>
  <c r="AB25" i="26"/>
  <c r="R17" i="26"/>
  <c r="Z77" i="26"/>
  <c r="X77" i="26"/>
  <c r="U47" i="26"/>
  <c r="B47" i="26"/>
  <c r="AC51" i="26"/>
  <c r="R49" i="26"/>
  <c r="L15" i="26"/>
  <c r="AC45" i="26"/>
  <c r="X45" i="26"/>
  <c r="S15" i="26"/>
  <c r="P13" i="26"/>
  <c r="U79" i="26"/>
  <c r="T79" i="26"/>
  <c r="AB4" i="26"/>
  <c r="P4" i="26"/>
  <c r="S4" i="26"/>
  <c r="Y9" i="26"/>
  <c r="AB9" i="26"/>
  <c r="V21" i="26"/>
  <c r="W25" i="26"/>
  <c r="R26" i="26"/>
  <c r="S27" i="26"/>
  <c r="R44" i="26"/>
  <c r="O52" i="26"/>
  <c r="P54" i="26"/>
  <c r="R54" i="26"/>
  <c r="M55" i="26"/>
  <c r="Q55" i="26"/>
  <c r="N60" i="26"/>
  <c r="W81" i="26"/>
  <c r="J81" i="26"/>
  <c r="M81" i="26"/>
  <c r="U82" i="26"/>
  <c r="Q82" i="26"/>
  <c r="B82" i="26"/>
  <c r="V82" i="26"/>
  <c r="R82" i="26"/>
  <c r="AC84" i="26"/>
  <c r="V87" i="26"/>
  <c r="AB87" i="26"/>
  <c r="O90" i="26"/>
  <c r="M91" i="26"/>
  <c r="L93" i="26"/>
  <c r="AA97" i="26"/>
  <c r="Z101" i="26"/>
  <c r="B101" i="26"/>
  <c r="DF28" i="5"/>
  <c r="DZ28" i="5"/>
  <c r="B94" i="26"/>
  <c r="AA94" i="26"/>
  <c r="P96" i="26"/>
  <c r="S96" i="26"/>
  <c r="Z96" i="26"/>
  <c r="R95" i="26"/>
  <c r="Q95" i="26"/>
  <c r="W27" i="26"/>
  <c r="Z25" i="26"/>
  <c r="V27" i="26"/>
  <c r="AA26" i="26"/>
  <c r="Q77" i="26"/>
  <c r="AB77" i="26"/>
  <c r="K47" i="26"/>
  <c r="J47" i="26"/>
  <c r="S45" i="26"/>
  <c r="AC15" i="26"/>
  <c r="W79" i="26"/>
  <c r="B79" i="26"/>
  <c r="X7" i="26"/>
  <c r="J17" i="26"/>
  <c r="AA25" i="26"/>
  <c r="X26" i="26"/>
  <c r="T27" i="26"/>
  <c r="V44" i="26"/>
  <c r="AC52" i="26"/>
  <c r="X58" i="26"/>
  <c r="K58" i="26"/>
  <c r="Z58" i="26"/>
  <c r="P58" i="26"/>
  <c r="N58" i="26"/>
  <c r="B58" i="26"/>
  <c r="AB58" i="26"/>
  <c r="O58" i="26"/>
  <c r="Q58" i="26"/>
  <c r="R60" i="26"/>
  <c r="AC63" i="26"/>
  <c r="X84" i="26"/>
  <c r="W84" i="26"/>
  <c r="J84" i="26"/>
  <c r="T84" i="26"/>
  <c r="Z84" i="26"/>
  <c r="K84" i="26"/>
  <c r="R84" i="26"/>
  <c r="R85" i="26"/>
  <c r="AC90" i="26"/>
  <c r="O93" i="26"/>
  <c r="J97" i="26"/>
  <c r="AB97" i="26"/>
  <c r="J94" i="26"/>
  <c r="L94" i="26"/>
  <c r="AA96" i="26"/>
  <c r="X96" i="26"/>
  <c r="Y44" i="26"/>
  <c r="Q36" i="26"/>
  <c r="AC95" i="26"/>
  <c r="V95" i="26"/>
  <c r="Q27" i="26"/>
  <c r="U25" i="26"/>
  <c r="AA27" i="26"/>
  <c r="Z27" i="26"/>
  <c r="Y25" i="26"/>
  <c r="Y47" i="26"/>
  <c r="AA77" i="26"/>
  <c r="L47" i="26"/>
  <c r="R47" i="26"/>
  <c r="P79" i="26"/>
  <c r="R79" i="26"/>
  <c r="AC25" i="26"/>
  <c r="AB26" i="26"/>
  <c r="AC27" i="26"/>
  <c r="W45" i="26"/>
  <c r="P45" i="26"/>
  <c r="O45" i="26"/>
  <c r="M45" i="26"/>
  <c r="AA45" i="26"/>
  <c r="B45" i="26"/>
  <c r="T45" i="26"/>
  <c r="U45" i="26"/>
  <c r="N45" i="26"/>
  <c r="X52" i="26"/>
  <c r="W52" i="26"/>
  <c r="J52" i="26"/>
  <c r="T52" i="26"/>
  <c r="Z52" i="26"/>
  <c r="K52" i="26"/>
  <c r="R52" i="26"/>
  <c r="U91" i="26"/>
  <c r="Q91" i="26"/>
  <c r="B91" i="26"/>
  <c r="V91" i="26"/>
  <c r="R91" i="26"/>
  <c r="AC93" i="26"/>
  <c r="P93" i="26"/>
  <c r="W12" i="26"/>
  <c r="O16" i="26"/>
  <c r="AB16" i="26"/>
  <c r="AA19" i="26"/>
  <c r="O28" i="26"/>
  <c r="AB28" i="26"/>
  <c r="O64" i="26"/>
  <c r="AB64" i="26"/>
  <c r="Q50" i="24"/>
  <c r="DF11" i="5"/>
  <c r="DZ11" i="5"/>
  <c r="R50" i="24"/>
  <c r="S50" i="24"/>
  <c r="T50" i="24"/>
  <c r="K2" i="26"/>
  <c r="L6" i="26"/>
  <c r="O12" i="26"/>
  <c r="J16" i="26"/>
  <c r="W16" i="26"/>
  <c r="P19" i="26"/>
  <c r="J28" i="26"/>
  <c r="W28" i="26"/>
  <c r="V37" i="26"/>
  <c r="S40" i="26"/>
  <c r="K61" i="26"/>
  <c r="J64" i="26"/>
  <c r="W64" i="26"/>
  <c r="L66" i="26"/>
  <c r="L68" i="26"/>
  <c r="L80" i="26"/>
  <c r="W83" i="26"/>
  <c r="W92" i="26"/>
  <c r="Y98" i="26"/>
  <c r="H98" i="26" s="1"/>
  <c r="I98" i="26" s="1"/>
  <c r="N99" i="26"/>
  <c r="G99" i="26" s="1"/>
  <c r="R6" i="26"/>
  <c r="AC12" i="26"/>
  <c r="AC16" i="26"/>
  <c r="L16" i="26"/>
  <c r="AA16" i="26"/>
  <c r="W19" i="26"/>
  <c r="AC28" i="26"/>
  <c r="L28" i="26"/>
  <c r="AA28" i="26"/>
  <c r="R61" i="26"/>
  <c r="AC64" i="26"/>
  <c r="L64" i="26"/>
  <c r="AA64" i="26"/>
  <c r="V66" i="26"/>
  <c r="S80" i="26"/>
  <c r="G105" i="26"/>
  <c r="M36" i="26"/>
  <c r="T34" i="26"/>
  <c r="L34" i="26"/>
  <c r="K34" i="26"/>
  <c r="AA35" i="26"/>
  <c r="T35" i="26"/>
  <c r="B36" i="26"/>
  <c r="P36" i="26"/>
  <c r="Q37" i="26"/>
  <c r="O36" i="26"/>
  <c r="AB36" i="26"/>
  <c r="B34" i="26"/>
  <c r="Q34" i="26"/>
  <c r="O34" i="26"/>
  <c r="Q35" i="26"/>
  <c r="Y35" i="26"/>
  <c r="R36" i="26"/>
  <c r="B37" i="26"/>
  <c r="R37" i="26"/>
  <c r="U34" i="26"/>
  <c r="AB34" i="26"/>
  <c r="W34" i="26"/>
  <c r="M35" i="26"/>
  <c r="J35" i="26"/>
  <c r="U35" i="26"/>
  <c r="V36" i="26"/>
  <c r="Z37" i="26"/>
  <c r="T36" i="26"/>
  <c r="N34" i="26"/>
  <c r="M34" i="26"/>
  <c r="AA34" i="26"/>
  <c r="S35" i="26"/>
  <c r="N35" i="26"/>
  <c r="J36" i="26"/>
  <c r="W36" i="26"/>
  <c r="AC37" i="26"/>
  <c r="Y36" i="26"/>
  <c r="Y34" i="26"/>
  <c r="L35" i="26"/>
  <c r="X35" i="26"/>
  <c r="R35" i="26"/>
  <c r="K36" i="26"/>
  <c r="Z36" i="26"/>
  <c r="U36" i="26"/>
  <c r="W35" i="26"/>
  <c r="AC35" i="26"/>
  <c r="V35" i="26"/>
  <c r="AC36" i="26"/>
  <c r="L36" i="26"/>
  <c r="AA36" i="26"/>
  <c r="F160" i="26"/>
  <c r="G162" i="26"/>
  <c r="G167" i="26"/>
  <c r="F183" i="26"/>
  <c r="H189" i="26"/>
  <c r="I189" i="26" s="1"/>
  <c r="H192" i="26"/>
  <c r="I192" i="26" s="1"/>
  <c r="G199" i="26"/>
  <c r="G113" i="26"/>
  <c r="H114" i="26"/>
  <c r="I114" i="26" s="1"/>
  <c r="F117" i="26"/>
  <c r="G125" i="26"/>
  <c r="H127" i="26"/>
  <c r="I127" i="26" s="1"/>
  <c r="G129" i="26"/>
  <c r="F133" i="26"/>
  <c r="G136" i="26"/>
  <c r="F139" i="26"/>
  <c r="G143" i="26"/>
  <c r="G144" i="26"/>
  <c r="F146" i="26"/>
  <c r="G150" i="26"/>
  <c r="G151" i="26"/>
  <c r="F152" i="26"/>
  <c r="F154" i="26"/>
  <c r="G159" i="26"/>
  <c r="G160" i="26"/>
  <c r="F161" i="26"/>
  <c r="F162" i="26"/>
  <c r="F163" i="26"/>
  <c r="F168" i="26"/>
  <c r="G169" i="26"/>
  <c r="H170" i="26"/>
  <c r="I170" i="26" s="1"/>
  <c r="F171" i="26"/>
  <c r="F172" i="26"/>
  <c r="F173" i="26"/>
  <c r="H174" i="26"/>
  <c r="I174" i="26" s="1"/>
  <c r="G175" i="26"/>
  <c r="H177" i="26"/>
  <c r="I177" i="26" s="1"/>
  <c r="F182" i="26"/>
  <c r="G185" i="26"/>
  <c r="G188" i="26"/>
  <c r="G189" i="26"/>
  <c r="G190" i="26"/>
  <c r="F191" i="26"/>
  <c r="F192" i="26"/>
  <c r="H193" i="26"/>
  <c r="I193" i="26" s="1"/>
  <c r="G194" i="26"/>
  <c r="F196" i="26"/>
  <c r="G197" i="26"/>
  <c r="H200" i="26"/>
  <c r="I200" i="26" s="1"/>
  <c r="H118" i="26"/>
  <c r="I118" i="26" s="1"/>
  <c r="F120" i="26"/>
  <c r="F127" i="26"/>
  <c r="H142" i="26"/>
  <c r="I142" i="26" s="1"/>
  <c r="H173" i="26"/>
  <c r="I173" i="26" s="1"/>
  <c r="F104" i="26"/>
  <c r="G106" i="26"/>
  <c r="F110" i="26"/>
  <c r="H112" i="26"/>
  <c r="I112" i="26" s="1"/>
  <c r="H113" i="26"/>
  <c r="I113" i="26" s="1"/>
  <c r="G114" i="26"/>
  <c r="H115" i="26"/>
  <c r="I115" i="26" s="1"/>
  <c r="G116" i="26"/>
  <c r="G118" i="26"/>
  <c r="G119" i="26"/>
  <c r="G121" i="26"/>
  <c r="G122" i="26"/>
  <c r="F123" i="26"/>
  <c r="H126" i="26"/>
  <c r="I126" i="26" s="1"/>
  <c r="G127" i="26"/>
  <c r="G128" i="26"/>
  <c r="F129" i="26"/>
  <c r="G130" i="26"/>
  <c r="H131" i="26"/>
  <c r="I131" i="26" s="1"/>
  <c r="G133" i="26"/>
  <c r="F134" i="26"/>
  <c r="G135" i="26"/>
  <c r="F137" i="26"/>
  <c r="H138" i="26"/>
  <c r="I138" i="26" s="1"/>
  <c r="G139" i="26"/>
  <c r="F140" i="26"/>
  <c r="G141" i="26"/>
  <c r="G142" i="26"/>
  <c r="H143" i="26"/>
  <c r="I143" i="26" s="1"/>
  <c r="H145" i="26"/>
  <c r="I145" i="26" s="1"/>
  <c r="H146" i="26"/>
  <c r="I146" i="26" s="1"/>
  <c r="F147" i="26"/>
  <c r="G148" i="26"/>
  <c r="H149" i="26"/>
  <c r="I149" i="26" s="1"/>
  <c r="F150" i="26"/>
  <c r="H151" i="26"/>
  <c r="I151" i="26" s="1"/>
  <c r="G152" i="26"/>
  <c r="G153" i="26"/>
  <c r="G154" i="26"/>
  <c r="G155" i="26"/>
  <c r="F156" i="26"/>
  <c r="G157" i="26"/>
  <c r="H158" i="26"/>
  <c r="I158" i="26" s="1"/>
  <c r="F159" i="26"/>
  <c r="G161" i="26"/>
  <c r="G163" i="26"/>
  <c r="G164" i="26"/>
  <c r="H165" i="26"/>
  <c r="I165" i="26" s="1"/>
  <c r="F166" i="26"/>
  <c r="F167" i="26"/>
  <c r="H168" i="26"/>
  <c r="I168" i="26" s="1"/>
  <c r="F169" i="26"/>
  <c r="H171" i="26"/>
  <c r="I171" i="26" s="1"/>
  <c r="H172" i="26"/>
  <c r="I172" i="26" s="1"/>
  <c r="G173" i="26"/>
  <c r="F174" i="26"/>
  <c r="F175" i="26"/>
  <c r="G176" i="26"/>
  <c r="G177" i="26"/>
  <c r="F178" i="26"/>
  <c r="H179" i="26"/>
  <c r="I179" i="26" s="1"/>
  <c r="G180" i="26"/>
  <c r="F181" i="26"/>
  <c r="H183" i="26"/>
  <c r="I183" i="26" s="1"/>
  <c r="F184" i="26"/>
  <c r="F185" i="26"/>
  <c r="G186" i="26"/>
  <c r="G187" i="26"/>
  <c r="F188" i="26"/>
  <c r="F190" i="26"/>
  <c r="G191" i="26"/>
  <c r="G192" i="26"/>
  <c r="G193" i="26"/>
  <c r="F194" i="26"/>
  <c r="H195" i="26"/>
  <c r="I195" i="26" s="1"/>
  <c r="G196" i="26"/>
  <c r="F197" i="26"/>
  <c r="G198" i="26"/>
  <c r="F199" i="26"/>
  <c r="G200" i="26"/>
  <c r="G146" i="26"/>
  <c r="F144" i="26"/>
  <c r="H196" i="26"/>
  <c r="I196" i="26" s="1"/>
  <c r="F189" i="26"/>
  <c r="G172" i="26"/>
  <c r="H108" i="26"/>
  <c r="I108" i="26" s="1"/>
  <c r="H198" i="26"/>
  <c r="I198" i="26" s="1"/>
  <c r="G181" i="26"/>
  <c r="H166" i="26"/>
  <c r="I166" i="26" s="1"/>
  <c r="F158" i="26"/>
  <c r="F142" i="26"/>
  <c r="H130" i="26"/>
  <c r="I130" i="26" s="1"/>
  <c r="H185" i="26"/>
  <c r="I185" i="26" s="1"/>
  <c r="H169" i="26"/>
  <c r="I169" i="26" s="1"/>
  <c r="F122" i="26"/>
  <c r="G158" i="26"/>
  <c r="H176" i="26"/>
  <c r="I176" i="26" s="1"/>
  <c r="H188" i="26"/>
  <c r="I188" i="26" s="1"/>
  <c r="F200" i="26"/>
  <c r="H75" i="26"/>
  <c r="I75" i="26" s="1"/>
  <c r="H70" i="26"/>
  <c r="I70" i="26" s="1"/>
  <c r="H31" i="26"/>
  <c r="I31" i="26" s="1"/>
  <c r="F177" i="26"/>
  <c r="H159" i="26"/>
  <c r="I159" i="26" s="1"/>
  <c r="H191" i="26"/>
  <c r="I191" i="26" s="1"/>
  <c r="H187" i="26"/>
  <c r="I187" i="26" s="1"/>
  <c r="H147" i="26"/>
  <c r="I147" i="26" s="1"/>
  <c r="F193" i="26"/>
  <c r="G182" i="26"/>
  <c r="H194" i="26"/>
  <c r="I194" i="26" s="1"/>
  <c r="H178" i="26"/>
  <c r="I178" i="26" s="1"/>
  <c r="G165" i="26"/>
  <c r="G149" i="26"/>
  <c r="F198" i="26"/>
  <c r="G184" i="26"/>
  <c r="G168" i="26"/>
  <c r="G156" i="26"/>
  <c r="G140" i="26"/>
  <c r="H180" i="26"/>
  <c r="I180" i="26" s="1"/>
  <c r="F176" i="26"/>
  <c r="F187" i="26"/>
  <c r="F195" i="26"/>
  <c r="G178" i="26"/>
  <c r="F164" i="26"/>
  <c r="F148" i="26"/>
  <c r="H181" i="26"/>
  <c r="I181" i="26" s="1"/>
  <c r="F138" i="26"/>
  <c r="F118" i="26"/>
  <c r="G138" i="26"/>
  <c r="F180" i="26"/>
  <c r="F135" i="26"/>
  <c r="F119" i="26"/>
  <c r="H184" i="26"/>
  <c r="I184" i="26" s="1"/>
  <c r="F155" i="26"/>
  <c r="H163" i="26"/>
  <c r="I163" i="26" s="1"/>
  <c r="F102" i="26"/>
  <c r="G103" i="26"/>
  <c r="G108" i="26"/>
  <c r="G109" i="26"/>
  <c r="G110" i="26"/>
  <c r="H111" i="26"/>
  <c r="I111" i="26" s="1"/>
  <c r="G112" i="26"/>
  <c r="G117" i="26"/>
  <c r="H119" i="26"/>
  <c r="I119" i="26" s="1"/>
  <c r="F121" i="26"/>
  <c r="G123" i="26"/>
  <c r="G124" i="26"/>
  <c r="F125" i="26"/>
  <c r="G126" i="26"/>
  <c r="F130" i="26"/>
  <c r="F131" i="26"/>
  <c r="G132" i="26"/>
  <c r="H133" i="26"/>
  <c r="I133" i="26" s="1"/>
  <c r="G134" i="26"/>
  <c r="H137" i="26"/>
  <c r="I137" i="26" s="1"/>
  <c r="H139" i="26"/>
  <c r="I139" i="26" s="1"/>
  <c r="F143" i="26"/>
  <c r="H150" i="26"/>
  <c r="I150" i="26" s="1"/>
  <c r="H152" i="26"/>
  <c r="I152" i="26" s="1"/>
  <c r="H182" i="26"/>
  <c r="I182" i="26" s="1"/>
  <c r="F107" i="26"/>
  <c r="H116" i="26"/>
  <c r="I116" i="26" s="1"/>
  <c r="H120" i="26"/>
  <c r="I120" i="26" s="1"/>
  <c r="H128" i="26"/>
  <c r="I128" i="26" s="1"/>
  <c r="H190" i="26"/>
  <c r="I190" i="26" s="1"/>
  <c r="G147" i="26"/>
  <c r="H197" i="26"/>
  <c r="I197" i="26" s="1"/>
  <c r="G137" i="26"/>
  <c r="H135" i="26"/>
  <c r="I135" i="26" s="1"/>
  <c r="G166" i="26"/>
  <c r="F149" i="26"/>
  <c r="G195" i="26"/>
  <c r="F186" i="26"/>
  <c r="H122" i="26"/>
  <c r="I122" i="26" s="1"/>
  <c r="G115" i="26"/>
  <c r="H161" i="26"/>
  <c r="I161" i="26" s="1"/>
  <c r="G183" i="26"/>
  <c r="H199" i="26"/>
  <c r="I199" i="26" s="1"/>
  <c r="H186" i="26"/>
  <c r="I186" i="26" s="1"/>
  <c r="G145" i="26"/>
  <c r="G120" i="26"/>
  <c r="G70" i="26"/>
  <c r="F126" i="26"/>
  <c r="G131" i="26"/>
  <c r="G102" i="26"/>
  <c r="F111" i="26"/>
  <c r="F70" i="26"/>
  <c r="H102" i="26"/>
  <c r="I102" i="26" s="1"/>
  <c r="F109" i="26"/>
  <c r="H110" i="26"/>
  <c r="I110" i="26" s="1"/>
  <c r="G111" i="26"/>
  <c r="F112" i="26"/>
  <c r="F113" i="26"/>
  <c r="F114" i="26"/>
  <c r="F115" i="26"/>
  <c r="F116" i="26"/>
  <c r="H117" i="26"/>
  <c r="I117" i="26" s="1"/>
  <c r="H121" i="26"/>
  <c r="I121" i="26" s="1"/>
  <c r="F124" i="26"/>
  <c r="H125" i="26"/>
  <c r="I125" i="26" s="1"/>
  <c r="F128" i="26"/>
  <c r="H129" i="26"/>
  <c r="I129" i="26" s="1"/>
  <c r="F132" i="26"/>
  <c r="H136" i="26"/>
  <c r="I136" i="26" s="1"/>
  <c r="H140" i="26"/>
  <c r="I140" i="26" s="1"/>
  <c r="F141" i="26"/>
  <c r="H144" i="26"/>
  <c r="I144" i="26" s="1"/>
  <c r="F145" i="26"/>
  <c r="H148" i="26"/>
  <c r="I148" i="26" s="1"/>
  <c r="F151" i="26"/>
  <c r="F153" i="26"/>
  <c r="H154" i="26"/>
  <c r="I154" i="26" s="1"/>
  <c r="H155" i="26"/>
  <c r="I155" i="26" s="1"/>
  <c r="H156" i="26"/>
  <c r="I156" i="26" s="1"/>
  <c r="F157" i="26"/>
  <c r="H160" i="26"/>
  <c r="I160" i="26" s="1"/>
  <c r="H162" i="26"/>
  <c r="I162" i="26" s="1"/>
  <c r="H164" i="26"/>
  <c r="I164" i="26" s="1"/>
  <c r="F165" i="26"/>
  <c r="H167" i="26"/>
  <c r="I167" i="26" s="1"/>
  <c r="G171" i="26"/>
  <c r="G174" i="26"/>
  <c r="H175" i="26"/>
  <c r="I175" i="26" s="1"/>
  <c r="G75" i="26"/>
  <c r="F108" i="26"/>
  <c r="F75" i="26"/>
  <c r="H123" i="26"/>
  <c r="I123" i="26" s="1"/>
  <c r="H134" i="26"/>
  <c r="I134" i="26" s="1"/>
  <c r="GW20" i="24"/>
  <c r="IS20" i="24"/>
  <c r="GW22" i="24"/>
  <c r="IS22" i="24"/>
  <c r="IS24" i="24"/>
  <c r="IS25" i="24"/>
  <c r="JE54" i="24"/>
  <c r="GK79" i="24"/>
  <c r="L2" i="12"/>
  <c r="N22" i="12"/>
  <c r="J24" i="12"/>
  <c r="G24" i="12"/>
  <c r="N30" i="12"/>
  <c r="T24" i="12"/>
  <c r="G22" i="12"/>
  <c r="IG11" i="24"/>
  <c r="IS11" i="24"/>
  <c r="JE11" i="24"/>
  <c r="JQ11" i="24"/>
  <c r="KC11" i="24"/>
  <c r="IG72" i="24"/>
  <c r="IN72" i="24"/>
  <c r="FY78" i="24"/>
  <c r="GE78" i="24"/>
  <c r="IS80" i="24"/>
  <c r="C22" i="12"/>
  <c r="P30" i="12"/>
  <c r="R22" i="12"/>
  <c r="L30" i="12"/>
  <c r="P22" i="12"/>
  <c r="E22" i="12"/>
  <c r="IN89" i="24"/>
  <c r="IS89" i="24"/>
  <c r="IZ91" i="24"/>
  <c r="JE91" i="24"/>
  <c r="J22" i="12"/>
  <c r="E2" i="12"/>
  <c r="G30" i="12"/>
  <c r="T2" i="12"/>
  <c r="E24" i="12"/>
  <c r="J30" i="12"/>
  <c r="N24" i="12"/>
  <c r="C24" i="12"/>
  <c r="IB67" i="24"/>
  <c r="IS74" i="24"/>
  <c r="IZ74" i="24"/>
  <c r="HU78" i="24"/>
  <c r="IG95" i="24"/>
  <c r="CL18" i="24"/>
  <c r="CS18" i="24"/>
  <c r="CK18" i="24"/>
  <c r="CM18" i="24"/>
  <c r="Y68" i="24"/>
  <c r="Q68" i="24"/>
  <c r="R68" i="24"/>
  <c r="W5" i="26"/>
  <c r="Q5" i="26"/>
  <c r="J5" i="26"/>
  <c r="B5" i="26"/>
  <c r="V5" i="26"/>
  <c r="M5" i="26"/>
  <c r="AB5" i="26"/>
  <c r="L5" i="26"/>
  <c r="AA5" i="26"/>
  <c r="R5" i="26"/>
  <c r="T5" i="26"/>
  <c r="S5" i="26"/>
  <c r="Z5" i="26"/>
  <c r="O5" i="26"/>
  <c r="Y5" i="26"/>
  <c r="AC5" i="26"/>
  <c r="X5" i="26"/>
  <c r="U5" i="26"/>
  <c r="P5" i="26"/>
  <c r="K5" i="26"/>
  <c r="AX19" i="9"/>
  <c r="AD19" i="9"/>
  <c r="AU19" i="9"/>
  <c r="CN18" i="24"/>
  <c r="JK18" i="24"/>
  <c r="JQ18" i="24"/>
  <c r="JL18" i="24"/>
  <c r="JI18" i="24"/>
  <c r="JJ18" i="24"/>
  <c r="HO18" i="24"/>
  <c r="HU18" i="24"/>
  <c r="HP18" i="24"/>
  <c r="HM18" i="24"/>
  <c r="DL18" i="24"/>
  <c r="DI18" i="24"/>
  <c r="DJ18" i="24"/>
  <c r="M18" i="24"/>
  <c r="V24" i="12"/>
  <c r="B4" i="23" s="1"/>
  <c r="V22" i="12"/>
  <c r="V30" i="12"/>
  <c r="V2" i="12"/>
  <c r="G62" i="26"/>
  <c r="F62" i="26"/>
  <c r="S11" i="26"/>
  <c r="V11" i="26"/>
  <c r="B11" i="26"/>
  <c r="L11" i="26"/>
  <c r="AA11" i="26"/>
  <c r="Y11" i="26"/>
  <c r="X11" i="26"/>
  <c r="Z11" i="26"/>
  <c r="AB11" i="26"/>
  <c r="U11" i="26"/>
  <c r="K11" i="26"/>
  <c r="N11" i="26"/>
  <c r="Q11" i="26"/>
  <c r="T11" i="26"/>
  <c r="J11" i="26"/>
  <c r="AC11" i="26"/>
  <c r="M11" i="26"/>
  <c r="R11" i="26"/>
  <c r="W11" i="26"/>
  <c r="O11" i="26"/>
  <c r="P11" i="26"/>
  <c r="AB39" i="26"/>
  <c r="T39" i="26"/>
  <c r="M39" i="26"/>
  <c r="AC39" i="26"/>
  <c r="S39" i="26"/>
  <c r="X39" i="26"/>
  <c r="O39" i="26"/>
  <c r="Q39" i="26"/>
  <c r="N39" i="26"/>
  <c r="P39" i="26"/>
  <c r="Y39" i="26"/>
  <c r="V39" i="26"/>
  <c r="B39" i="26"/>
  <c r="AA39" i="26"/>
  <c r="W39" i="26"/>
  <c r="J39" i="26"/>
  <c r="K39" i="26"/>
  <c r="Z39" i="26"/>
  <c r="U39" i="26"/>
  <c r="L39" i="26"/>
  <c r="BP18" i="24"/>
  <c r="BU18" i="24"/>
  <c r="BN18" i="24"/>
  <c r="G33" i="26"/>
  <c r="F33" i="26"/>
  <c r="H33" i="26"/>
  <c r="I33" i="26" s="1"/>
  <c r="N12" i="26"/>
  <c r="CI18" i="5"/>
  <c r="DC18" i="5"/>
  <c r="H78" i="26"/>
  <c r="I78" i="26" s="1"/>
  <c r="F78" i="26"/>
  <c r="G78" i="26"/>
  <c r="F31" i="26"/>
  <c r="G31" i="26"/>
  <c r="BM18" i="24"/>
  <c r="GF18" i="24"/>
  <c r="DK18" i="24"/>
  <c r="E19" i="24"/>
  <c r="IK18" i="24"/>
  <c r="IS18" i="24"/>
  <c r="FG18" i="24"/>
  <c r="FF18" i="24"/>
  <c r="T68" i="24"/>
  <c r="H62" i="26"/>
  <c r="I62" i="26" s="1"/>
  <c r="N3" i="26"/>
  <c r="U3" i="26"/>
  <c r="V15" i="26"/>
  <c r="B15" i="26"/>
  <c r="M15" i="26"/>
  <c r="U15" i="26"/>
  <c r="T15" i="26"/>
  <c r="N15" i="26"/>
  <c r="X15" i="26"/>
  <c r="P15" i="26"/>
  <c r="K15" i="26"/>
  <c r="AA15" i="26"/>
  <c r="Q15" i="26"/>
  <c r="Y43" i="26"/>
  <c r="O43" i="26"/>
  <c r="X43" i="26"/>
  <c r="S43" i="26"/>
  <c r="T43" i="26"/>
  <c r="Z43" i="26"/>
  <c r="J43" i="26"/>
  <c r="U43" i="26"/>
  <c r="AB43" i="26"/>
  <c r="R43" i="26"/>
  <c r="K43" i="26"/>
  <c r="Q43" i="26"/>
  <c r="AC43" i="26"/>
  <c r="M43" i="26"/>
  <c r="FY18" i="24"/>
  <c r="FA18" i="24"/>
  <c r="EC18" i="24"/>
  <c r="DC21" i="5"/>
  <c r="AX12" i="9"/>
  <c r="B3" i="26"/>
  <c r="Y3" i="26"/>
  <c r="AC3" i="26"/>
  <c r="K3" i="26"/>
  <c r="T3" i="26"/>
  <c r="S3" i="26"/>
  <c r="M3" i="26"/>
  <c r="Q3" i="26"/>
  <c r="W3" i="26"/>
  <c r="AB3" i="26"/>
  <c r="J3" i="26"/>
  <c r="Z3" i="26"/>
  <c r="L3" i="26"/>
  <c r="R3" i="26"/>
  <c r="X22" i="26"/>
  <c r="Q22" i="26"/>
  <c r="J22" i="26"/>
  <c r="B22" i="26"/>
  <c r="V22" i="26"/>
  <c r="M22" i="26"/>
  <c r="O22" i="26"/>
  <c r="Y22" i="26"/>
  <c r="AB22" i="26"/>
  <c r="R22" i="26"/>
  <c r="W22" i="26"/>
  <c r="N22" i="26"/>
  <c r="Z22" i="26"/>
  <c r="P22" i="26"/>
  <c r="L22" i="26"/>
  <c r="F103" i="26"/>
  <c r="H103" i="26"/>
  <c r="I103" i="26" s="1"/>
  <c r="H104" i="26"/>
  <c r="I104" i="26" s="1"/>
  <c r="G104" i="26"/>
  <c r="H105" i="26"/>
  <c r="I105" i="26" s="1"/>
  <c r="F105" i="26"/>
  <c r="H106" i="26"/>
  <c r="I106" i="26" s="1"/>
  <c r="F106" i="26"/>
  <c r="H107" i="26"/>
  <c r="I107" i="26" s="1"/>
  <c r="G107" i="26"/>
  <c r="CI21" i="5"/>
  <c r="N6" i="26"/>
  <c r="V3" i="26"/>
  <c r="V10" i="26"/>
  <c r="Q10" i="26"/>
  <c r="AA10" i="26"/>
  <c r="K10" i="26"/>
  <c r="J10" i="26"/>
  <c r="Y10" i="26"/>
  <c r="M10" i="26"/>
  <c r="AC10" i="26"/>
  <c r="S10" i="26"/>
  <c r="U10" i="26"/>
  <c r="L10" i="26"/>
  <c r="AB10" i="26"/>
  <c r="X10" i="26"/>
  <c r="N10" i="26"/>
  <c r="U22" i="26"/>
  <c r="Z38" i="26"/>
  <c r="R38" i="26"/>
  <c r="L38" i="26"/>
  <c r="AC38" i="26"/>
  <c r="U38" i="26"/>
  <c r="J38" i="26"/>
  <c r="B38" i="26"/>
  <c r="X38" i="26"/>
  <c r="P38" i="26"/>
  <c r="Q38" i="26"/>
  <c r="O38" i="26"/>
  <c r="Y38" i="26"/>
  <c r="AB38" i="26"/>
  <c r="W38" i="26"/>
  <c r="N38" i="26"/>
  <c r="V38" i="26"/>
  <c r="M38" i="26"/>
  <c r="H109" i="26"/>
  <c r="I109" i="26" s="1"/>
  <c r="AA8" i="26"/>
  <c r="V8" i="26"/>
  <c r="P8" i="26"/>
  <c r="K8" i="26"/>
  <c r="O8" i="26"/>
  <c r="W8" i="26"/>
  <c r="AA9" i="26"/>
  <c r="Q9" i="26"/>
  <c r="M9" i="26"/>
  <c r="W9" i="26"/>
  <c r="O13" i="26"/>
  <c r="AA20" i="26"/>
  <c r="V20" i="26"/>
  <c r="P20" i="26"/>
  <c r="K20" i="26"/>
  <c r="O20" i="26"/>
  <c r="W20" i="26"/>
  <c r="Z21" i="26"/>
  <c r="R21" i="26"/>
  <c r="K21" i="26"/>
  <c r="Q21" i="26"/>
  <c r="AA21" i="26"/>
  <c r="W41" i="26"/>
  <c r="M41" i="26"/>
  <c r="V41" i="26"/>
  <c r="AC41" i="26"/>
  <c r="Q41" i="26"/>
  <c r="K41" i="26"/>
  <c r="O49" i="26"/>
  <c r="AB72" i="26"/>
  <c r="W72" i="26"/>
  <c r="R72" i="26"/>
  <c r="L72" i="26"/>
  <c r="AC72" i="26"/>
  <c r="AA72" i="26"/>
  <c r="T72" i="26"/>
  <c r="N72" i="26"/>
  <c r="Z72" i="26"/>
  <c r="S72" i="26"/>
  <c r="K72" i="26"/>
  <c r="X72" i="26"/>
  <c r="P72" i="26"/>
  <c r="J72" i="26"/>
  <c r="B72" i="26"/>
  <c r="V72" i="26"/>
  <c r="O72" i="26"/>
  <c r="M8" i="26"/>
  <c r="N21" i="26"/>
  <c r="X21" i="26"/>
  <c r="S41" i="26"/>
  <c r="T41" i="26"/>
  <c r="R9" i="26"/>
  <c r="O9" i="26"/>
  <c r="P9" i="26"/>
  <c r="V49" i="26"/>
  <c r="W49" i="26"/>
  <c r="T49" i="26"/>
  <c r="J13" i="26"/>
  <c r="Z13" i="26"/>
  <c r="K13" i="26"/>
  <c r="L13" i="26"/>
  <c r="AB13" i="26"/>
  <c r="H153" i="26"/>
  <c r="I153" i="26" s="1"/>
  <c r="H157" i="26"/>
  <c r="I157" i="26" s="1"/>
  <c r="H141" i="26"/>
  <c r="I141" i="26" s="1"/>
  <c r="AB2" i="26"/>
  <c r="W2" i="26"/>
  <c r="R2" i="26"/>
  <c r="L2" i="26"/>
  <c r="AC2" i="26"/>
  <c r="O2" i="26"/>
  <c r="V2" i="26"/>
  <c r="N4" i="26"/>
  <c r="V4" i="26"/>
  <c r="Q7" i="26"/>
  <c r="B8" i="26"/>
  <c r="J8" i="26"/>
  <c r="R8" i="26"/>
  <c r="X8" i="26"/>
  <c r="N9" i="26"/>
  <c r="AC9" i="26"/>
  <c r="AA12" i="26"/>
  <c r="V12" i="26"/>
  <c r="P12" i="26"/>
  <c r="J12" i="26"/>
  <c r="B12" i="26"/>
  <c r="K12" i="26"/>
  <c r="S12" i="26"/>
  <c r="Z12" i="26"/>
  <c r="Y14" i="26"/>
  <c r="O14" i="26"/>
  <c r="Q14" i="26"/>
  <c r="N14" i="26"/>
  <c r="U18" i="26"/>
  <c r="L18" i="26"/>
  <c r="T18" i="26"/>
  <c r="B20" i="26"/>
  <c r="J20" i="26"/>
  <c r="R20" i="26"/>
  <c r="X20" i="26"/>
  <c r="B21" i="26"/>
  <c r="J21" i="26"/>
  <c r="U21" i="26"/>
  <c r="AC21" i="26"/>
  <c r="R41" i="26"/>
  <c r="Z44" i="26"/>
  <c r="T44" i="26"/>
  <c r="O44" i="26"/>
  <c r="J44" i="26"/>
  <c r="B44" i="26"/>
  <c r="AA44" i="26"/>
  <c r="S44" i="26"/>
  <c r="L44" i="26"/>
  <c r="W44" i="26"/>
  <c r="P44" i="26"/>
  <c r="AC44" i="26"/>
  <c r="K44" i="26"/>
  <c r="X44" i="26"/>
  <c r="P50" i="26"/>
  <c r="W57" i="26"/>
  <c r="O57" i="26"/>
  <c r="V57" i="26"/>
  <c r="K57" i="26"/>
  <c r="R57" i="26"/>
  <c r="AC57" i="26"/>
  <c r="Z57" i="26"/>
  <c r="J57" i="26"/>
  <c r="B57" i="26"/>
  <c r="N57" i="26"/>
  <c r="F170" i="26"/>
  <c r="G170" i="26"/>
  <c r="F179" i="26"/>
  <c r="G179" i="26"/>
  <c r="Y21" i="26"/>
  <c r="P21" i="26"/>
  <c r="Y49" i="26"/>
  <c r="B9" i="26"/>
  <c r="Z9" i="26"/>
  <c r="X9" i="26"/>
  <c r="J49" i="26"/>
  <c r="K49" i="26"/>
  <c r="M49" i="26"/>
  <c r="L49" i="26"/>
  <c r="AB49" i="26"/>
  <c r="M13" i="26"/>
  <c r="U13" i="26"/>
  <c r="V13" i="26"/>
  <c r="T13" i="26"/>
  <c r="F136" i="26"/>
  <c r="H132" i="26"/>
  <c r="I132" i="26" s="1"/>
  <c r="H124" i="26"/>
  <c r="I124" i="26" s="1"/>
  <c r="Z4" i="26"/>
  <c r="T4" i="26"/>
  <c r="O4" i="26"/>
  <c r="J4" i="26"/>
  <c r="B4" i="26"/>
  <c r="K4" i="26"/>
  <c r="R4" i="26"/>
  <c r="X4" i="26"/>
  <c r="AC7" i="26"/>
  <c r="W7" i="26"/>
  <c r="O7" i="26"/>
  <c r="L7" i="26"/>
  <c r="T7" i="26"/>
  <c r="AC8" i="26"/>
  <c r="N8" i="26"/>
  <c r="T8" i="26"/>
  <c r="AB8" i="26"/>
  <c r="V9" i="26"/>
  <c r="AC20" i="26"/>
  <c r="N20" i="26"/>
  <c r="T20" i="26"/>
  <c r="AB20" i="26"/>
  <c r="O21" i="26"/>
  <c r="W21" i="26"/>
  <c r="R30" i="26"/>
  <c r="H30" i="26" s="1"/>
  <c r="I30" i="26" s="1"/>
  <c r="X42" i="26"/>
  <c r="M42" i="26"/>
  <c r="AC42" i="26"/>
  <c r="Q42" i="26"/>
  <c r="V42" i="26"/>
  <c r="L42" i="26"/>
  <c r="AB48" i="26"/>
  <c r="W48" i="26"/>
  <c r="R48" i="26"/>
  <c r="L48" i="26"/>
  <c r="AC48" i="26"/>
  <c r="AA48" i="26"/>
  <c r="T48" i="26"/>
  <c r="N48" i="26"/>
  <c r="X48" i="26"/>
  <c r="P48" i="26"/>
  <c r="J48" i="26"/>
  <c r="B48" i="26"/>
  <c r="K48" i="26"/>
  <c r="Z48" i="26"/>
  <c r="N32" i="26"/>
  <c r="S32" i="26"/>
  <c r="X32" i="26"/>
  <c r="Z40" i="26"/>
  <c r="T40" i="26"/>
  <c r="O40" i="26"/>
  <c r="J40" i="26"/>
  <c r="B40" i="26"/>
  <c r="K40" i="26"/>
  <c r="R40" i="26"/>
  <c r="X40" i="26"/>
  <c r="P47" i="26"/>
  <c r="AB54" i="26"/>
  <c r="U54" i="26"/>
  <c r="M54" i="26"/>
  <c r="Q54" i="26"/>
  <c r="Z54" i="26"/>
  <c r="T74" i="26"/>
  <c r="AC74" i="26"/>
  <c r="Y74" i="26"/>
  <c r="R74" i="26"/>
  <c r="N74" i="26"/>
  <c r="Q100" i="26"/>
  <c r="AB100" i="26"/>
  <c r="P100" i="26"/>
  <c r="AA100" i="26"/>
  <c r="W100" i="26"/>
  <c r="L100" i="26"/>
  <c r="Q6" i="26"/>
  <c r="N16" i="26"/>
  <c r="S16" i="26"/>
  <c r="Q17" i="26"/>
  <c r="L19" i="26"/>
  <c r="U19" i="26"/>
  <c r="L23" i="26"/>
  <c r="S23" i="26"/>
  <c r="N24" i="26"/>
  <c r="S24" i="26"/>
  <c r="K25" i="26"/>
  <c r="L26" i="26"/>
  <c r="M27" i="26"/>
  <c r="N28" i="26"/>
  <c r="S28" i="26"/>
  <c r="N29" i="26"/>
  <c r="K32" i="26"/>
  <c r="P32" i="26"/>
  <c r="V32" i="26"/>
  <c r="N36" i="26"/>
  <c r="S36" i="26"/>
  <c r="AA37" i="26"/>
  <c r="U37" i="26"/>
  <c r="O37" i="26"/>
  <c r="W37" i="26"/>
  <c r="N40" i="26"/>
  <c r="V40" i="26"/>
  <c r="AB40" i="26"/>
  <c r="L54" i="26"/>
  <c r="V54" i="26"/>
  <c r="W55" i="26"/>
  <c r="O55" i="26"/>
  <c r="L55" i="26"/>
  <c r="T55" i="26"/>
  <c r="AB56" i="26"/>
  <c r="W56" i="26"/>
  <c r="R56" i="26"/>
  <c r="L56" i="26"/>
  <c r="AC56" i="26"/>
  <c r="O56" i="26"/>
  <c r="V56" i="26"/>
  <c r="Y59" i="26"/>
  <c r="P59" i="26"/>
  <c r="Q59" i="26"/>
  <c r="M59" i="26"/>
  <c r="Z60" i="26"/>
  <c r="T60" i="26"/>
  <c r="O60" i="26"/>
  <c r="J60" i="26"/>
  <c r="B60" i="26"/>
  <c r="W60" i="26"/>
  <c r="P60" i="26"/>
  <c r="AC60" i="26"/>
  <c r="K60" i="26"/>
  <c r="S60" i="26"/>
  <c r="AB60" i="26"/>
  <c r="AC67" i="26"/>
  <c r="W67" i="26"/>
  <c r="O67" i="26"/>
  <c r="AB67" i="26"/>
  <c r="S67" i="26"/>
  <c r="Y67" i="26"/>
  <c r="Q67" i="26"/>
  <c r="X67" i="26"/>
  <c r="M67" i="26"/>
  <c r="L67" i="26"/>
  <c r="AA89" i="26"/>
  <c r="V89" i="26"/>
  <c r="P89" i="26"/>
  <c r="K89" i="26"/>
  <c r="Z89" i="26"/>
  <c r="T89" i="26"/>
  <c r="O89" i="26"/>
  <c r="J89" i="26"/>
  <c r="B89" i="26"/>
  <c r="S89" i="26"/>
  <c r="AC89" i="26"/>
  <c r="AB89" i="26"/>
  <c r="R89" i="26"/>
  <c r="X89" i="26"/>
  <c r="N89" i="26"/>
  <c r="L89" i="26"/>
  <c r="N46" i="26"/>
  <c r="N52" i="26"/>
  <c r="S52" i="26"/>
  <c r="O53" i="26"/>
  <c r="V53" i="26"/>
  <c r="P66" i="26"/>
  <c r="AA68" i="26"/>
  <c r="V68" i="26"/>
  <c r="P68" i="26"/>
  <c r="K68" i="26"/>
  <c r="O68" i="26"/>
  <c r="W68" i="26"/>
  <c r="AA69" i="26"/>
  <c r="Q69" i="26"/>
  <c r="M69" i="26"/>
  <c r="W69" i="26"/>
  <c r="N73" i="26"/>
  <c r="AB76" i="26"/>
  <c r="W76" i="26"/>
  <c r="R76" i="26"/>
  <c r="L76" i="26"/>
  <c r="AC76" i="26"/>
  <c r="O76" i="26"/>
  <c r="V76" i="26"/>
  <c r="AC80" i="26"/>
  <c r="N80" i="26"/>
  <c r="T80" i="26"/>
  <c r="O81" i="26"/>
  <c r="AC88" i="26"/>
  <c r="W88" i="26"/>
  <c r="P88" i="26"/>
  <c r="U90" i="26"/>
  <c r="N101" i="26"/>
  <c r="X101" i="26"/>
  <c r="AB66" i="26"/>
  <c r="U66" i="26"/>
  <c r="M66" i="26"/>
  <c r="Q66" i="26"/>
  <c r="Z66" i="26"/>
  <c r="AA80" i="26"/>
  <c r="V80" i="26"/>
  <c r="P80" i="26"/>
  <c r="K80" i="26"/>
  <c r="O80" i="26"/>
  <c r="W80" i="26"/>
  <c r="Z81" i="26"/>
  <c r="R81" i="26"/>
  <c r="K81" i="26"/>
  <c r="Q81" i="26"/>
  <c r="AA81" i="26"/>
  <c r="Q88" i="26"/>
  <c r="O101" i="26"/>
  <c r="Z90" i="26"/>
  <c r="R90" i="26"/>
  <c r="K90" i="26"/>
  <c r="W90" i="26"/>
  <c r="Q90" i="26"/>
  <c r="J90" i="26"/>
  <c r="B90" i="26"/>
  <c r="M90" i="26"/>
  <c r="AA90" i="26"/>
  <c r="O96" i="26"/>
  <c r="AB101" i="26"/>
  <c r="W101" i="26"/>
  <c r="R101" i="26"/>
  <c r="L101" i="26"/>
  <c r="AC101" i="26"/>
  <c r="AA101" i="26"/>
  <c r="V101" i="26"/>
  <c r="P101" i="26"/>
  <c r="K101" i="26"/>
  <c r="S101" i="26"/>
  <c r="O61" i="26"/>
  <c r="N64" i="26"/>
  <c r="S64" i="26"/>
  <c r="O65" i="26"/>
  <c r="V65" i="26"/>
  <c r="L83" i="26"/>
  <c r="S83" i="26"/>
  <c r="N84" i="26"/>
  <c r="S84" i="26"/>
  <c r="K85" i="26"/>
  <c r="L92" i="26"/>
  <c r="S92" i="26"/>
  <c r="N93" i="26"/>
  <c r="S93" i="26"/>
  <c r="N97" i="26"/>
  <c r="S97" i="26"/>
  <c r="H51" i="26" l="1"/>
  <c r="I51" i="26" s="1"/>
  <c r="H87" i="26"/>
  <c r="I87" i="26" s="1"/>
  <c r="G98" i="26"/>
  <c r="F71" i="26"/>
  <c r="G82" i="26"/>
  <c r="H71" i="26"/>
  <c r="I71" i="26" s="1"/>
  <c r="F79" i="26"/>
  <c r="H82" i="26"/>
  <c r="I82" i="26" s="1"/>
  <c r="G87" i="26"/>
  <c r="F58" i="26"/>
  <c r="F98" i="26"/>
  <c r="G58" i="26"/>
  <c r="F77" i="26"/>
  <c r="H63" i="26"/>
  <c r="I63" i="26" s="1"/>
  <c r="F63" i="26"/>
  <c r="G63" i="26"/>
  <c r="G71" i="26"/>
  <c r="F82" i="26"/>
  <c r="H58" i="26"/>
  <c r="I58" i="26" s="1"/>
  <c r="F51" i="26"/>
  <c r="H45" i="26"/>
  <c r="I45" i="26" s="1"/>
  <c r="F95" i="26"/>
  <c r="F47" i="26"/>
  <c r="F45" i="26"/>
  <c r="F94" i="26"/>
  <c r="F91" i="26"/>
  <c r="G77" i="26"/>
  <c r="G51" i="26"/>
  <c r="F86" i="26"/>
  <c r="H79" i="26"/>
  <c r="I79" i="26" s="1"/>
  <c r="G45" i="26"/>
  <c r="H86" i="26"/>
  <c r="I86" i="26" s="1"/>
  <c r="F87" i="26"/>
  <c r="H77" i="26"/>
  <c r="I77" i="26" s="1"/>
  <c r="G91" i="26"/>
  <c r="H99" i="26"/>
  <c r="I99" i="26" s="1"/>
  <c r="H95" i="26"/>
  <c r="I95" i="26" s="1"/>
  <c r="F99" i="26"/>
  <c r="H46" i="26"/>
  <c r="I46" i="26" s="1"/>
  <c r="G95" i="26"/>
  <c r="H91" i="26"/>
  <c r="I91" i="26" s="1"/>
  <c r="H94" i="26"/>
  <c r="I94" i="26" s="1"/>
  <c r="G94" i="26"/>
  <c r="G79" i="26"/>
  <c r="G86" i="26"/>
  <c r="G34" i="26"/>
  <c r="F34" i="26"/>
  <c r="H34" i="26"/>
  <c r="I34" i="26" s="1"/>
  <c r="F35" i="26"/>
  <c r="H35" i="26"/>
  <c r="I35" i="26" s="1"/>
  <c r="G35" i="26"/>
  <c r="H59" i="26"/>
  <c r="I59" i="26" s="1"/>
  <c r="H14" i="26"/>
  <c r="I14" i="26" s="1"/>
  <c r="H93" i="26"/>
  <c r="I93" i="26" s="1"/>
  <c r="H100" i="26"/>
  <c r="I100" i="26" s="1"/>
  <c r="H53" i="26"/>
  <c r="I53" i="26" s="1"/>
  <c r="F28" i="26"/>
  <c r="H54" i="26"/>
  <c r="I54" i="26" s="1"/>
  <c r="G64" i="26"/>
  <c r="F52" i="26"/>
  <c r="F68" i="26"/>
  <c r="G68" i="26"/>
  <c r="H68" i="26"/>
  <c r="I68" i="26" s="1"/>
  <c r="F65" i="26"/>
  <c r="G65" i="26"/>
  <c r="H65" i="26"/>
  <c r="I65" i="26" s="1"/>
  <c r="F81" i="26"/>
  <c r="H81" i="26"/>
  <c r="I81" i="26" s="1"/>
  <c r="G81" i="26"/>
  <c r="H42" i="26"/>
  <c r="I42" i="26" s="1"/>
  <c r="F42" i="26"/>
  <c r="G42" i="26"/>
  <c r="H21" i="26"/>
  <c r="I21" i="26" s="1"/>
  <c r="F21" i="26"/>
  <c r="G21" i="26"/>
  <c r="H20" i="26"/>
  <c r="I20" i="26" s="1"/>
  <c r="F20" i="26"/>
  <c r="G20" i="26"/>
  <c r="H13" i="26"/>
  <c r="I13" i="26" s="1"/>
  <c r="G13" i="26"/>
  <c r="F13" i="26"/>
  <c r="G6" i="26"/>
  <c r="F6" i="26"/>
  <c r="H6" i="26"/>
  <c r="I6" i="26" s="1"/>
  <c r="G3" i="26"/>
  <c r="F3" i="26"/>
  <c r="H3" i="26"/>
  <c r="I3" i="26" s="1"/>
  <c r="H43" i="26"/>
  <c r="I43" i="26" s="1"/>
  <c r="F43" i="26"/>
  <c r="G43" i="26"/>
  <c r="F14" i="26"/>
  <c r="H28" i="26"/>
  <c r="I28" i="26" s="1"/>
  <c r="G47" i="26"/>
  <c r="G59" i="26"/>
  <c r="F53" i="26"/>
  <c r="H5" i="26"/>
  <c r="I5" i="26" s="1"/>
  <c r="G5" i="26"/>
  <c r="F5" i="26"/>
  <c r="G85" i="26"/>
  <c r="F85" i="26"/>
  <c r="H85" i="26"/>
  <c r="I85" i="26" s="1"/>
  <c r="F90" i="26"/>
  <c r="G90" i="26"/>
  <c r="H90" i="26"/>
  <c r="I90" i="26" s="1"/>
  <c r="G36" i="26"/>
  <c r="F36" i="26"/>
  <c r="H36" i="26"/>
  <c r="I36" i="26" s="1"/>
  <c r="G26" i="26"/>
  <c r="F26" i="26"/>
  <c r="H26" i="26"/>
  <c r="I26" i="26" s="1"/>
  <c r="H17" i="26"/>
  <c r="I17" i="26" s="1"/>
  <c r="F17" i="26"/>
  <c r="G17" i="26"/>
  <c r="G84" i="26"/>
  <c r="H84" i="26"/>
  <c r="I84" i="26" s="1"/>
  <c r="F89" i="26"/>
  <c r="G89" i="26"/>
  <c r="H89" i="26"/>
  <c r="I89" i="26" s="1"/>
  <c r="F67" i="26"/>
  <c r="H67" i="26"/>
  <c r="I67" i="26" s="1"/>
  <c r="G67" i="26"/>
  <c r="F56" i="26"/>
  <c r="H56" i="26"/>
  <c r="I56" i="26" s="1"/>
  <c r="G56" i="26"/>
  <c r="F16" i="26"/>
  <c r="H16" i="26"/>
  <c r="I16" i="26" s="1"/>
  <c r="F74" i="26"/>
  <c r="H74" i="26"/>
  <c r="I74" i="26" s="1"/>
  <c r="G74" i="26"/>
  <c r="G97" i="26"/>
  <c r="H97" i="26"/>
  <c r="I97" i="26" s="1"/>
  <c r="H92" i="26"/>
  <c r="I92" i="26" s="1"/>
  <c r="F92" i="26"/>
  <c r="G101" i="26"/>
  <c r="F101" i="26"/>
  <c r="H101" i="26"/>
  <c r="I101" i="26" s="1"/>
  <c r="F80" i="26"/>
  <c r="G80" i="26"/>
  <c r="H80" i="26"/>
  <c r="I80" i="26" s="1"/>
  <c r="F88" i="26"/>
  <c r="H88" i="26"/>
  <c r="I88" i="26" s="1"/>
  <c r="G88" i="26"/>
  <c r="F69" i="26"/>
  <c r="G69" i="26"/>
  <c r="H69" i="26"/>
  <c r="I69" i="26" s="1"/>
  <c r="F60" i="26"/>
  <c r="G60" i="26"/>
  <c r="H60" i="26"/>
  <c r="I60" i="26" s="1"/>
  <c r="F55" i="26"/>
  <c r="H55" i="26"/>
  <c r="I55" i="26" s="1"/>
  <c r="G55" i="26"/>
  <c r="F54" i="26"/>
  <c r="G54" i="26"/>
  <c r="H32" i="26"/>
  <c r="I32" i="26" s="1"/>
  <c r="F32" i="26"/>
  <c r="G32" i="26"/>
  <c r="H27" i="26"/>
  <c r="I27" i="26" s="1"/>
  <c r="G27" i="26"/>
  <c r="F27" i="26"/>
  <c r="G24" i="26"/>
  <c r="F24" i="26"/>
  <c r="H24" i="26"/>
  <c r="I24" i="26" s="1"/>
  <c r="G19" i="26"/>
  <c r="H19" i="26"/>
  <c r="I19" i="26" s="1"/>
  <c r="F48" i="26"/>
  <c r="G48" i="26"/>
  <c r="H48" i="26"/>
  <c r="I48" i="26" s="1"/>
  <c r="F44" i="26"/>
  <c r="H44" i="26"/>
  <c r="I44" i="26" s="1"/>
  <c r="G44" i="26"/>
  <c r="H12" i="26"/>
  <c r="I12" i="26" s="1"/>
  <c r="F12" i="26"/>
  <c r="G12" i="26"/>
  <c r="G8" i="26"/>
  <c r="F8" i="26"/>
  <c r="H8" i="26"/>
  <c r="I8" i="26" s="1"/>
  <c r="F2" i="26"/>
  <c r="H2" i="26"/>
  <c r="I2" i="26" s="1"/>
  <c r="G2" i="26"/>
  <c r="H9" i="26"/>
  <c r="I9" i="26" s="1"/>
  <c r="F9" i="26"/>
  <c r="G9" i="26"/>
  <c r="F19" i="26"/>
  <c r="G14" i="26"/>
  <c r="F59" i="26"/>
  <c r="F30" i="26"/>
  <c r="H47" i="26"/>
  <c r="I47" i="26" s="1"/>
  <c r="H39" i="26"/>
  <c r="I39" i="26" s="1"/>
  <c r="G39" i="26"/>
  <c r="F39" i="26"/>
  <c r="F84" i="26"/>
  <c r="G52" i="26"/>
  <c r="F64" i="26"/>
  <c r="H64" i="26"/>
  <c r="I64" i="26" s="1"/>
  <c r="F96" i="26"/>
  <c r="H96" i="26"/>
  <c r="I96" i="26" s="1"/>
  <c r="G96" i="26"/>
  <c r="F41" i="26"/>
  <c r="H41" i="26"/>
  <c r="I41" i="26" s="1"/>
  <c r="G41" i="26"/>
  <c r="F38" i="26"/>
  <c r="G38" i="26"/>
  <c r="H38" i="26"/>
  <c r="I38" i="26" s="1"/>
  <c r="G10" i="26"/>
  <c r="F10" i="26"/>
  <c r="H10" i="26"/>
  <c r="I10" i="26" s="1"/>
  <c r="G22" i="26"/>
  <c r="F22" i="26"/>
  <c r="H22" i="26"/>
  <c r="I22" i="26" s="1"/>
  <c r="H52" i="26"/>
  <c r="I52" i="26" s="1"/>
  <c r="H83" i="26"/>
  <c r="I83" i="26" s="1"/>
  <c r="G83" i="26"/>
  <c r="F83" i="26"/>
  <c r="G37" i="26"/>
  <c r="F37" i="26"/>
  <c r="H37" i="26"/>
  <c r="I37" i="26" s="1"/>
  <c r="G29" i="26"/>
  <c r="F29" i="26"/>
  <c r="H29" i="26"/>
  <c r="I29" i="26" s="1"/>
  <c r="F100" i="26"/>
  <c r="G100" i="26"/>
  <c r="G49" i="26"/>
  <c r="F49" i="26"/>
  <c r="H49" i="26"/>
  <c r="I49" i="26" s="1"/>
  <c r="G92" i="26"/>
  <c r="H15" i="26"/>
  <c r="I15" i="26" s="1"/>
  <c r="F15" i="26"/>
  <c r="G15" i="26"/>
  <c r="F97" i="26"/>
  <c r="G30" i="26"/>
  <c r="G93" i="26"/>
  <c r="F93" i="26"/>
  <c r="F61" i="26"/>
  <c r="H61" i="26"/>
  <c r="I61" i="26" s="1"/>
  <c r="G66" i="26"/>
  <c r="H66" i="26"/>
  <c r="I66" i="26" s="1"/>
  <c r="F66" i="26"/>
  <c r="G76" i="26"/>
  <c r="H76" i="26"/>
  <c r="I76" i="26" s="1"/>
  <c r="F76" i="26"/>
  <c r="G73" i="26"/>
  <c r="F73" i="26"/>
  <c r="H73" i="26"/>
  <c r="I73" i="26" s="1"/>
  <c r="G46" i="26"/>
  <c r="F46" i="26"/>
  <c r="G25" i="26"/>
  <c r="H25" i="26"/>
  <c r="I25" i="26" s="1"/>
  <c r="F25" i="26"/>
  <c r="F23" i="26"/>
  <c r="H23" i="26"/>
  <c r="I23" i="26" s="1"/>
  <c r="G23" i="26"/>
  <c r="F40" i="26"/>
  <c r="H40" i="26"/>
  <c r="I40" i="26" s="1"/>
  <c r="G40" i="26"/>
  <c r="H7" i="26"/>
  <c r="I7" i="26" s="1"/>
  <c r="G7" i="26"/>
  <c r="F7" i="26"/>
  <c r="G4" i="26"/>
  <c r="H4" i="26"/>
  <c r="I4" i="26" s="1"/>
  <c r="F4" i="26"/>
  <c r="H57" i="26"/>
  <c r="I57" i="26" s="1"/>
  <c r="F57" i="26"/>
  <c r="G57" i="26"/>
  <c r="H50" i="26"/>
  <c r="I50" i="26" s="1"/>
  <c r="F50" i="26"/>
  <c r="G50" i="26"/>
  <c r="G18" i="26"/>
  <c r="F18" i="26"/>
  <c r="H18" i="26"/>
  <c r="I18" i="26" s="1"/>
  <c r="H72" i="26"/>
  <c r="I72" i="26" s="1"/>
  <c r="G72" i="26"/>
  <c r="F72" i="26"/>
  <c r="G61" i="26"/>
  <c r="G16" i="26"/>
  <c r="G28" i="26"/>
  <c r="F11" i="26"/>
  <c r="G11" i="26"/>
  <c r="H11" i="26"/>
  <c r="I11" i="26" s="1"/>
  <c r="G53" i="26"/>
</calcChain>
</file>

<file path=xl/sharedStrings.xml><?xml version="1.0" encoding="utf-8"?>
<sst xmlns="http://schemas.openxmlformats.org/spreadsheetml/2006/main" count="5049" uniqueCount="1196">
  <si>
    <t>info_weblinks</t>
  </si>
  <si>
    <t>info_party</t>
  </si>
  <si>
    <t>info_cites</t>
  </si>
  <si>
    <t>Government Name</t>
  </si>
  <si>
    <t xml:space="preserve">Governent Start Date: </t>
  </si>
  <si>
    <t>Data Point:</t>
  </si>
  <si>
    <t>Notes</t>
  </si>
  <si>
    <t>party Name</t>
  </si>
  <si>
    <t>% of seats in parliament</t>
  </si>
  <si>
    <t>% of positions in government</t>
  </si>
  <si>
    <t>Government Name:</t>
  </si>
  <si>
    <t>Notes:</t>
  </si>
  <si>
    <t>Data Point</t>
  </si>
  <si>
    <t>Government Label</t>
  </si>
  <si>
    <t>Name</t>
  </si>
  <si>
    <t>Gender</t>
  </si>
  <si>
    <t>Party</t>
  </si>
  <si>
    <t>Incoming Reason</t>
  </si>
  <si>
    <t>Outgoing Reason</t>
  </si>
  <si>
    <t>Election Start Date:</t>
  </si>
  <si>
    <t>Eleciton Stop Date:</t>
  </si>
  <si>
    <t>Total number of seats:</t>
  </si>
  <si>
    <t>Electorate:</t>
  </si>
  <si>
    <t>Total votes cast:</t>
  </si>
  <si>
    <t>Valid votes cast:</t>
  </si>
  <si>
    <t>Votes</t>
  </si>
  <si>
    <t>% of Votes</t>
  </si>
  <si>
    <t>Change since last election</t>
  </si>
  <si>
    <t>Seats</t>
  </si>
  <si>
    <t>% of Seats</t>
  </si>
  <si>
    <t>Ballot #--may not be in most countries</t>
  </si>
  <si>
    <t>Name of party (if different from column b)</t>
  </si>
  <si>
    <t>Party name</t>
  </si>
  <si>
    <t>Party Name</t>
  </si>
  <si>
    <t>#  of seats</t>
  </si>
  <si>
    <t>change in # of seats since start of term</t>
  </si>
  <si>
    <t>Type of election:</t>
  </si>
  <si>
    <t>1st round</t>
  </si>
  <si>
    <t>Candidate name</t>
  </si>
  <si>
    <t>Party endorsement</t>
  </si>
  <si>
    <t>2nd round (if none, leave columns blank)</t>
  </si>
  <si>
    <t># of Votes</t>
  </si>
  <si>
    <t>Abbreviation</t>
  </si>
  <si>
    <t>Wikipedia</t>
  </si>
  <si>
    <t>Parlgov</t>
  </si>
  <si>
    <t>EED</t>
  </si>
  <si>
    <t>IPU</t>
  </si>
  <si>
    <t>UN</t>
  </si>
  <si>
    <t>CIA</t>
  </si>
  <si>
    <t>More</t>
  </si>
  <si>
    <t>Full Name</t>
  </si>
  <si>
    <t>Parliament and government composition database </t>
  </si>
  <si>
    <t>European Election Database</t>
  </si>
  <si>
    <t>Inter-Parliamentary Union</t>
  </si>
  <si>
    <t>UNData Country Profile</t>
  </si>
  <si>
    <t>CIA World Factbook</t>
  </si>
  <si>
    <t>URL</t>
  </si>
  <si>
    <t>% of Votes_type2</t>
  </si>
  <si>
    <t>% of Votes_type3</t>
  </si>
  <si>
    <t>% of Votes_type1</t>
  </si>
  <si>
    <t>Votes as share of electorate:</t>
  </si>
  <si>
    <t>Valid votes as share of votes:</t>
  </si>
  <si>
    <t>Total participating:</t>
  </si>
  <si>
    <t>Participating as share of electorate</t>
  </si>
  <si>
    <t>Year of Journal:</t>
  </si>
  <si>
    <t>Year of Data:</t>
  </si>
  <si>
    <t>TY</t>
  </si>
  <si>
    <t>AU1</t>
  </si>
  <si>
    <t>AU2</t>
  </si>
  <si>
    <t>AU3</t>
  </si>
  <si>
    <t>AU5</t>
  </si>
  <si>
    <t>AU6</t>
  </si>
  <si>
    <t>JO</t>
  </si>
  <si>
    <t>VL</t>
  </si>
  <si>
    <t>IS</t>
  </si>
  <si>
    <t>SN</t>
  </si>
  <si>
    <t>UR</t>
  </si>
  <si>
    <t>DO</t>
  </si>
  <si>
    <t>SP</t>
  </si>
  <si>
    <t>EP</t>
  </si>
  <si>
    <t>PY</t>
  </si>
  <si>
    <t>ER</t>
  </si>
  <si>
    <t>AU4</t>
  </si>
  <si>
    <t>PB</t>
  </si>
  <si>
    <t>Please do not edit this table</t>
  </si>
  <si>
    <t>info_color</t>
  </si>
  <si>
    <t>cabinetpos</t>
  </si>
  <si>
    <t>parlvotes_lh</t>
  </si>
  <si>
    <t>parlvotes_uh</t>
  </si>
  <si>
    <t>parlseats_uh</t>
  </si>
  <si>
    <t>parlvotes_eu</t>
  </si>
  <si>
    <t>presvotes</t>
  </si>
  <si>
    <t>refvotes</t>
  </si>
  <si>
    <t>Party name (if different)</t>
  </si>
  <si>
    <t># of seats in parliament</t>
  </si>
  <si>
    <t># of positions in government</t>
  </si>
  <si>
    <t># of Votes_type1</t>
  </si>
  <si>
    <t>Change in % of Votes_type1</t>
  </si>
  <si>
    <t>Seats_type1</t>
  </si>
  <si>
    <t>% of Seats_type1</t>
  </si>
  <si>
    <t>Change in % of Seats_type1</t>
  </si>
  <si>
    <t># of Votes_type2</t>
  </si>
  <si>
    <t>Change in % of Votes_type2</t>
  </si>
  <si>
    <t>Seats_type2</t>
  </si>
  <si>
    <t>% of Seats_type2</t>
  </si>
  <si>
    <t>Change in % of Seats_type2</t>
  </si>
  <si>
    <t># of Votes_type3</t>
  </si>
  <si>
    <t>Change in % of Votes_type3</t>
  </si>
  <si>
    <t>Seats_type3</t>
  </si>
  <si>
    <t>% of Seats_type3</t>
  </si>
  <si>
    <t>This is the list of ministers, including biographical information about the minister and the minister's beginning and ending dates if they are in between the start and finish of the government and reasons for starting and finishing at non-standard times.  If there is more than one minister during a particular year period, add an additional row with the same ministry information in the first column, put in "outgoing" information for the outgoing minister and all information for the "incoming" minister.  We have automatically generated personIDs for each minister based on name and year of birth.  If there are two ministers with the same name and year of birth, let us know below.</t>
  </si>
  <si>
    <t>Votes_round1</t>
  </si>
  <si>
    <t>% of Votes_round1</t>
  </si>
  <si>
    <t>Votes_round2</t>
  </si>
  <si>
    <t>% of Votes_round2</t>
  </si>
  <si>
    <t>main party color name from color tab</t>
  </si>
  <si>
    <t>second party color name from color tab</t>
  </si>
  <si>
    <t>party color code color (generated from column b (if specified) or seeded from column a (if not specified))</t>
  </si>
  <si>
    <t xml:space="preserve"> </t>
  </si>
  <si>
    <t>ministryname_english</t>
  </si>
  <si>
    <t>ministryname_lang1</t>
  </si>
  <si>
    <t>Start Date</t>
  </si>
  <si>
    <t>End date</t>
  </si>
  <si>
    <t>Year of birth</t>
  </si>
  <si>
    <t>personID</t>
  </si>
  <si>
    <t>Party Name (if different)</t>
  </si>
  <si>
    <t>TI</t>
  </si>
  <si>
    <t>partyid (Countrycode_party01)</t>
  </si>
  <si>
    <t>Party ID</t>
  </si>
  <si>
    <t>Election Stop Date:</t>
  </si>
  <si>
    <t>"Politics of " Page</t>
  </si>
  <si>
    <t>PartyID</t>
  </si>
  <si>
    <t>Change in % of Seats_type3</t>
  </si>
  <si>
    <t>Ministry ID (Leave blank)</t>
  </si>
  <si>
    <t>PresID (countrycode_lastname01)</t>
  </si>
  <si>
    <t>Party endorsement (rest in commments if more than one)</t>
  </si>
  <si>
    <t>answer (yes, no, other)</t>
  </si>
  <si>
    <t>Refid (same for all answers)</t>
  </si>
  <si>
    <t>topic (same for all answers)</t>
  </si>
  <si>
    <t>question (same for al answers)</t>
  </si>
  <si>
    <t>ministryname_lang2 (if any)</t>
  </si>
  <si>
    <t>parlseats_lh</t>
  </si>
  <si>
    <t>info_export</t>
  </si>
  <si>
    <t>Other sheets</t>
  </si>
  <si>
    <t>Notes for data users.</t>
  </si>
  <si>
    <t>This sheet contains information about political party names and abbreviations and relevant changes over time.</t>
  </si>
  <si>
    <t>This sheet contains numbers and percentages of seats in government by party (and seats in parliament held by those parties), collected at regular intervals (usually year-end).</t>
  </si>
  <si>
    <t>This sheet contains lists of ministerial-level  posts, and minister identities (including name, birth year, gender and party affiliation) along with reasons for changes in individual ministries that occur between governments.</t>
  </si>
  <si>
    <t>This sheet contains numbers and percentages for seats and votes for the lower house of parliament.  It also contains "change" figures, from the original PDY.</t>
  </si>
  <si>
    <t>This sheet contains numbers and percentages of seats for the lower house of parliament by party, collected at regular intervals (usually year-end).</t>
  </si>
  <si>
    <t>This sheet contains numbers and percentages for seats and votes for the upper house of parliament.  It also contains "change" figures, from the original PDY.</t>
  </si>
  <si>
    <t>This sheet contains numbers and percentages of seats for the upper house of parliament by party, collected at regular intervals (usually year-end).</t>
  </si>
  <si>
    <t>This sheet contains numbers and percentages for seats and votes for the European parliament.  It also contains "change" figures, from the original PDY.</t>
  </si>
  <si>
    <t>This sheet contains the number and percentages of votes for popularly-elected president for first and (where present) second rounds) with notes on party endorsements.</t>
  </si>
  <si>
    <t>This sheet contains the number and percentage of votes for each voting option in country-wide referendums.</t>
  </si>
  <si>
    <t>This sheet contains information specific to Wiley Blackwell file handling and can be used for generating citations for particular years.</t>
  </si>
  <si>
    <t>This sheet contains URLs of country-specific information online and information about the contents of this datafile used in the PDYi.</t>
  </si>
  <si>
    <t>This sheet contains a list of usable party colors.</t>
  </si>
  <si>
    <t>This sheet contains the most recent electorate size and outputs that PDYi uses to generate citations.</t>
  </si>
  <si>
    <t>Sheets with dark green tabs are unique to particular countries.  Many countries have no such sheets.</t>
  </si>
  <si>
    <t>Collected for the full period.</t>
  </si>
  <si>
    <t>Additional sheet with supporting data.</t>
  </si>
  <si>
    <t>Notes for editors/country authors</t>
  </si>
  <si>
    <t>The party unique IDs in column A are used for all other sheets.  To add a party in any of the other blue areas for other tabs, you must add it in this tab.  In the case of party name change, move former party name to rightmost unfilled columns identified as partyname(1-6) and put most new partyname and abbreviation in  colums G-H and K-L.  (Columns E and F will recalculate automatically.  Do not change partyID in Column A)</t>
  </si>
  <si>
    <t>This data is collected only for a small number of the countries in the PDY.</t>
  </si>
  <si>
    <t>Where possible be sure to include the full referendum question in both English and original language(s).</t>
  </si>
  <si>
    <t>Please do not edit this table.</t>
  </si>
  <si>
    <t>Please do not edit this table, but if a new party uses a specific color not on the list, please contact the PDY editors so that it may be added.</t>
  </si>
  <si>
    <t>Country authors may create new tabs for specific relevant data.  Before doing so, please contact the PDY editors.</t>
  </si>
  <si>
    <t>partyname_now_english</t>
  </si>
  <si>
    <t>partyname_all_aggregate</t>
  </si>
  <si>
    <t>&lt;empty&gt;</t>
  </si>
  <si>
    <t>partynamenow_lang1</t>
  </si>
  <si>
    <t>partynamenow_lang2</t>
  </si>
  <si>
    <t>partyname1st_english</t>
  </si>
  <si>
    <t>partyname1st_acronmym</t>
  </si>
  <si>
    <t>partyname1st_lang1</t>
  </si>
  <si>
    <t>partyname1st_lang2</t>
  </si>
  <si>
    <t>partyname1st_dateend</t>
  </si>
  <si>
    <t>partyname1st_dateendtext</t>
  </si>
  <si>
    <t>partyname2nd_english</t>
  </si>
  <si>
    <t>partyname2nd_acronmym</t>
  </si>
  <si>
    <t>partyname2nd_lang1</t>
  </si>
  <si>
    <t>partyname2nd_lang2</t>
  </si>
  <si>
    <t>partyname2nd_dateend</t>
  </si>
  <si>
    <t>partyname2nd_dateendtext</t>
  </si>
  <si>
    <t>partyname3rd_english</t>
  </si>
  <si>
    <t>partyname3rd_acronmym</t>
  </si>
  <si>
    <t>partyname3rd_lang1</t>
  </si>
  <si>
    <t>partyname3rd_lang2</t>
  </si>
  <si>
    <t>partyname3rd_dateend</t>
  </si>
  <si>
    <t>partyname3rd_dateendtext</t>
  </si>
  <si>
    <t>partyname4th_english</t>
  </si>
  <si>
    <t>partyname4th_acronmym</t>
  </si>
  <si>
    <t>partyname4th_lang1</t>
  </si>
  <si>
    <t>partyname4th_lang2</t>
  </si>
  <si>
    <t>partyname4th_dateend</t>
  </si>
  <si>
    <t>partyname4th_dateendtext</t>
  </si>
  <si>
    <t>partyname5th_english</t>
  </si>
  <si>
    <t>partyname5th_acronmym</t>
  </si>
  <si>
    <t>partyname5th_lang1</t>
  </si>
  <si>
    <t>partyname5th_lang2</t>
  </si>
  <si>
    <t>partyname5th_dateend</t>
  </si>
  <si>
    <t>partyname5th_dateendtext</t>
  </si>
  <si>
    <t>partyname6th_english</t>
  </si>
  <si>
    <t>partyname6th_acronmym</t>
  </si>
  <si>
    <t>partyname6th_lang1</t>
  </si>
  <si>
    <t>partyname6th_lang2</t>
  </si>
  <si>
    <t>partyname6th_dateend</t>
  </si>
  <si>
    <t>partyname6th_dateendtext</t>
  </si>
  <si>
    <t>input line 1</t>
  </si>
  <si>
    <t>Endnote output for clipboard</t>
  </si>
  <si>
    <t>Bibtex output for clipboard</t>
  </si>
  <si>
    <t>Author1 diacriticals for bibtex</t>
  </si>
  <si>
    <t>Author2 diacriticals for bibtex</t>
  </si>
  <si>
    <t>Author3 diacriticals for bibtex</t>
  </si>
  <si>
    <t>Author4 diacriticals for bibtex</t>
  </si>
  <si>
    <t>Endnote output for text file</t>
  </si>
  <si>
    <t>Bibtex output for text file</t>
  </si>
  <si>
    <t>Value</t>
  </si>
  <si>
    <t>Electorate</t>
  </si>
  <si>
    <t>Endnote Output</t>
  </si>
  <si>
    <t>Bibtex Output</t>
  </si>
  <si>
    <t>This country has no additional sheets</t>
  </si>
  <si>
    <t>Blue</t>
  </si>
  <si>
    <t>#2F44FC</t>
  </si>
  <si>
    <t>Blue (dark)</t>
  </si>
  <si>
    <t>#003B94</t>
  </si>
  <si>
    <t>Blue (light)</t>
  </si>
  <si>
    <t>#50A5FA</t>
  </si>
  <si>
    <t>Blue (medium)</t>
  </si>
  <si>
    <t>#656BCF</t>
  </si>
  <si>
    <t>Brown</t>
  </si>
  <si>
    <t>#8A4816</t>
  </si>
  <si>
    <t>Gray</t>
  </si>
  <si>
    <t>#878787</t>
  </si>
  <si>
    <t>Gray (dark)</t>
  </si>
  <si>
    <t>#404040</t>
  </si>
  <si>
    <t>Gray (light)</t>
  </si>
  <si>
    <t>#D1D1D1</t>
  </si>
  <si>
    <t>Green</t>
  </si>
  <si>
    <t>#057D05</t>
  </si>
  <si>
    <t>Green (dark)</t>
  </si>
  <si>
    <t>#004D09</t>
  </si>
  <si>
    <t>Green (light)</t>
  </si>
  <si>
    <t>#85F536</t>
  </si>
  <si>
    <t>Green (medium)</t>
  </si>
  <si>
    <t>#57CF73</t>
  </si>
  <si>
    <t>Grey</t>
  </si>
  <si>
    <t>Grey (dark)</t>
  </si>
  <si>
    <t>Grey (light)</t>
  </si>
  <si>
    <t>Magenta</t>
  </si>
  <si>
    <t>#E6209A</t>
  </si>
  <si>
    <t>Mulberry</t>
  </si>
  <si>
    <t>#880044</t>
  </si>
  <si>
    <t>Olive</t>
  </si>
  <si>
    <t>#636E37</t>
  </si>
  <si>
    <t>Orange</t>
  </si>
  <si>
    <t>#FF6F00</t>
  </si>
  <si>
    <t>Orange (dark)</t>
  </si>
  <si>
    <t>#E64900</t>
  </si>
  <si>
    <t>Orange (light)</t>
  </si>
  <si>
    <t>#FFA200</t>
  </si>
  <si>
    <t>Pink</t>
  </si>
  <si>
    <t>#FD67DF</t>
  </si>
  <si>
    <t>Purple</t>
  </si>
  <si>
    <t>Purple (dark)</t>
  </si>
  <si>
    <t>Purple (light)</t>
  </si>
  <si>
    <t>Red</t>
  </si>
  <si>
    <t>#FF0000</t>
  </si>
  <si>
    <t>Red (dark)</t>
  </si>
  <si>
    <t>#910000</t>
  </si>
  <si>
    <t>Red (light)</t>
  </si>
  <si>
    <t>#FC5B5B</t>
  </si>
  <si>
    <t>Tan</t>
  </si>
  <si>
    <t>#EBC97F</t>
  </si>
  <si>
    <t>Teal</t>
  </si>
  <si>
    <t>#008B8B</t>
  </si>
  <si>
    <t>Turquoise</t>
  </si>
  <si>
    <t>#40DDE0</t>
  </si>
  <si>
    <t>Yellow</t>
  </si>
  <si>
    <t>#FFCC00</t>
  </si>
  <si>
    <t>Yellow (dark)</t>
  </si>
  <si>
    <t>#EDAE00</t>
  </si>
  <si>
    <t>Yellow (light)</t>
  </si>
  <si>
    <t>#FFF700</t>
  </si>
  <si>
    <t>#B041BA</t>
  </si>
  <si>
    <t>#7A017A</t>
  </si>
  <si>
    <t>#BC71DE</t>
  </si>
  <si>
    <t>Red (medium)</t>
  </si>
  <si>
    <t>#D66D6D</t>
  </si>
  <si>
    <t/>
  </si>
  <si>
    <t>partyname_english</t>
  </si>
  <si>
    <t>partyname_acronym</t>
  </si>
  <si>
    <t>ministers</t>
  </si>
  <si>
    <t>Antall I</t>
  </si>
  <si>
    <t>Antall I[cab03]</t>
  </si>
  <si>
    <t>Boross I</t>
  </si>
  <si>
    <t>Horn I</t>
  </si>
  <si>
    <t>Orbán I</t>
  </si>
  <si>
    <t>Medgyessy I</t>
  </si>
  <si>
    <t>Gyurcsány I</t>
  </si>
  <si>
    <t>Gyurcsány II</t>
  </si>
  <si>
    <t>Gyurcsány III</t>
  </si>
  <si>
    <t>Bajnai I</t>
  </si>
  <si>
    <t>2nd data point presented in same table as previous</t>
  </si>
  <si>
    <t>Hungarian Democratic Forum/Magyar Demokrata Fórum (MDF)</t>
  </si>
  <si>
    <t>Independent Smallholders Party/Független Kisgazdapárt (FKGP)</t>
  </si>
  <si>
    <t>Smallholders/Kisgazdak[cab04]</t>
  </si>
  <si>
    <t>Christian-Democratic People's Party/Keresztenydemokrata
 Neppitrt (KDNP)</t>
  </si>
  <si>
    <t>Hungarian Socialist Party/Magyar Szocialista Pirt (MSZP)</t>
  </si>
  <si>
    <t>Alliance of Free Democrats/Szabad Demokrathk Szovetstge (SZDSZ)</t>
  </si>
  <si>
    <t>Alliance of Young Democrats-Hungarian Civic Party/Fiatal Demokraták Szövetsége-Magyar Polgári Párt (Fidesz-MPP)</t>
  </si>
  <si>
    <t>Independent (N)</t>
  </si>
  <si>
    <t>Smallholders/Kisgazdak</t>
  </si>
  <si>
    <t xml:space="preserve">Note that due to a miscalculation in the overall number of parliamentary and cabinet seats,
the figures for the number and percentage of parliamentary and cabinet seats as reported for
31 December 1991 in the Political Data Yearbook 1992 (p. 421) differ slightly from those which
are now reported for 1 January 1992. These latter figures are in fact the correct figures. </t>
  </si>
  <si>
    <t>Hungarian Socialist Party/Magyar Szocialista Párt (MSZP)</t>
  </si>
  <si>
    <t>Alliance of Free Democrats/Szabad Demokraták Szövetsége (SZDSZ)</t>
  </si>
  <si>
    <t>Party of Hungarian Justice and Life/ Magyar Igazságés Élet Párt (MIÉP)</t>
  </si>
  <si>
    <t>Workers Party/Munkáspárt (MP)</t>
  </si>
  <si>
    <t>Christian Democratic People’s Party/Kereszténydemokrata Néppárt (KDNP)</t>
  </si>
  <si>
    <t>Unifing for Hungary Centre/Összefogás Magyarországért Centrum (Centrum)</t>
  </si>
  <si>
    <t>Hungarian Communist Workers Party/Magyar Kommunista Munkáspárt (MP)</t>
  </si>
  <si>
    <t>Others</t>
  </si>
  <si>
    <t>Ballot #00may not be in most countries</t>
  </si>
  <si>
    <t>hu_mszp01</t>
  </si>
  <si>
    <t>hu_fidesz-mpp01</t>
  </si>
  <si>
    <t>Alliance of Young Democrats-Hungarian Civic Party Fiatal Demokraták Szövetsége Magayr Polgári Prt(Fidesz-MPP)</t>
  </si>
  <si>
    <t>Magyar Demokrata Fórum (MDF)/ Fidesz/Magyar Polgári Párt (Fidesz-MPP) /Hungarian Democratic Forum</t>
  </si>
  <si>
    <t>hu_fidesz-kdnp01</t>
  </si>
  <si>
    <t>Fidesz/Hungarian Civic Party/Christian Democratic People's Party-Fidesz/Magyar Polgári Szövetség/Kereszténydemokrata Néppárt (KDNP) (Fidesz-KDNP)</t>
  </si>
  <si>
    <t>hu_fkgp01</t>
  </si>
  <si>
    <t>hu_szdsz01</t>
  </si>
  <si>
    <t>hu_miep01</t>
  </si>
  <si>
    <t>hu_mp01</t>
  </si>
  <si>
    <t>hu_mdf01</t>
  </si>
  <si>
    <t>hu_kdnp01</t>
  </si>
  <si>
    <t>hu_miep-jobbik01</t>
  </si>
  <si>
    <t>Party of Hungarian Justice and Life-Jobbik The Third Way/Magyar Igazság és Élet Pártja/Jobbik a Harmadik Út (MIÉP-Jobbik)</t>
  </si>
  <si>
    <t>hu_centrum01</t>
  </si>
  <si>
    <t>Centrum Union for Hungary/Centrum Összefogás Magyarországért (Centrum)</t>
  </si>
  <si>
    <t>hu_kp01</t>
  </si>
  <si>
    <t>Party of the Republic/ Köztársaságpárt (KP)</t>
  </si>
  <si>
    <t>hu_asz01</t>
  </si>
  <si>
    <t>Agrarian Alliance/Agrárszövetség (ASZ)</t>
  </si>
  <si>
    <t>hu_la01</t>
  </si>
  <si>
    <t>Liberal Alliance - Party of Entrepreneurs/ Liberális Szövetség-Vállalkozók Pártja</t>
  </si>
  <si>
    <t>hu_hmp01</t>
  </si>
  <si>
    <t>hu_lmp01</t>
  </si>
  <si>
    <t>Politics Can Be Better</t>
  </si>
  <si>
    <t>hu_others01</t>
  </si>
  <si>
    <t>hu_mnsz01</t>
  </si>
  <si>
    <t>hu_szdp01</t>
  </si>
  <si>
    <t>hu_fr-jobbik01</t>
  </si>
  <si>
    <t>For the Right Hungary/Jobbik</t>
  </si>
  <si>
    <t>hu_mcf01</t>
  </si>
  <si>
    <t xml:space="preserve">Do you agree that public health service providers and hospitals should remain in state and local government ownership, and that Parliament should therefore repeal the law that is inconsistent with this? </t>
  </si>
  <si>
    <t xml:space="preserve">Parliament should pass a law allowing Hungarian citizenship with preferential naturalisation to be granted to those, at their request, who claim to have Hungarian nationality, do not live in Hungary and are not Hungarian citizens, and who prove their Hungarian nationality by means of a 'Hungarian identity card' issued pursuant to Article 19 of Act LXII/2001 or in another way to be determined by the law which is to be passed? </t>
  </si>
  <si>
    <t xml:space="preserve">Do you agree that in-patient care should be exempt from daily hospital fees with effect from 1 January in the year after the referendum is held on the present issue? </t>
  </si>
  <si>
    <t xml:space="preserve">Do you agree that family doctor care, dentistry care and special outpatient care should be exempt from consultation fees with affect from 1 January in the year after the referendum is held on the present issue? </t>
  </si>
  <si>
    <t>Do you agree that students in state-subsidised higher education should be exempt from tuition fees?</t>
  </si>
  <si>
    <t>hu_ref_1997_01</t>
  </si>
  <si>
    <t>NATO Membership</t>
  </si>
  <si>
    <t>Do you agree that the Hungarian Republic should join NATO to secure the country's defences ?</t>
  </si>
  <si>
    <t>Yes</t>
  </si>
  <si>
    <t>No</t>
  </si>
  <si>
    <t>hu_ref_2003_01</t>
  </si>
  <si>
    <t>EU membership</t>
  </si>
  <si>
    <t>hu_ref_2004_01a</t>
  </si>
  <si>
    <t>Health Care Ownership</t>
  </si>
  <si>
    <t>hu_ref_2004_01b</t>
  </si>
  <si>
    <t>Citizenship</t>
  </si>
  <si>
    <t>hu_ref_2008_01a</t>
  </si>
  <si>
    <t>Inpatient Fees</t>
  </si>
  <si>
    <t>hu_ref_2008_01b</t>
  </si>
  <si>
    <t>Doctor Fees</t>
  </si>
  <si>
    <t>hu_ref_2008_01c</t>
  </si>
  <si>
    <t>Student Fees</t>
  </si>
  <si>
    <t>Referendum passed</t>
  </si>
  <si>
    <t>Referendum failed because it was not supported by 25% of eligible voters</t>
  </si>
  <si>
    <t>Do you agree that in-patient care should be exempt from daily hospital fees with effect from 1 January in the year after the referendum is held on the present issue?</t>
  </si>
  <si>
    <t>http://en.wikipedia.org/wiki/Politics_of_Hungary</t>
  </si>
  <si>
    <t>http://parlgov.org/stable/data/hun.html</t>
  </si>
  <si>
    <t>http://www.nsd.uib.no/european_election_database/country/hungary</t>
  </si>
  <si>
    <t>http://www.ipu.org/parline-e/reports/2141_A.htm</t>
  </si>
  <si>
    <t>http://data.un.org/CountryProfile.aspx?crname=Hungary</t>
  </si>
  <si>
    <t>https://www.cia.gov/library/publications/the-world-factbook/geos/hu.html</t>
  </si>
  <si>
    <t>The full data file in xlsx format also contains information on referendums</t>
  </si>
  <si>
    <t>TI  - Hungary</t>
  </si>
  <si>
    <t>JO  - European Journal of Political Research</t>
  </si>
  <si>
    <t>JO  - European Journal of Political Research Political Data Yearbook</t>
  </si>
  <si>
    <t>VL  - 22</t>
  </si>
  <si>
    <t>VL  - 24</t>
  </si>
  <si>
    <t>VL  - 26</t>
  </si>
  <si>
    <t>VL  - 28</t>
  </si>
  <si>
    <t>VL  - 30</t>
  </si>
  <si>
    <t>VL  - 32</t>
  </si>
  <si>
    <t>VL  - 34</t>
  </si>
  <si>
    <t>VL  - 36</t>
  </si>
  <si>
    <t>VL  - 38</t>
  </si>
  <si>
    <t>VL  - 40</t>
  </si>
  <si>
    <t>VL  - 41</t>
  </si>
  <si>
    <t>VL  - 42</t>
  </si>
  <si>
    <t>VL  - 43</t>
  </si>
  <si>
    <t>VL  - 44</t>
  </si>
  <si>
    <t>VL  - 45</t>
  </si>
  <si>
    <t>VL  - 46</t>
  </si>
  <si>
    <t>VL  - 47</t>
  </si>
  <si>
    <t>VL  - 48</t>
  </si>
  <si>
    <t>VL  - 49</t>
  </si>
  <si>
    <t>VL  - 50</t>
  </si>
  <si>
    <t>VL  - 51</t>
  </si>
  <si>
    <t>IS  - 4</t>
  </si>
  <si>
    <t>IS  - 3-4</t>
  </si>
  <si>
    <t>IS  - 7-8</t>
  </si>
  <si>
    <t>IS  - 1</t>
  </si>
  <si>
    <t>PB  - Blackwell Publishing Ltd</t>
  </si>
  <si>
    <t>PB  - Blackwell Publishing Ltd.</t>
  </si>
  <si>
    <t>SN  - 1475-6765</t>
  </si>
  <si>
    <t>SN  - 2047-8852</t>
  </si>
  <si>
    <t>UR  - http://dx.doi.org/10.1111/j.1475-6765.1992.tb00328.x</t>
  </si>
  <si>
    <t>UR  - http://dx.doi.org/10.1111/j.1475-6765.1993.tb00396.x</t>
  </si>
  <si>
    <t>UR  - http://dx.doi.org/10.1111/j.1475-6765.1994.tb00452.x</t>
  </si>
  <si>
    <t>UR  - http://dx.doi.org/10.1111/j.1475-6765.1995.tb00501.x</t>
  </si>
  <si>
    <t>UR  - http://dx.doi.org/10.1111/j.1475-6765.1996.tb00688.x</t>
  </si>
  <si>
    <t>UR  - http://dx.doi.org/10.1111/1475-6765.t01-1-00050</t>
  </si>
  <si>
    <t>UR  - http://dx.doi.org/10.1111/1475-6765.00421</t>
  </si>
  <si>
    <t>UR  - http://dx.doi.org/10.1111/j.1475-6765.1999.tb00718.x</t>
  </si>
  <si>
    <t>UR  - http://dx.doi.org/10.1111/j.1475-6765.2000.tb01147.x</t>
  </si>
  <si>
    <t>UR  - http://dx.doi.org/10.1111/1475-6765.t01-1-00050-i2</t>
  </si>
  <si>
    <t>UR  - http://dx.doi.org/10.1111/1475-6765.00049-i1</t>
  </si>
  <si>
    <t>UR  - http://dx.doi.org/10.1111/j.0304-4130.2003.00121.x</t>
  </si>
  <si>
    <t>UR  - http://dx.doi.org/10.1111/j.1475-6765.2004.00194.x</t>
  </si>
  <si>
    <t>UR  - http://dx.doi.org/10.1111/j.1475-6765.2005.00266.x</t>
  </si>
  <si>
    <t>UR  - http://dx.doi.org/10.1111/j.1475-6765.2006.00666.x</t>
  </si>
  <si>
    <t>UR  - http://dx.doi.org/10.1111/j.1475-6765.2007.00741.x</t>
  </si>
  <si>
    <t>UR  - http://dx.doi.org/10.1111/j.1475-6765.2008.00795.x</t>
  </si>
  <si>
    <t>UR  - http://dx.doi.org/10.1111/j.1475-6765.2009.01873.x</t>
  </si>
  <si>
    <t>UR  - http://dx.doi.org/10.1111/j.1475-6765.2010.01955.x</t>
  </si>
  <si>
    <t>UR  - http://dx.doi.org/10.1111/j.1475-6765.2011.02024.x</t>
  </si>
  <si>
    <t>UR  - http://dx.doi.org/10.1111/j.2047-8852.2012.00014.x</t>
  </si>
  <si>
    <t>DO  - 10.1111/j.1475-6765.1992.tb00328.x</t>
  </si>
  <si>
    <t>DO  - 10.1111/j.1475-6765.1993.tb00396.x</t>
  </si>
  <si>
    <t>DO  - 10.1111/j.1475-6765.1994.tb00452.x</t>
  </si>
  <si>
    <t>DO  - 10.1111/j.1475-6765.1995.tb00501.x</t>
  </si>
  <si>
    <t>DO  - 10.1111/j.1475-6765.1996.tb00688.x</t>
  </si>
  <si>
    <t>DO  - 10.1111/1475-6765.t01-1-00050</t>
  </si>
  <si>
    <t>DO  - 10.1111/1475-6765.00421</t>
  </si>
  <si>
    <t>DO  - 10.1111/j.1475-6765.1999.tb00718.x</t>
  </si>
  <si>
    <t>DO  - 10.1111/j.1475-6765.2000.tb01147.x</t>
  </si>
  <si>
    <t>DO  - 10.1111/1475-6765.t01-1-00050-i2</t>
  </si>
  <si>
    <t>DO  - 10.1111/1475-6765.00049-i1</t>
  </si>
  <si>
    <t>DO  - 10.1111/j.0304-4130.2003.00121.x</t>
  </si>
  <si>
    <t>DO  - 10.1111/j.1475-6765.2004.00194.x</t>
  </si>
  <si>
    <t>DO  - 10.1111/j.1475-6765.2005.00266.x</t>
  </si>
  <si>
    <t>DO  - 10.1111/j.1475-6765.2006.00666.x</t>
  </si>
  <si>
    <t>DO  - 10.1111/j.1475-6765.2007.00741.x</t>
  </si>
  <si>
    <t>DO  - 10.1111/j.1475-6765.2008.00795.x</t>
  </si>
  <si>
    <t>DO  - 10.1111/j.1475-6765.2009.01873.x</t>
  </si>
  <si>
    <t>DO  - 10.1111/j.1475-6765.2010.01955.x</t>
  </si>
  <si>
    <t>DO  - 10.1111/j.1475-6765.2011.02024.x</t>
  </si>
  <si>
    <t>DO  - 10.1111/j.2047-8852.2012.00014.x</t>
  </si>
  <si>
    <t>SP  - 421</t>
  </si>
  <si>
    <t>SP  - 445</t>
  </si>
  <si>
    <t>SP  - 319</t>
  </si>
  <si>
    <t>SP  - 359</t>
  </si>
  <si>
    <t>SP  - 383</t>
  </si>
  <si>
    <t>SP  - 413</t>
  </si>
  <si>
    <t>SP  - 409</t>
  </si>
  <si>
    <t>SP  - 402</t>
  </si>
  <si>
    <t>SP  - 320</t>
  </si>
  <si>
    <t>SP  - 968</t>
  </si>
  <si>
    <t>SP  - 967</t>
  </si>
  <si>
    <t>SP  - 1018</t>
  </si>
  <si>
    <t>SP  - 1033</t>
  </si>
  <si>
    <t>SP  - 1120</t>
  </si>
  <si>
    <t>SP  - 966</t>
  </si>
  <si>
    <t>SP  - 998</t>
  </si>
  <si>
    <t>SP  - 973</t>
  </si>
  <si>
    <t>SP  - 1001</t>
  </si>
  <si>
    <t>SP  - 991</t>
  </si>
  <si>
    <t>SP  - 129</t>
  </si>
  <si>
    <t>EP  - 427</t>
  </si>
  <si>
    <t>EP  - 450</t>
  </si>
  <si>
    <t>EP  - 325</t>
  </si>
  <si>
    <t>EP  - 368</t>
  </si>
  <si>
    <t>EP  - 360</t>
  </si>
  <si>
    <t>EP  - 390</t>
  </si>
  <si>
    <t>EP  - 422</t>
  </si>
  <si>
    <t>EP  - 418</t>
  </si>
  <si>
    <t>EP  - 407</t>
  </si>
  <si>
    <t>EP  - 974</t>
  </si>
  <si>
    <t>EP  - 1023</t>
  </si>
  <si>
    <t>EP  - 1040</t>
  </si>
  <si>
    <t>EP  - 1127</t>
  </si>
  <si>
    <t>EP  - 973</t>
  </si>
  <si>
    <t>EP  - 1004</t>
  </si>
  <si>
    <t>EP  - 979</t>
  </si>
  <si>
    <t>EP  - 1008</t>
  </si>
  <si>
    <t>EP  - 998</t>
  </si>
  <si>
    <t>EP  - 135</t>
  </si>
  <si>
    <t>PY  - 1992</t>
  </si>
  <si>
    <t>PY  - 1993</t>
  </si>
  <si>
    <t>PY  - 1994</t>
  </si>
  <si>
    <t>PY  - 1995</t>
  </si>
  <si>
    <t>PY  - 1996</t>
  </si>
  <si>
    <t>PY  - 1997</t>
  </si>
  <si>
    <t>PY  - 1998</t>
  </si>
  <si>
    <t>PY  - 1999</t>
  </si>
  <si>
    <t>PY  - 2000</t>
  </si>
  <si>
    <t>PY  - 2001</t>
  </si>
  <si>
    <t>PY  - 2002</t>
  </si>
  <si>
    <t>PY  - 2003</t>
  </si>
  <si>
    <t>PY  - 2004</t>
  </si>
  <si>
    <t>PY  - 2005</t>
  </si>
  <si>
    <t>PY  - 2006</t>
  </si>
  <si>
    <t>PY  - 2007</t>
  </si>
  <si>
    <t>PY  - 2008</t>
  </si>
  <si>
    <t>PY  - 2009</t>
  </si>
  <si>
    <t>PY  - 2010</t>
  </si>
  <si>
    <t>PY  - 2011</t>
  </si>
  <si>
    <t>PY  - 2012</t>
  </si>
  <si>
    <t xml:space="preserve">ER  - </t>
  </si>
  <si>
    <t>TY  - JOUR</t>
  </si>
  <si>
    <t>AU  - Ilonszki, Gabriella</t>
  </si>
  <si>
    <t>AU  - Iionszki, Gabriella</t>
  </si>
  <si>
    <t>AU  - Várnagy, Réka</t>
  </si>
  <si>
    <t>AU  - Kurtán, Sándor</t>
  </si>
  <si>
    <t>Hungary</t>
  </si>
  <si>
    <t>Prime Minister/Miniszterelnok:</t>
  </si>
  <si>
    <t>Deputy Prime Minister</t>
  </si>
  <si>
    <t>Miniszterelnök helyettes</t>
  </si>
  <si>
    <t>Minister of Public Administration and Justice</t>
  </si>
  <si>
    <t>Közigazgatási és Igazságügyi miniszter</t>
  </si>
  <si>
    <t>Minister for National Development and Economy</t>
  </si>
  <si>
    <t>Nemzeti fejlesztési és gazdasági miniszter</t>
  </si>
  <si>
    <t>Minister of National Development</t>
  </si>
  <si>
    <t>Nemzeti Fejlesztési Miniszter</t>
  </si>
  <si>
    <t>Minister for Transfer, Telecommunication and Energy</t>
  </si>
  <si>
    <t>Közlekedési, hírközlési és energiaügyi miniszter</t>
  </si>
  <si>
    <t>Minister Leading the Prime Minister's Office</t>
  </si>
  <si>
    <t>Miniszterelnöki Hivatalt vezető miniszter</t>
  </si>
  <si>
    <t>Minister without Portfolio</t>
  </si>
  <si>
    <t>TArca ntlkiili miniszter</t>
  </si>
  <si>
    <t>Minister without Portfolio responsible for Regional Development</t>
  </si>
  <si>
    <t>Regionális fejlesztésért és felzárkóztatásért felelös tárca nélküli miniszter</t>
  </si>
  <si>
    <t>Minister without Portfolio responsible for European Affairs</t>
  </si>
  <si>
    <t>Európai ügyekért felelös tárca nélküli miniszter</t>
  </si>
  <si>
    <t>Minister without portfolio for liaising with international financial organisations</t>
  </si>
  <si>
    <t>egyes nemzetközi pénzügyi szervezetekkel való kapcsolattartásért felel?s tárca nélküli miniszter</t>
  </si>
  <si>
    <t>Minister of Agriculture</t>
  </si>
  <si>
    <t>FoldmiiveltsHgyi miniszter</t>
  </si>
  <si>
    <t>Minister of Agriculture and Countryside Development</t>
  </si>
  <si>
    <t>Földművelésügyi és vidékfejlesztési miniszter</t>
  </si>
  <si>
    <t>Minister of Child, Youth and Sport Affairs</t>
  </si>
  <si>
    <t>Gyermek- Ifjúsági és Sportminiszter</t>
  </si>
  <si>
    <t>Minister of Cultural Heritage</t>
  </si>
  <si>
    <t>Nemzeti kulturális örökség minisztere</t>
  </si>
  <si>
    <t>Minister of Culture and Education</t>
  </si>
  <si>
    <t>Muvelodesiigyi es kozoktatasugyi miniszter</t>
  </si>
  <si>
    <t>Minister of Defence</t>
  </si>
  <si>
    <t>Honvtdelmi Miniszter</t>
  </si>
  <si>
    <t>Minister of Economic Affairs</t>
  </si>
  <si>
    <t>Gazdasági miniszter</t>
  </si>
  <si>
    <t>Minister of Economic Affairs and Transport</t>
  </si>
  <si>
    <t>Gazdasági és Közlekedési miniszter</t>
  </si>
  <si>
    <t>Minister of Economy and Transfer</t>
  </si>
  <si>
    <t>Gazdasági és közlekedési miniszter</t>
  </si>
  <si>
    <t>Minister for National Economy</t>
  </si>
  <si>
    <t>Nemzetgazdasági miniszter</t>
  </si>
  <si>
    <t>Minister of Education</t>
  </si>
  <si>
    <t>Oktatási miniszter</t>
  </si>
  <si>
    <t>Minister of Education and Culture</t>
  </si>
  <si>
    <t>Oktatási és kulturális miniszter</t>
  </si>
  <si>
    <t>Minister of Environmental Protection</t>
  </si>
  <si>
    <t>Környezetvédelmi miniszter</t>
  </si>
  <si>
    <t>Minister of Environmental Protection and Urban Development</t>
  </si>
  <si>
    <t>Komyezetvtdelmi 6s teriiletfej-lesztdsi miniszter</t>
  </si>
  <si>
    <t>Minister of Environmental Protection and Water Management</t>
  </si>
  <si>
    <t>Környezetvédelmi és Vízügyi miniszter</t>
  </si>
  <si>
    <t>Minister of National Resources</t>
  </si>
  <si>
    <t>Nemzeti Eröforrás miniszter</t>
  </si>
  <si>
    <t xml:space="preserve">Ministry of Human Resources </t>
  </si>
  <si>
    <t>Emberi Erőforrások Minisztér</t>
  </si>
  <si>
    <t>Minister of Rural Development</t>
  </si>
  <si>
    <t>Vidékfejlesztési miniszter</t>
  </si>
  <si>
    <t>Minister of Finance</t>
  </si>
  <si>
    <t>Ptnziigyminiszter</t>
  </si>
  <si>
    <t>Minister of Foreign Affairs</t>
  </si>
  <si>
    <t>Külügyminiszter</t>
  </si>
  <si>
    <t>Minister of Health</t>
  </si>
  <si>
    <t>Egészségügyi miniszter</t>
  </si>
  <si>
    <t>Minister of Health, Social and Family Affairs</t>
  </si>
  <si>
    <t>Egészségügyi, szociális és családügyi miniszter</t>
  </si>
  <si>
    <t>Minister of Industry and Trade</t>
  </si>
  <si>
    <t>Ipari 6s kereskedelmi miniszter</t>
  </si>
  <si>
    <t>Minister of Industry, Trade and Tourism</t>
  </si>
  <si>
    <t>Ipari, kereskedelmi és idegenforgalmi miniszter</t>
  </si>
  <si>
    <t>Minister of Informatics and Communication</t>
  </si>
  <si>
    <t>Informatikai és Hírközlési miniszter</t>
  </si>
  <si>
    <t>Minister of Interior</t>
  </si>
  <si>
    <t>Belügyminiszter</t>
  </si>
  <si>
    <t>Minister of International Economic Relations</t>
  </si>
  <si>
    <t>Nemzetkozi gazdasagi kapcsolatok minisztere</t>
  </si>
  <si>
    <t>Minister of Justice</t>
  </si>
  <si>
    <t>IgazsAgiigyi miniszter</t>
  </si>
  <si>
    <t>Minister of Justice and Law Enforcement</t>
  </si>
  <si>
    <t>Igazságügyi és rendészeti miniszter</t>
  </si>
  <si>
    <t>Minister of Labour</t>
  </si>
  <si>
    <t>Munkaiigyi miniszter</t>
  </si>
  <si>
    <t>Minister of Labour and Employment</t>
  </si>
  <si>
    <t>Foglalkoztatáspolitikai és Munkaügyi miniszter</t>
  </si>
  <si>
    <t>Minister of Local Government</t>
  </si>
  <si>
    <t>Önkormányzati miniszter</t>
  </si>
  <si>
    <t>Minister of Local Government and Regional Development</t>
  </si>
  <si>
    <t>Önkormányzati és területfejlesztési miniszter</t>
  </si>
  <si>
    <t>Minister of Social Affairs and Labour</t>
  </si>
  <si>
    <t>Szociális és munkaügyi miniszter</t>
  </si>
  <si>
    <t>Minister of Social and Family Affairs</t>
  </si>
  <si>
    <t>Szociális és Családügyi miniszter</t>
  </si>
  <si>
    <t>Minister of Transport and Water Management</t>
  </si>
  <si>
    <t>Közlekedési és vízügyi miniszter</t>
  </si>
  <si>
    <t>Minister of Transport, Communication and Water Management</t>
  </si>
  <si>
    <t>Kozlekedtsi, hirkozltsi 6sviziigyi miniszter</t>
  </si>
  <si>
    <t>Minister of Welfare</t>
  </si>
  <si>
    <t>NtpjoICti miniszter</t>
  </si>
  <si>
    <t>Minister of Youth and Sports</t>
  </si>
  <si>
    <t>Ifjúsági és Sportminiszter</t>
  </si>
  <si>
    <t>Minister of Youth, Family, Social and Equality Affairs</t>
  </si>
  <si>
    <t>Ifjúsági, családügyi, szociális és esélyegyenlösági miniszter</t>
  </si>
  <si>
    <t>Prime Minister</t>
  </si>
  <si>
    <t>Miniszterelnok:</t>
  </si>
  <si>
    <t>Viktor Orbán (1963 male, FIDESZ)</t>
  </si>
  <si>
    <t>Zsolt Semjén (1962 male, KDNP)</t>
  </si>
  <si>
    <t>Tibor Navracsics (1966 male, FIDESZ)</t>
  </si>
  <si>
    <t>Tamás Fellegi (1956 male, Ind.) (Tibor Navracsics served as interim) 15 dec 2011</t>
  </si>
  <si>
    <t>Lászlóné Németh (1953, female, Ind) on 23 December 2011</t>
  </si>
  <si>
    <t>Tamás Fellegi (1956 male, Ind.) from 15 dec 2011</t>
  </si>
  <si>
    <t>Mihály Varga (1965, male, Fidesz) on 2 June, 2012</t>
  </si>
  <si>
    <t>Csaba Hende (1960 male, FIDESZ)</t>
  </si>
  <si>
    <t>György Matolcsy (1955 male, FIDESZ)</t>
  </si>
  <si>
    <t>Miklós Réthelyi (1939 male, Ind.)</t>
  </si>
  <si>
    <t>Zoltán Balog (1958 male, Fidesz) on 14 May</t>
  </si>
  <si>
    <t>Sándor Fazekas (1963 male, FIDESZ)</t>
  </si>
  <si>
    <t>János Martonyi (1944 male, FIDESZ)</t>
  </si>
  <si>
    <t>Sándor Pintér (1948 male, Ind.)</t>
  </si>
  <si>
    <t>Orbán II</t>
  </si>
  <si>
    <t>1-Jan and 31-Dec 1996</t>
  </si>
  <si>
    <t>only if 2 languages are listed</t>
  </si>
  <si>
    <t>anything you see that's relevant</t>
  </si>
  <si>
    <t>Date of data point appears to be in error; should be 2001</t>
  </si>
  <si>
    <t>Data point unclear; 1-Jan or 27 May</t>
  </si>
  <si>
    <t>Changes during 2003</t>
  </si>
  <si>
    <t>Changes during 2004</t>
  </si>
  <si>
    <t>Changes during 2005</t>
  </si>
  <si>
    <t>Changes during 2007</t>
  </si>
  <si>
    <t>Changes during 2008</t>
  </si>
  <si>
    <t>Changes during 2009</t>
  </si>
  <si>
    <t>Ministryid</t>
  </si>
  <si>
    <t>Ministry (English)</t>
  </si>
  <si>
    <t>Ministry (Native Language1)</t>
  </si>
  <si>
    <t>Ministry (Native Language2)</t>
  </si>
  <si>
    <t>Date start</t>
  </si>
  <si>
    <t>Date end</t>
  </si>
  <si>
    <t>Year of Birth</t>
  </si>
  <si>
    <t>StableID</t>
  </si>
  <si>
    <t>J. Antall (1932 male, MDF)</t>
  </si>
  <si>
    <t>J. Antall (1923 male, MDF)</t>
  </si>
  <si>
    <t>P. Boross (1928 male, MDF)[min02]</t>
  </si>
  <si>
    <t>P. Boross (1928 male, MDF)</t>
  </si>
  <si>
    <t>Gy.Horn (1932 male, MSZP)</t>
  </si>
  <si>
    <t>Gy. Horn (1932 male, MSZP)</t>
  </si>
  <si>
    <t>Gy. Horn (1932 male. MSZP)</t>
  </si>
  <si>
    <t>Prime Minister/Miniszterelnök: Gy.Horn (1932 male, MSZP)</t>
  </si>
  <si>
    <t>V. Orbán (1963 male, Fidesz-MPP)</t>
  </si>
  <si>
    <t>V. Orbán (1963 male, Fidesz)</t>
  </si>
  <si>
    <t>P. Medgyessy (1942 male, MSZP)</t>
  </si>
  <si>
    <t>implied same</t>
  </si>
  <si>
    <t>Ferenc Gyurcsány (1961 male, MSZP)</t>
  </si>
  <si>
    <t>Ferenc Gyurcsány (1961, male, MSZP) nominated 9 June 2006</t>
  </si>
  <si>
    <t>Gordon Bajnai (1968, male, MSZP) nominated 14 April</t>
  </si>
  <si>
    <t xml:space="preserve">K. Botos (1941 female, MDF) </t>
  </si>
  <si>
    <t>Minister without Portfolio/Tárca nélküli miniszter: I. Nikolits (1946 male,MSZP)</t>
  </si>
  <si>
    <t xml:space="preserve">I. Stumpf (1957 male, Fidesz-MPP) </t>
  </si>
  <si>
    <t xml:space="preserve">I. Stumpf (1957 male, Fidesz) </t>
  </si>
  <si>
    <t>E. Kiss (1944 male, MSZP)</t>
  </si>
  <si>
    <t>E. Kiss (1944 male, MSZP) resigned on 21 February and replaced by P. Kiss (1959 male, MSZP) on 3 March</t>
  </si>
  <si>
    <t>Péter Kiss (1959 male, MSZP)</t>
  </si>
  <si>
    <t>György Szilvásy (1958 male, MSZP)</t>
  </si>
  <si>
    <t>György Szilvásy (1958 male, MSZP), released 30 June; Péter Kiss (1959 male, MSZP), nominated 1 July</t>
  </si>
  <si>
    <t>Péter Kiss (1959 male, MSZP), nominated 1 July 2007</t>
  </si>
  <si>
    <t>Csaba Molnár (1975, male, MSZP), nominated 14 April</t>
  </si>
  <si>
    <t xml:space="preserve">A. Galsztcsy (1933 male, N) </t>
  </si>
  <si>
    <t>K. Botos (1941 female, MDF; released 23 January 1992)</t>
  </si>
  <si>
    <t>B. Horvath (1942 male, MDF)</t>
  </si>
  <si>
    <t>E. Pungor (1923 male, N)</t>
  </si>
  <si>
    <t>B. Katona (1944 male, MSZP)</t>
  </si>
  <si>
    <t>B. Katona (1944 male, MSZP; released 31 March 1995); 1. Nikolits (1946 male, MSZP; nominated 1 April 1995)</t>
  </si>
  <si>
    <t>I. Nikolirs (1946 male, MSZP)</t>
  </si>
  <si>
    <t>Minister without Portfolio/Tárca nélküli miniszter: J. Csiha (1950 female, MSZP)</t>
  </si>
  <si>
    <t>I. Nikolits  (1946 male, MSZP)</t>
  </si>
  <si>
    <t>L. Kövér  (1959 male, Fidesz-MPP)</t>
  </si>
  <si>
    <t>L. Kövér (1959 male, Fidesz-MPP) released 2 May 2000; E. Demeter (1954 male, Fidesz-MPP) nominated 2 May 2000</t>
  </si>
  <si>
    <t xml:space="preserve">E. Demeter (1954 male, Fidesz) </t>
  </si>
  <si>
    <t>E. Demeter (1954 male, Fidesz-MPP)</t>
  </si>
  <si>
    <t>E. Juhász (1944 male, MSZP) appointed on 15 May</t>
  </si>
  <si>
    <t>György Szilvásy (1958 male, MSZP), nominated 1 July</t>
  </si>
  <si>
    <t>György Szilvásy (1958 male, MSZP), nominated 1 July 2007</t>
  </si>
  <si>
    <t>Ficsor Ádám (1980, male, MSZP) nominated 16 April</t>
  </si>
  <si>
    <t>Ficsor Ádám (1980, male, MSZP) resigned and was replaced by Gábor Juhász (1963, male, MSZP) on 15 September</t>
  </si>
  <si>
    <t>J. Gerbovits (1925 male, FKGP; released 16 January 1991); J.F. Nagy (1923) male, FKGP; nominated 17 January 1991)</t>
  </si>
  <si>
    <t>A. GAlszCcsy (1933 male, N; released on own request 29 February 1992)</t>
  </si>
  <si>
    <t>F. Midl (1931 male, N; released 22 February 1993)</t>
  </si>
  <si>
    <t>J.F. Nagy (1925 male, smallholders)</t>
  </si>
  <si>
    <t>T. Suchmann (1954 male, MSZP; nominated 1 March 1995)</t>
  </si>
  <si>
    <t>T. Suchman (1954 male, MSZP); released 6 September; J. Csiha (1950 female, MSZP), nominated 29 October.</t>
  </si>
  <si>
    <t>I. Boros  (1947 male, FKGP)</t>
  </si>
  <si>
    <t>I. Boros (1947 male, FKGP)</t>
  </si>
  <si>
    <t>K. Lévai (1954 female, MSZP) appointed on 15 May</t>
  </si>
  <si>
    <t>Tibor Draskovics (1955 male, MSZP), nominated 1 July</t>
  </si>
  <si>
    <t>Tibor Draskovics (1955 male, MSZP), released 18 February</t>
  </si>
  <si>
    <t>Károly Molnár (1944, male, MSZP) nominated 5 May 2008</t>
  </si>
  <si>
    <t>Péter Kiss (1959, male, MSZP) nominated 14 April</t>
  </si>
  <si>
    <t xml:space="preserve">B. Horvitth (1942 male, MDF) </t>
  </si>
  <si>
    <t>B. HorvAth (1942 male, MDF)</t>
  </si>
  <si>
    <t>T. Szab6 (1953 male, MDF)</t>
  </si>
  <si>
    <t>Gy. Kiss (1954 male, FKGP; released 16 January 1991)</t>
  </si>
  <si>
    <t>F. Midl (1931 male, N)</t>
  </si>
  <si>
    <t>J.F. Nagy (1923 male, smallholders)</t>
  </si>
  <si>
    <t>T. Fiizessy (1928 male, KDNP)</t>
  </si>
  <si>
    <t>T. Fuzessy (1928 male, KDNP)</t>
  </si>
  <si>
    <t xml:space="preserve">F. MBdl (1931 male, N) </t>
  </si>
  <si>
    <t>J.F. Nagy (1925 male, FKGP)</t>
  </si>
  <si>
    <t>T. Szab6 (1953 male, MDF; nominated 23 January 1992)</t>
  </si>
  <si>
    <t>T. FHzessy (1928 male, KDNP; nominated 18 June 1992)</t>
  </si>
  <si>
    <t>István Kolber (1954 male, MSZP)</t>
  </si>
  <si>
    <t>Etele Baráth (1942 male, MSZP)</t>
  </si>
  <si>
    <t>Gordon Bajnai (1968 male, MSZP), nominated 15 May 2008</t>
  </si>
  <si>
    <t>István Varga (1956, male, MSZP), nominated 29 April</t>
  </si>
  <si>
    <t>Szabó Pál (1947, male, MSZP) nominated 8 May, released 6 October; Csaba Molnár (1975, male MSZP) nominated 1 December</t>
  </si>
  <si>
    <t>Péter Hónig (1952, male, MSZP) nominated 14 April</t>
  </si>
  <si>
    <t>J. F. Nagy (1923 male, FKGP; released 16 January 1991); F. Gergdtz (1942 male, FKGP; nominated 17 January 1991)</t>
  </si>
  <si>
    <t>E. GergAtz (1942 male, FKGP)</t>
  </si>
  <si>
    <t>E. Gergitz (1942 male, FKGP; released 22 February 1993) J. Szab6 (1937 male, smallholders; nominated 23 February 1993)</t>
  </si>
  <si>
    <t>J. Szab6 (1937 male, smallholders)</t>
  </si>
  <si>
    <t>L. Lakos (1945 male, MSZP)</t>
  </si>
  <si>
    <t>L. Lakos (1945 male, MSZP); released 15 December; F. Nagy (1939 male, MSZP); nominated 16 December.</t>
  </si>
  <si>
    <t>F. Nagy (1939 male, MSZP)</t>
  </si>
  <si>
    <t>Tibor Draskovics (1955 male, MSZP )</t>
  </si>
  <si>
    <t>J. Torgyán (1932 male, FKGP)</t>
  </si>
  <si>
    <t>J. Torgyán (1932 male, FKGP) released 15 February 2001,A. Vonza (1955 male) nominated 26 March 2001</t>
  </si>
  <si>
    <t>A. Vonza (1955 male, FKGP)</t>
  </si>
  <si>
    <t>I. Németh (1955 male, MSZP)</t>
  </si>
  <si>
    <t>Imre Németh (1955 male, MSZP)</t>
  </si>
  <si>
    <t>Imre Németh (1955 male, MSZP) resigned and was replaced by József Gráf (1946 male, MSZP) on 1 May</t>
  </si>
  <si>
    <t>József Gráf (1946 male MSZP)</t>
  </si>
  <si>
    <t>József Gráf (1946, male MSZP) nominated 9 June 2006</t>
  </si>
  <si>
    <t>József Gráf (1946, male MSZP) nominated 9 June</t>
  </si>
  <si>
    <t>Gy. Jánosi (1954 male, MSZP)</t>
  </si>
  <si>
    <t>Gy. Jánosi, (1954 male, MSZP) resigned on 18 May and replaced by F. Gyurcsány (1962 male MSZP) on 19 May</t>
  </si>
  <si>
    <t>J Hámori (1932 male, Fidesz-MPP)</t>
  </si>
  <si>
    <t>J Hámori (1932 male, Fidesz-MPP) released 31 December 1999; Z. Rockenbauer (1960 male, Fidesz-MPP) nominated 1 January 2000</t>
  </si>
  <si>
    <t xml:space="preserve">Z. Rockenbauer (1960 male, Fidesz) </t>
  </si>
  <si>
    <t xml:space="preserve">Z. Rockenbauer (1960 male, Fidesz-MPP)  </t>
  </si>
  <si>
    <t>István Hiller (1964 male, MSZP)</t>
  </si>
  <si>
    <t>István Hiller (1964 male, MSZP) resigned and was replaced by András Bozóki (1959 male, MSZP) on 14 April</t>
  </si>
  <si>
    <t>B. Andriisfalvy (1931 male, MDF)</t>
  </si>
  <si>
    <t>B. Andrasfalvy (1934 male, N)</t>
  </si>
  <si>
    <t>B. Andrisfalvy (1931 male, MDF; released 22 February 1993) F. Mid1 (1931 male, N; nominated 22 February 1993)</t>
  </si>
  <si>
    <t>F. Mhdl (1931 male, N)</t>
  </si>
  <si>
    <t>G. Fodor (1962 male, SZDSZ)</t>
  </si>
  <si>
    <t>G. Fodor (1962 male, SZDSZ); released 31 December 1995) M. B a h t (1952 male, SZDSZ; nominated I January 1996)</t>
  </si>
  <si>
    <t>M.Bálint (1952, male, SZDSZ)</t>
  </si>
  <si>
    <t>B. Magyar (1952 male, SZDSZ)</t>
  </si>
  <si>
    <t>L. Fur (1930 male, MDF)</t>
  </si>
  <si>
    <t>Gy. Keleti (1946 male, MSZP)</t>
  </si>
  <si>
    <t>Gy. Keleti (l94ó male, MSZP)</t>
  </si>
  <si>
    <t>J. Szabó (1941 male, FKGP)</t>
  </si>
  <si>
    <t>L. Juhász (1960 male, MSZP)</t>
  </si>
  <si>
    <t>László Juhász (1960 male, MSZP)</t>
  </si>
  <si>
    <t>Imre Szekeres (1950 male, MSZP)</t>
  </si>
  <si>
    <t>Imre Szekeres (1950, male, MSZP) nominated 9 June 2006</t>
  </si>
  <si>
    <t>Imre Szekeres (1950, male, MSZP) nominated 9 June</t>
  </si>
  <si>
    <t>A. Chikán (1944 male, Fidesz-MPP)</t>
  </si>
  <si>
    <t>A. Chikán (1944 male, Fidesz-MPP) released 31 December 1999; Gy. Matolcsy (1955 male, Fidesz-MPP) nominated 1 January 2000</t>
  </si>
  <si>
    <t xml:space="preserve">Gy. Matolcsy (1955 male, Fidesz) </t>
  </si>
  <si>
    <t>Gy. Matolcsy (1955 male, Fidesz-MPP)</t>
  </si>
  <si>
    <t>I. Csillag (1951 male, SZDSZ)</t>
  </si>
  <si>
    <t>János Kóka (1972 male, SZDSZ)</t>
  </si>
  <si>
    <t>János Kóka (1972 male, SZDSZ), released 4 December; Csaba Kákosy (1969 male SZDSZ) nominated 5 December.</t>
  </si>
  <si>
    <t>Z. Pokorni (1962 male, Fidesz-MPP)</t>
  </si>
  <si>
    <t>Z. Pokorni (1962 male, Fidesz) released 15 July 2001, J. Pálinkás (1952 male) nominated 16 July 2001</t>
  </si>
  <si>
    <t xml:space="preserve">J. Pálinkás (1952 male, Fidesz-MPP) </t>
  </si>
  <si>
    <t>G. Görgey (1929 male, SZDSZ)</t>
  </si>
  <si>
    <t>G. Görgey (1929 male, MSZP) resigned on 18 May and replaced by I. Hiller (1964 male, MSZP) on 19 May</t>
  </si>
  <si>
    <t>Bálint Magyar (1952 male, SZDSZ)</t>
  </si>
  <si>
    <t>István Hiller (1946 male, MSZP)</t>
  </si>
  <si>
    <t>István Hiller (1946, male, MSZP) nominated 9 June 2006</t>
  </si>
  <si>
    <t>István Hiller (1946, male, MSZP) nominated 9 June</t>
  </si>
  <si>
    <t>P. Pepó (1955 male, FKGP)</t>
  </si>
  <si>
    <t>P. Pepó (1955 male, FKGP) released 19 June 2000; F. Ligetvári (1941 male, FKGP) nominated 20 June 2000, released 3 November 2000; Túri-Kovács (1935  male, FKGP)  nominated 1 December 2000</t>
  </si>
  <si>
    <t>Túri-Kovács (1935 male, FKGP)</t>
  </si>
  <si>
    <t>B. Turi-Kovács (1935 male, FKGP)</t>
  </si>
  <si>
    <t>S.K. Keresztes (1944 male, MDF)</t>
  </si>
  <si>
    <t>S.K. Keresztes (1944 male, MDF; released 22 February 1993) J. Gyurk6 (1952 male, MDF; nominated 23 February 1993)</t>
  </si>
  <si>
    <t>J. Gyurk6 (1952 male, MDF)</t>
  </si>
  <si>
    <t>F. Baja (1955 male, MSZP)</t>
  </si>
  <si>
    <t>M. Kórodi (1950 female, SZDSZ)</t>
  </si>
  <si>
    <t>M. Kórodi (1950 female, SZDSZ) resigned on 18 May and replaced by M. Persányi (1951 male, SZDSZ) on 19 May</t>
  </si>
  <si>
    <t>Miklós Persányi (1950 male, SZDSZ)</t>
  </si>
  <si>
    <t>Miklós Persányi (1950 male, SZDSZ), released 6 May; Fodor Gábor (1962 male, SZDSZ), nominated 7 May</t>
  </si>
  <si>
    <t>Imre Szabó (1953, male, MSZP) nominated 2 May 2008</t>
  </si>
  <si>
    <t>M. Kupa (1941 male, N)</t>
  </si>
  <si>
    <t>M. Kupa (1941 male, N; released 11 February 1993) I. Szab6 (1934 male, MDF; nominated 24 February 1993)</t>
  </si>
  <si>
    <t>1. Szab6 (1934 male, MDF)</t>
  </si>
  <si>
    <t>1. Szabo (1934 male, MDF)</t>
  </si>
  <si>
    <t>L. BCkesi (1942 male, MSZP)</t>
  </si>
  <si>
    <t>L. BCkesi (1942 male, MSZP; released 28 February 1995); L. Bokros (1954 male, MSZP; nominated 1 March 1995)</t>
  </si>
  <si>
    <t>L. Bokros (1954 male, MSZP); released 29 February; P. Medgyessy (1942 male, MSZP), nominated I March.</t>
  </si>
  <si>
    <t>Zs. Járai (1951 male, Fidesz-MPP)</t>
  </si>
  <si>
    <t>Zs. Járai (1951 male, Fidesz-MPP) released 31 December 2000</t>
  </si>
  <si>
    <t>M. Varga (1965 male, Fidesz) nominated 1 January 2001</t>
  </si>
  <si>
    <t>M. Varga (1965 male, Fidesz-MPP)</t>
  </si>
  <si>
    <t>L. Csaba (1962 male, MSZP)</t>
  </si>
  <si>
    <t>László Csaba (1962 male, MSZP) resigned and was replaced by Tibor Draskovics (1956 male, MSZP) on 2 April</t>
  </si>
  <si>
    <t>Tibor Draskovics (1955 male, MSZP) resigned and was replaced by János Veres (1957 male, MSZP) on 25 April</t>
  </si>
  <si>
    <t>János Veres (1957 male, MSZP)</t>
  </si>
  <si>
    <t>János Veres (1957, male, MSZP) nominated 9 June 2006</t>
  </si>
  <si>
    <t>Péter Oszkó (1973, male, MSZP) nominated 14 April</t>
  </si>
  <si>
    <t>G. Jeszenszky (1941 male, MDF)</t>
  </si>
  <si>
    <t>G. Jeszensky (1941 male, MDF)</t>
  </si>
  <si>
    <t>L. Kovhcs (1939 male, MSZP)</t>
  </si>
  <si>
    <t>L. Kovlcs (I939 male, MSZP)</t>
  </si>
  <si>
    <t>L. Kovács (1939 male, MSZP)</t>
  </si>
  <si>
    <t>J. Martonyi (1944 male, Fidesz-MPP)</t>
  </si>
  <si>
    <t>J. Martonyi (1944 male, Fidesz)</t>
  </si>
  <si>
    <t>László Kovács (1939 male, MSZP)</t>
  </si>
  <si>
    <t>Kinga Göncz (1947 female, MSZP)</t>
  </si>
  <si>
    <t>Kinga Göncz (1947, female, MSZP) nominated 9 June 2006</t>
  </si>
  <si>
    <t>Péter Balázs (1941, male, MSZP) nominated 14 April</t>
  </si>
  <si>
    <t>Á. Gógl (1939 male, Fidesz-MPP)</t>
  </si>
  <si>
    <t>Á. Gógl (1939 male, Fidesz-MPP) released 31 December 2000</t>
  </si>
  <si>
    <t>I. Mikola (1947 male, Fidesz) nominated 1 January 2001</t>
  </si>
  <si>
    <t>I. Mikola (1947 male, Fidesz-MPP)</t>
  </si>
  <si>
    <t>Jen ö Rácz (1953 male, MSZP)</t>
  </si>
  <si>
    <t>Lajos Molnár (1946 male, SZDSZ)</t>
  </si>
  <si>
    <t>Lajos Molnár (1946 male, SZDSZ), released 6 April; Ágnes Horváth (1973 female SZDSZ), nominated 22 April</t>
  </si>
  <si>
    <t>Tamás Székely (1955, male, MSZP) nominated 2 May 2008</t>
  </si>
  <si>
    <t>J. Csehák (1940 female, MSZP)</t>
  </si>
  <si>
    <t>J. Csehák (1940 female, MSZP) resigned on 14 September and replaced by M. Kökény (1950 male, MSZP) on 15 September</t>
  </si>
  <si>
    <t>A.P. Bod (1951 male, MDF; released 9 December 1991); I. Szabo (1934 male. MDF; nominated 17 December 1991)</t>
  </si>
  <si>
    <t>I. Szabo (1934 male, MDF)</t>
  </si>
  <si>
    <t>1. Szab6 (1934 male, MDF; released 24 February 1993) J.M. Latorcai (1944 male, KDNP; nominated 24 February 1993)</t>
  </si>
  <si>
    <t>J.M. Latorcai (1944 male, KDNP)</t>
  </si>
  <si>
    <t>L. Pi1 (1942 male, MSZP)</t>
  </si>
  <si>
    <t>L. PA1 (1942 male, MSZP; released 15 July 1995); I. Dunai (1939 male, MSZP nominated 16 July 1995)</t>
  </si>
  <si>
    <t>Sz. Fazakas (1947 male, MSZP)</t>
  </si>
  <si>
    <t>I. Dunai (1939 male, MSZP); released 5 September; T. Suchman (1954 male, MSZP); nominated 6 September; released 16 September; Sz. Fazakas (1947 male, MSZP); nominated 29 October.</t>
  </si>
  <si>
    <t>K. Kovács (1959 male, SZDSZ)</t>
  </si>
  <si>
    <t>Kálmán Kovács (1959 male, SZDSZ)</t>
  </si>
  <si>
    <t>P. Boross (1928 male, N)</t>
  </si>
  <si>
    <t>P. Boross (1928 male, N then MDF)[min01]</t>
  </si>
  <si>
    <t>1. K6nya (1947 male, MDF; nominated 21 December 1993)</t>
  </si>
  <si>
    <t>I. K6nya (1947 male, MDF; nominated 21 December 1993)</t>
  </si>
  <si>
    <t>G. Kuncze (I950 male, SZDSZ)</t>
  </si>
  <si>
    <t>G. Kuncze (1950 male, SZDSZ)</t>
  </si>
  <si>
    <t>S. Pintér (1948 male, Fidesz-MPP)</t>
  </si>
  <si>
    <t>S. Pintér (1948 male, Fidesz)</t>
  </si>
  <si>
    <t>M. Lamperth (1957 female, MSZP)</t>
  </si>
  <si>
    <t>Mónika Lamperth (1957 female, MSZP)</t>
  </si>
  <si>
    <t>B. Kadiir (1934 male, MDF)</t>
  </si>
  <si>
    <t>B. Kadar (1934 male, N)</t>
  </si>
  <si>
    <t>B. Kidfir (1934 male, N)</t>
  </si>
  <si>
    <t>G, Fodor (1962 male, SZDSZ); released 31 December 1995; M. Bálint CI 952 male, SZDSZ); nominated 1 January.</t>
  </si>
  <si>
    <t>M. Kökény (1950 male, MSZP)</t>
  </si>
  <si>
    <t>I. Balsai (1947 male, MDF)</t>
  </si>
  <si>
    <t>1. Balsai (1947 male, MDF)</t>
  </si>
  <si>
    <t>P. Vastagh (1946 male, MSZP)</t>
  </si>
  <si>
    <t>P. Vastagh ( 1946 male, MSZP)</t>
  </si>
  <si>
    <t>I. Dávid (1954 female, MDF)</t>
  </si>
  <si>
    <t>Dr P. Bárándy (1949 male, SZDSZ)</t>
  </si>
  <si>
    <t>József Petrétei (1958 male, MSZP)</t>
  </si>
  <si>
    <t>József Petrétei (1958 male, MSZP), released 31 May; Albert Takács (1955 male, MSZP), nominated 1 June</t>
  </si>
  <si>
    <t>Albert Takács (1955 male, MSZP), released 18 February, and Tibor Draskovics (1955 male, MSZP), nominated 19 February</t>
  </si>
  <si>
    <t>Tibor Draskovics (1955 male, MSZP), nominated 19 April 2008</t>
  </si>
  <si>
    <t>Tibor Draskovics (1955 male, MSZP), nominated 19 April</t>
  </si>
  <si>
    <t>Tibor Draskovics (1955 male, MSZP) resigned and was replaced by Imre Forgács (1949, male, MSZP) on 15 December</t>
  </si>
  <si>
    <t>S. Gyorivinyi (1927 male, FKGP; (released for own request); Gy. Kiss (1954 male, FKGP; nominated 17 January 1991)</t>
  </si>
  <si>
    <t>Gy. Kiss (1954 male, FKGP)</t>
  </si>
  <si>
    <t>Gy. Ioss (1954 male, smallholders)</t>
  </si>
  <si>
    <t>Gy. Kiss (1954 male, smallholders)</t>
  </si>
  <si>
    <t>M. K6sa Kovics (1940 female, MSZP)</t>
  </si>
  <si>
    <t>M. Kbsa Kovhcs (1940 female, MSZP released 30 November 1995); P. Kiss (1959 male, MSZP; nominated 1 December 1995)</t>
  </si>
  <si>
    <t>P. Kiss (1959 male, MSZP)</t>
  </si>
  <si>
    <t>P. Kiss (1959, male, MSZP)</t>
  </si>
  <si>
    <t>P. Kiss (1959 male, MSZP) resigned on 2 March and replaced by S. Burány (1957 male, MSZP) on 3 March</t>
  </si>
  <si>
    <t>Gábor Csizmár (1954 male, MSZP)</t>
  </si>
  <si>
    <t>István Gyenesei (1948, male MSZP) nominated 15 May 2008</t>
  </si>
  <si>
    <t>Zoltán Varga (1952, male MSZP) nominated 14 April</t>
  </si>
  <si>
    <t>Mónika Lamperth (1957 female, MSZP), released 30 June; Gordon Bajnai (1968 male, MSZP), nominated 1 July</t>
  </si>
  <si>
    <t>Péter Kiss (1959 male, MSZP), released 30 June; Mónika Lamperth (1957 female, MSZP), nominated 1 July</t>
  </si>
  <si>
    <t>Erika Szucs (1951, female, MSZP) nominated 5 May 2008</t>
  </si>
  <si>
    <t>László Herczog (1949, male, MSZP) nominated 14 April</t>
  </si>
  <si>
    <t xml:space="preserve">P. Harrach (1947 male, Fidesz-MPP) </t>
  </si>
  <si>
    <t xml:space="preserve">P. Harrach (1947 male, Fidesz) </t>
  </si>
  <si>
    <t>J. Fónagy (1942 male, Fidesz-MPP)</t>
  </si>
  <si>
    <t>Cs. Siklos (1941 male, MDF)</t>
  </si>
  <si>
    <t>Cs. Sikl6s (1941 male, MDF)</t>
  </si>
  <si>
    <t>Cs. Sikl6s (1941 male, MDF; released 22 February 1993) Gy. Schamschula (1944 male, MDF; nominated 22 February 1993)</t>
  </si>
  <si>
    <t>Gy. Schamschula (1944 male, MDF)</t>
  </si>
  <si>
    <t>K. Lotz (1937 male, SZDSZ)</t>
  </si>
  <si>
    <t>K. Lotz (I937 male, SZDSZ)</t>
  </si>
  <si>
    <t>K. Katona (1948 male, Fidesz-MPP)</t>
  </si>
  <si>
    <t>K. Katona (1948 male, Fidesz-MPP) released 5 Mai 2000; L. Nógrádi (1947 male, Fidesz-MPP) nominated 1 June 2000 released  30 November 2000; J. Fónagy (1942 male, Fidesz-MPP)  nominated 1 December 2000</t>
  </si>
  <si>
    <t>J. Fónagy (1942 male, Fidesz)</t>
  </si>
  <si>
    <t>L. Surjan (1941 male, KDNP)</t>
  </si>
  <si>
    <t>L. Surjiln (1941 male KDNP)</t>
  </si>
  <si>
    <t>L. Surjin (1941 male, KDNP)</t>
  </si>
  <si>
    <t>L. Surjhn (1941 male, KDNP)</t>
  </si>
  <si>
    <t>P. Kovics (1940 male, MSZP)</t>
  </si>
  <si>
    <t>P. Kovacs (1940 male, MSZP; released 17 March 1995) Gy. Szabd (1947 male, MSZP; nominated 3 April 1995)</t>
  </si>
  <si>
    <t>Gy. Szabó (1947 male, MSZP); released 30 September M. Kökény (1950 male, MSZP); nominated 16 December.</t>
  </si>
  <si>
    <t>T. Deutsch (1966 male, Fidesz-MPP; nominated 1 January 1999)</t>
  </si>
  <si>
    <t>T. Deutsch (1966 male, Fidesz-MPP)</t>
  </si>
  <si>
    <t>Kinga Göncz, (1947 female, MSZP)</t>
  </si>
  <si>
    <t>green</t>
  </si>
  <si>
    <t>yellow (dark)</t>
  </si>
  <si>
    <t>red</t>
  </si>
  <si>
    <t>blue</t>
  </si>
  <si>
    <t>orange</t>
  </si>
  <si>
    <t>hu_n01</t>
  </si>
  <si>
    <t>green (dark)</t>
  </si>
  <si>
    <t>red (dark)</t>
  </si>
  <si>
    <t>silver</t>
  </si>
  <si>
    <t>gray (light)</t>
  </si>
  <si>
    <t>green (light)</t>
  </si>
  <si>
    <t>hu_fidesz01</t>
  </si>
  <si>
    <t>Hungarian Democratic Forum</t>
  </si>
  <si>
    <t>MDF</t>
  </si>
  <si>
    <t>Magyar Demokrata Fórum</t>
  </si>
  <si>
    <t>Independent Smallholders Party</t>
  </si>
  <si>
    <t>FKGP</t>
  </si>
  <si>
    <t>Független Kisgazdapárt</t>
  </si>
  <si>
    <t>Christian-Democratic People's Party</t>
  </si>
  <si>
    <t>KDNP</t>
  </si>
  <si>
    <t>Keresztenydemokrata
 Neppitrt (KDNP)</t>
  </si>
  <si>
    <t>Hungarian Socialist Party</t>
  </si>
  <si>
    <t>MSZP</t>
  </si>
  <si>
    <t>Magyar Szocialista Pirt</t>
  </si>
  <si>
    <t>Alliance of Free Democrats</t>
  </si>
  <si>
    <t>SZDSZ</t>
  </si>
  <si>
    <t>Szabad Demokrathk Szovetstge</t>
  </si>
  <si>
    <t>Alliance of Young Democrats-Hungarian Civic Party</t>
  </si>
  <si>
    <t>Fidesz-MPP</t>
  </si>
  <si>
    <t>Fiatal Demokraták Szövetsége-Magyar Polgári Párt</t>
  </si>
  <si>
    <t>Independent</t>
  </si>
  <si>
    <t>No acronym</t>
  </si>
  <si>
    <t>Fidesz/Hungarian Civic Party/Christian Democratic People's Party</t>
  </si>
  <si>
    <t>Fidesz-KDNP</t>
  </si>
  <si>
    <t>Fidesz/Magyar Polgári Szövetség/Kereszténydemokrata Néppárt</t>
  </si>
  <si>
    <t>Party of Hungarian Justice and Life</t>
  </si>
  <si>
    <t>MIÉP</t>
  </si>
  <si>
    <t>Magyar Igazságés Élet Párt</t>
  </si>
  <si>
    <t>Workers Party</t>
  </si>
  <si>
    <t>MP</t>
  </si>
  <si>
    <t>Munkáspárt</t>
  </si>
  <si>
    <t>Party of Hungarian Justice and Life-Jobbik The Third Way</t>
  </si>
  <si>
    <t>MIÉP-Jobbik</t>
  </si>
  <si>
    <t>Magyar Igazság és Élet Pártja/Jobbik a Harmadik Út</t>
  </si>
  <si>
    <t>Unifing for Hungary Centre</t>
  </si>
  <si>
    <t>Centrum</t>
  </si>
  <si>
    <t>Összefogás Magyarországért Centrum</t>
  </si>
  <si>
    <t>Party of the Republic</t>
  </si>
  <si>
    <t>KP</t>
  </si>
  <si>
    <t>Köztársaságpárt</t>
  </si>
  <si>
    <t>Agrarian Alliance</t>
  </si>
  <si>
    <t>ASZ</t>
  </si>
  <si>
    <t>Agrárszövetség</t>
  </si>
  <si>
    <t>Liberal Alliance - Party of Entrepreneurs</t>
  </si>
  <si>
    <t>LA</t>
  </si>
  <si>
    <t>Liberális Szövetség-Vállalkozók Pártja</t>
  </si>
  <si>
    <t>Hungarian Communist Workers Party</t>
  </si>
  <si>
    <t>HMP</t>
  </si>
  <si>
    <t>Magyar Kommunista Munkáspárt</t>
  </si>
  <si>
    <t>Hungarian National Union</t>
  </si>
  <si>
    <t>MNSZ</t>
  </si>
  <si>
    <t>Magyar Nemzeti Szövetség</t>
  </si>
  <si>
    <t>Social Democratic Party</t>
  </si>
  <si>
    <t>SZDP</t>
  </si>
  <si>
    <t>Szociáldemokrata Párt</t>
  </si>
  <si>
    <t>fr-jobbik</t>
  </si>
  <si>
    <t>Politics Can be Different</t>
  </si>
  <si>
    <t>LMP</t>
  </si>
  <si>
    <t>Lehet Más a Politika</t>
  </si>
  <si>
    <t>MCF Roma Alliance</t>
  </si>
  <si>
    <t>MCF</t>
  </si>
  <si>
    <t>MCF Roma Összefogás</t>
  </si>
  <si>
    <t>Hungarian Civic Party</t>
  </si>
  <si>
    <t>Fidesz</t>
  </si>
  <si>
    <t>hu_independent01</t>
  </si>
  <si>
    <t>Ind.</t>
  </si>
  <si>
    <t>Smallholders</t>
  </si>
  <si>
    <t>Kisgazdak</t>
  </si>
  <si>
    <t>K</t>
  </si>
  <si>
    <t>hu_k01</t>
  </si>
  <si>
    <t>yellow</t>
  </si>
  <si>
    <t>Viktor Orbán (1963 male, hu_fidesz01)</t>
  </si>
  <si>
    <t>Tibor Navracsics (1966 male, hu_fidesz01)</t>
  </si>
  <si>
    <t>Mihály Varga (1965, male, hu_fidesz01)</t>
  </si>
  <si>
    <t>Csaba Hende (1960 male, hu_fidesz01)</t>
  </si>
  <si>
    <t>György Matolcsy (1955 male, hu_fidesz01)</t>
  </si>
  <si>
    <t>Zoltán Balog (1958 male, hu_fidesz01)</t>
  </si>
  <si>
    <t>Sándor Fazekas (1963 male, hu_fidesz01)</t>
  </si>
  <si>
    <t>János Martonyi (1944 male, hu_fidesz01)</t>
  </si>
  <si>
    <t>Tamás Fellegi (1956 male, hu_independent01)</t>
  </si>
  <si>
    <t>Miklós Réthelyi (1939 male, hu_independent01)</t>
  </si>
  <si>
    <t>Sándor Pintér (1948 male, hu_independent01)</t>
  </si>
  <si>
    <t>Lászlóné Németh (1953, female, hu_independent01)</t>
  </si>
  <si>
    <t>-</t>
  </si>
  <si>
    <t>Other</t>
  </si>
  <si>
    <t>(Other)</t>
  </si>
  <si>
    <t>Mihály Varga (1965 male, Fidesz)</t>
  </si>
  <si>
    <t>resigned to become governor of the national bank</t>
  </si>
  <si>
    <t>resigned to become Minister of National Economy.  Position not subsequently filled</t>
  </si>
  <si>
    <t>ad interim</t>
  </si>
  <si>
    <t>VL  - 52</t>
  </si>
  <si>
    <t>UR  - http://dx.doi.org/10.1111/j.2047-8852.12013</t>
  </si>
  <si>
    <t>DO  - 10.1111/j.2047-8852.12013</t>
  </si>
  <si>
    <t>SP  - 96</t>
  </si>
  <si>
    <t>EP  - 100</t>
  </si>
  <si>
    <t>PY  - 2013</t>
  </si>
  <si>
    <t>Civil Movement</t>
  </si>
  <si>
    <t>Allies of Marie Seres</t>
  </si>
  <si>
    <t>Allies of Marie Seres/Seres Mária Szövetségesei</t>
  </si>
  <si>
    <t>http://www.valasztas.hu/en/ep2014/422/422_0_index.html</t>
  </si>
  <si>
    <t> 12 </t>
  </si>
  <si>
    <t> 3 </t>
  </si>
  <si>
    <t> 2 </t>
  </si>
  <si>
    <t> 1 </t>
  </si>
  <si>
    <t>A HAZA NEM ELADÓ</t>
  </si>
  <si>
    <t>SMS</t>
  </si>
  <si>
    <t>Együtt-PM</t>
  </si>
  <si>
    <t>EPP</t>
  </si>
  <si>
    <t>S&amp;D</t>
  </si>
  <si>
    <t>G-EFA</t>
  </si>
  <si>
    <t>Demokratikus Koalíció</t>
  </si>
  <si>
    <t>A Hana Nem Elad</t>
  </si>
  <si>
    <t>Democratic Coalition</t>
  </si>
  <si>
    <t>DK</t>
  </si>
  <si>
    <t>This Country is Not For Sale</t>
  </si>
  <si>
    <t>AHNE</t>
  </si>
  <si>
    <t>E-PM</t>
  </si>
  <si>
    <t>hu_dk01</t>
  </si>
  <si>
    <t>hu_e-pm01</t>
  </si>
  <si>
    <t>hu_ahne01</t>
  </si>
  <si>
    <t>hu_sms01</t>
  </si>
  <si>
    <t>Seres Mária Szövetségesei</t>
  </si>
  <si>
    <t>Párbeszéd Magyarországért</t>
  </si>
  <si>
    <t>PM</t>
  </si>
  <si>
    <t>Dialogue for Hungary</t>
  </si>
  <si>
    <t>Together-Dialogue for Hungary</t>
  </si>
  <si>
    <t>Együtt-Párbeszéd Magyarországért</t>
  </si>
  <si>
    <t>hu_pm01</t>
  </si>
  <si>
    <t>Civil Mozgalom</t>
  </si>
  <si>
    <t>CM</t>
  </si>
  <si>
    <t>hu_cm01</t>
  </si>
  <si>
    <t>gray (dark)</t>
  </si>
  <si>
    <t>http://www.valasztas.hu/</t>
  </si>
  <si>
    <t>Single-Member District</t>
  </si>
  <si>
    <t>National List</t>
  </si>
  <si>
    <t>Összefogás (MSZP-EGYÜTT-DK-PM-MLP)</t>
  </si>
  <si>
    <t>Unity (MSZP-EGYÜTT-DK-PM-MLP)</t>
  </si>
  <si>
    <t>O</t>
  </si>
  <si>
    <t>hu_o01</t>
  </si>
  <si>
    <t>Orbán III</t>
  </si>
  <si>
    <t>Minister of External Economic Relations and Foreign Affairs</t>
  </si>
  <si>
    <t>Magyarország külgazdasági és külügyminiszter</t>
  </si>
  <si>
    <t>Külgazdasági és külügyminiszter</t>
  </si>
  <si>
    <t>Komyezetvtdelmi és teriiletfej-lesztdsi miniszter</t>
  </si>
  <si>
    <t>Ipari és kereskedelmi miniszter</t>
  </si>
  <si>
    <t>Kozlekedtsi, hirkozltsi ésviziigyi miniszter</t>
  </si>
  <si>
    <t>János Lázár (1975 male, hu_fidesz01)</t>
  </si>
  <si>
    <t>Zsolt Semjén (1962 male, hu_kdnp01)</t>
  </si>
  <si>
    <t>Miklós Seszták  (1968 male, kdnp)</t>
  </si>
  <si>
    <t>Földművelésügyi</t>
  </si>
  <si>
    <t>Pénzügyminiszter</t>
  </si>
  <si>
    <t>Igazságügyi miniszter</t>
  </si>
  <si>
    <t>Népjóléti miniszter</t>
  </si>
  <si>
    <t xml:space="preserve">Tárca nélküli miniszter </t>
  </si>
  <si>
    <t>Péter Szijjártó (1978 male, hu_fidesz01)</t>
  </si>
  <si>
    <t>Calculations for integration with other databases</t>
  </si>
  <si>
    <t>Country</t>
  </si>
  <si>
    <t>Name_english</t>
  </si>
  <si>
    <t>Name_short</t>
  </si>
  <si>
    <t>First_PDY_Year</t>
  </si>
  <si>
    <t>Last_PDY_Year</t>
  </si>
  <si>
    <t>Max_Vote</t>
  </si>
  <si>
    <t>Year_of_max_vote</t>
  </si>
  <si>
    <t>Last Updated:</t>
  </si>
  <si>
    <t>Update Notes:</t>
  </si>
  <si>
    <t>Info_parties2</t>
  </si>
  <si>
    <t>This sheet contains calculations for integrating databases.</t>
  </si>
  <si>
    <t>New Data: ministers after 2014, parlseats_lh after 2013
Legacy Data: ministers before 2010 
Format: Needs new parlseats_lh and parlseats_uh formats, new info_parties 
Additional data: Could use party logo, party website, party founding, name, merge/split, leader data</t>
  </si>
  <si>
    <t>Jobbik</t>
  </si>
  <si>
    <t>István Simicskó (1961 male, Fidesz)</t>
  </si>
  <si>
    <t>Sándor Fazekas (1963 male, hu_independent01)  Considered by many sources as Fidesz</t>
  </si>
  <si>
    <t>Single-Member districts</t>
  </si>
  <si>
    <t>Source: https://www.valasztas.hu/web/national-election-office/parliamentary-elections-2018; Overall (National List Votes, Total Seats)</t>
  </si>
  <si>
    <t>MSZP=PM</t>
  </si>
  <si>
    <t>Politics Can Be Different (LMP)</t>
  </si>
  <si>
    <t>hu_mnoo01</t>
  </si>
  <si>
    <t>National Self-Government of Germans in Hungary</t>
  </si>
  <si>
    <t>MNOO</t>
  </si>
  <si>
    <t>Magyarországi Németek Országos Önkormányzata</t>
  </si>
  <si>
    <t>hu_egyutt01</t>
  </si>
  <si>
    <t>Together - Party for a New Era</t>
  </si>
  <si>
    <t>Együtt</t>
  </si>
  <si>
    <t>hu_momentum01</t>
  </si>
  <si>
    <t>Momentum Movement</t>
  </si>
  <si>
    <t>Momentum</t>
  </si>
  <si>
    <t>Momentum Mozgalom</t>
  </si>
  <si>
    <t>hu_mkkp01</t>
  </si>
  <si>
    <t>Hungarian Two-Tailed Dog Party</t>
  </si>
  <si>
    <t>MKKP</t>
  </si>
  <si>
    <t>Magyar Kétfarkú Kutya Párt</t>
  </si>
  <si>
    <t>Democratic Coalition/Demokratikus Koalíció (DK)</t>
  </si>
  <si>
    <t>National Government of the Hungarian Germans (MNOO)</t>
  </si>
  <si>
    <t>www.valasztas.hu</t>
  </si>
  <si>
    <t>hu_ref_2016_01a</t>
  </si>
  <si>
    <t>Migrant Quota</t>
  </si>
  <si>
    <t>Do you want the European Union to be able to mandate the obligatory resettlement of non-Hungarian citizens into Hungary even without the approval of the National Assembly?</t>
  </si>
  <si>
    <t>Referendum failed, turnout below 50% threshold</t>
  </si>
  <si>
    <t>Minister without portfolio responsible for the planning, construction and commissioning of the two new blocks at the Paks Nuclear Power Plant</t>
  </si>
  <si>
    <t>János Süli (1956 male, hu_kdnp01)</t>
  </si>
  <si>
    <t>Lajos Kósa (1964 male, hu_fidesz01)</t>
  </si>
  <si>
    <t>Orban IV</t>
  </si>
  <si>
    <t>Mihály Varga (1965 male, hu_fidesz01)</t>
  </si>
  <si>
    <t>Sándor Pintér (1968 male, hu_fidesz01)</t>
  </si>
  <si>
    <t>Antal Rogán (1972 male, hu_fidesz01)</t>
  </si>
  <si>
    <t>Head of the Cabinet of the Prime Minister</t>
  </si>
  <si>
    <t>Gergely Gulyás (1981 male, hu_fidesz01)</t>
  </si>
  <si>
    <t>Miklós Kásler (1950 male, hu_independent01)</t>
  </si>
  <si>
    <t>István Nagy (1967 male, hu_fidesz01)</t>
  </si>
  <si>
    <t>László Palkovics (1965 male, hu_independent01)</t>
  </si>
  <si>
    <t>Minister of Innovation and Technology</t>
  </si>
  <si>
    <t>Innovációs és Technológiai Minisztérium</t>
  </si>
  <si>
    <t>László Trócsányi (1956 male, hu_independent01)</t>
  </si>
  <si>
    <t>Tibor Benko (1955 male, hu_independent01)</t>
  </si>
  <si>
    <t>Andrea Bárfai-Mager (1966 female, hu_independent01)</t>
  </si>
  <si>
    <t>Judit Varga (1980 female, hu_fidesz01)</t>
  </si>
  <si>
    <t>Minister without portfolio for family affairs</t>
  </si>
  <si>
    <t>Katalin Nováok (1977 female, hu_fidesz01)</t>
  </si>
  <si>
    <t>Our Homeland</t>
  </si>
  <si>
    <t>Mi Hazánk</t>
  </si>
  <si>
    <t>hu_mihazank01</t>
  </si>
  <si>
    <t>hu_dk-jobbik-mom+01</t>
  </si>
  <si>
    <t>United for Hungary</t>
  </si>
  <si>
    <t>Együtt Magyarországért</t>
  </si>
  <si>
    <t>DK-Jobbik-mom+</t>
  </si>
  <si>
    <t>United for Hungary (DK, Jobbik, Momentum, MSZP, LMP, Parbeszed)</t>
  </si>
  <si>
    <t>hu_ref_2022_01a</t>
  </si>
  <si>
    <t>hu_ref_2022_01d</t>
  </si>
  <si>
    <t>hu_ref_2022_01c</t>
  </si>
  <si>
    <t>hu_ref_2022_01b</t>
  </si>
  <si>
    <t>Teaching Sexual Orientation</t>
  </si>
  <si>
    <t>Gender Reassignment</t>
  </si>
  <si>
    <t>Explicit Media</t>
  </si>
  <si>
    <t>Media on Gender Change</t>
  </si>
  <si>
    <t>Do you support the teaching of sexual orientation to minors in public education institutions without parental consent?</t>
  </si>
  <si>
    <t>Do you support the promotion of gender-reassignment treatments to minors?</t>
  </si>
  <si>
    <t>Do you support the unrestricted exposure of minors to sexually explicit madia content that may influence their development?</t>
  </si>
  <si>
    <t>Do you support showing minors media content on gender changing procedures?</t>
  </si>
  <si>
    <t>Deputy Prime Minister for Church Affairs and Hungarian Communities</t>
  </si>
  <si>
    <t>Miniszterelnöki Kabinetirodát vezet ˝o miniszter</t>
  </si>
  <si>
    <t>Miniszterelnök-helyettes, nemzetpolitikáért, nemzetiségpolitikáért, egyházpolitikáért és egyházdiplomáciáért felel ˝os tárca nélküli miniszter</t>
  </si>
  <si>
    <t>Sándor Pintér (1968 male, hu_independent01)</t>
  </si>
  <si>
    <t>Minister of Culture and Innovation</t>
  </si>
  <si>
    <t>Kultúráért és Innovációért felel ˝os miniszter</t>
  </si>
  <si>
    <t>János Csák (1962 male, hu_independent01)</t>
  </si>
  <si>
    <t>Minister of Technology and Industry</t>
  </si>
  <si>
    <t>Technológiai és Ipari Minisztériumért felel ˝os miniszter</t>
  </si>
  <si>
    <t>Minister of Foreign Affairs and Trade</t>
  </si>
  <si>
    <t>Kristóf Szalay-Bobrovniczky (1970 male, hu_independent01)</t>
  </si>
  <si>
    <t>Minister of Construction and Investment</t>
  </si>
  <si>
    <t>Minister of Construction and Transport</t>
  </si>
  <si>
    <t>Építési és Beruházási Minisztérium</t>
  </si>
  <si>
    <t>Építési és Közlekedési Minisztréium</t>
  </si>
  <si>
    <t>Tibor Navrasics (1966 male, hu_kdnp01)</t>
  </si>
  <si>
    <t>Minister without Portfolio for Regional Development and Utilization of European Funds</t>
  </si>
  <si>
    <t>Területfejlesztésért és az Uniós Források Felhasználásáért felel ˝os miniszter</t>
  </si>
  <si>
    <t>Minister for Economic Development</t>
  </si>
  <si>
    <t>Gazdaságfejlesztési Minisztérium</t>
  </si>
  <si>
    <t>Márton Nagy (1976 male, hu_independent01)</t>
  </si>
  <si>
    <t>Minister of Energy</t>
  </si>
  <si>
    <t>Energiaügyi Minisztérium</t>
  </si>
  <si>
    <t>Csaba Lantos (1962 male, hu_independent01)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</si>
</sst>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3" formatCode="_(* #,##0.00_);_(* \(#,##0.00\);_(* &quot;-&quot;??_);_(@_)"/>
    <numFmt numFmtId="164" formatCode="dd\-mm\-yyyy"/>
    <numFmt numFmtId="165" formatCode="[$-409]d\-mmm\-yy;@"/>
    <numFmt numFmtId="166" formatCode="0.0%"/>
    <numFmt numFmtId="167" formatCode="0.00000000"/>
    <numFmt numFmtId="168" formatCode="General_)"/>
    <numFmt numFmtId="169" formatCode="#,##0.000"/>
    <numFmt numFmtId="170" formatCode="yyyy"/>
    <numFmt numFmtId="171" formatCode="0.000%"/>
    <numFmt numFmtId="172" formatCode="yyyy\-mm\-dd"/>
    <numFmt numFmtId="173" formatCode="[$-409]d\-mmm\-yyyy;@"/>
  </numFmts>
  <fonts count="43" x14ac:knownFonts="1">
    <font>
      <sz val="10"/>
      <name val="Arial"/>
    </font>
    <font>
      <sz val="11"/>
      <color theme="1"/>
      <name val="Calibri"/>
      <family val="2"/>
      <scheme val="minor"/>
    </font>
    <font>
      <u/>
      <sz val="10"/>
      <color indexed="12"/>
      <name val="Arial"/>
      <family val="2"/>
    </font>
    <font>
      <sz val="8"/>
      <name val="Calibri"/>
      <family val="2"/>
    </font>
    <font>
      <sz val="10"/>
      <name val="Arial"/>
      <family val="2"/>
    </font>
    <font>
      <sz val="11"/>
      <color indexed="8"/>
      <name val="Calibri"/>
      <family val="2"/>
    </font>
    <font>
      <sz val="10"/>
      <name val="Calibri"/>
      <family val="2"/>
      <scheme val="minor"/>
    </font>
    <font>
      <sz val="8"/>
      <name val="Calibri"/>
      <family val="2"/>
      <scheme val="minor"/>
    </font>
    <font>
      <sz val="8"/>
      <color indexed="8"/>
      <name val="Calibri"/>
      <family val="2"/>
      <scheme val="minor"/>
    </font>
    <font>
      <i/>
      <sz val="8"/>
      <name val="Calibri"/>
      <family val="2"/>
      <scheme val="minor"/>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Arial"/>
      <family val="2"/>
    </font>
    <font>
      <sz val="8"/>
      <color theme="1"/>
      <name val="Calibri"/>
      <family val="2"/>
      <scheme val="minor"/>
    </font>
    <font>
      <u/>
      <sz val="8"/>
      <color indexed="12"/>
      <name val="Calibri"/>
      <family val="2"/>
      <scheme val="minor"/>
    </font>
    <font>
      <b/>
      <sz val="20"/>
      <name val="Calibri"/>
      <family val="2"/>
      <scheme val="minor"/>
    </font>
    <font>
      <sz val="8"/>
      <color theme="1" tint="0.499984740745262"/>
      <name val="Calibri"/>
      <family val="2"/>
      <scheme val="minor"/>
    </font>
    <font>
      <sz val="8"/>
      <color theme="0"/>
      <name val="Calibri"/>
      <family val="2"/>
      <scheme val="minor"/>
    </font>
    <font>
      <sz val="8"/>
      <color theme="0" tint="-0.14999847407452621"/>
      <name val="Calibri"/>
      <family val="2"/>
      <scheme val="minor"/>
    </font>
    <font>
      <i/>
      <sz val="8"/>
      <color theme="1"/>
      <name val="Calibri"/>
      <family val="2"/>
      <scheme val="minor"/>
    </font>
    <font>
      <sz val="10"/>
      <name val="Calibri"/>
      <family val="2"/>
    </font>
    <font>
      <u/>
      <sz val="8"/>
      <name val="Calibri"/>
      <family val="2"/>
      <scheme val="minor"/>
    </font>
    <font>
      <u/>
      <sz val="8"/>
      <name val="Calibri"/>
      <family val="2"/>
    </font>
    <font>
      <b/>
      <sz val="8"/>
      <name val="Calibri"/>
      <family val="2"/>
      <scheme val="minor"/>
    </font>
    <font>
      <sz val="8"/>
      <color indexed="8"/>
      <name val="Calibri"/>
      <family val="2"/>
    </font>
    <font>
      <sz val="11"/>
      <color theme="1"/>
      <name val="Times New Roman"/>
      <family val="1"/>
    </font>
    <font>
      <sz val="9"/>
      <color theme="1"/>
      <name val="Calibri"/>
      <family val="2"/>
      <scheme val="minor"/>
    </font>
    <font>
      <sz val="8"/>
      <color rgb="FF333333"/>
      <name val="Verdana"/>
      <family val="2"/>
    </font>
    <font>
      <sz val="8"/>
      <color rgb="FF222222"/>
      <name val="Consolas"/>
      <family val="3"/>
    </font>
  </fonts>
  <fills count="42">
    <fill>
      <patternFill patternType="none"/>
    </fill>
    <fill>
      <patternFill patternType="gray125"/>
    </fill>
    <fill>
      <patternFill patternType="solid">
        <fgColor theme="4" tint="0.79998168889431442"/>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rgb="FFDCA0C8"/>
        <bgColor indexed="64"/>
      </patternFill>
    </fill>
    <fill>
      <patternFill patternType="solid">
        <fgColor rgb="FFBEBEBE"/>
        <bgColor indexed="64"/>
      </patternFill>
    </fill>
    <fill>
      <patternFill patternType="solid">
        <fgColor rgb="FFCF73AA"/>
        <bgColor indexed="64"/>
      </patternFill>
    </fill>
    <fill>
      <patternFill patternType="solid">
        <fgColor rgb="FFC55798"/>
        <bgColor indexed="64"/>
      </patternFill>
    </fill>
    <fill>
      <patternFill patternType="solid">
        <fgColor rgb="FFDCDCF0"/>
        <bgColor indexed="64"/>
      </patternFill>
    </fill>
    <fill>
      <patternFill patternType="solid">
        <fgColor indexed="22"/>
        <bgColor indexed="64"/>
      </patternFill>
    </fill>
    <fill>
      <patternFill patternType="solid">
        <fgColor rgb="FFBED6C2"/>
        <bgColor indexed="64"/>
      </patternFill>
    </fill>
    <fill>
      <patternFill patternType="solid">
        <fgColor rgb="FFDCDCDC"/>
        <bgColor indexed="64"/>
      </patternFill>
    </fill>
    <fill>
      <patternFill patternType="solid">
        <fgColor theme="1" tint="0.34998626667073579"/>
        <bgColor indexed="64"/>
      </patternFill>
    </fill>
    <fill>
      <patternFill patternType="solid">
        <fgColor rgb="FF5A6E5A"/>
        <bgColor indexed="64"/>
      </patternFill>
    </fill>
    <fill>
      <patternFill patternType="solid">
        <fgColor rgb="FFF5D7EB"/>
        <bgColor indexed="64"/>
      </patternFill>
    </fill>
    <fill>
      <patternFill patternType="solid">
        <fgColor theme="0" tint="-0.34998626667073579"/>
        <bgColor indexed="64"/>
      </patternFill>
    </fill>
    <fill>
      <patternFill patternType="solid">
        <fgColor theme="0"/>
        <bgColor indexed="64"/>
      </patternFill>
    </fill>
    <fill>
      <patternFill patternType="solid">
        <fgColor rgb="FFB9B9E1"/>
        <bgColor indexed="64"/>
      </patternFill>
    </fill>
    <fill>
      <patternFill patternType="solid">
        <fgColor theme="0" tint="-0.249977111117893"/>
        <bgColor indexed="64"/>
      </patternFill>
    </fill>
    <fill>
      <patternFill patternType="solid">
        <fgColor theme="0" tint="-4.9989318521683403E-2"/>
        <bgColor indexed="64"/>
      </patternFill>
    </fill>
    <fill>
      <patternFill patternType="solid">
        <fgColor theme="0" tint="-0.14999847407452621"/>
        <bgColor indexed="64"/>
      </patternFill>
    </fill>
  </fills>
  <borders count="23">
    <border>
      <left/>
      <right/>
      <top/>
      <bottom/>
      <diagonal/>
    </border>
    <border>
      <left style="hair">
        <color indexed="10"/>
      </left>
      <right/>
      <top/>
      <bottom/>
      <diagonal/>
    </border>
    <border>
      <left style="thin">
        <color indexed="64"/>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theme="1" tint="0.499984740745262"/>
      </left>
      <right/>
      <top/>
      <bottom/>
      <diagonal/>
    </border>
    <border>
      <left/>
      <right style="thin">
        <color theme="1" tint="0.499984740745262"/>
      </right>
      <top/>
      <bottom/>
      <diagonal/>
    </border>
    <border>
      <left/>
      <right style="thin">
        <color auto="1"/>
      </right>
      <top/>
      <bottom/>
      <diagonal/>
    </border>
    <border>
      <left style="thin">
        <color indexed="64"/>
      </left>
      <right style="thin">
        <color theme="0" tint="-4.9989318521683403E-2"/>
      </right>
      <top/>
      <bottom style="thin">
        <color theme="0" tint="-4.9989318521683403E-2"/>
      </bottom>
      <diagonal/>
    </border>
    <border>
      <left style="thin">
        <color theme="0" tint="-4.9989318521683403E-2"/>
      </left>
      <right/>
      <top/>
      <bottom style="thin">
        <color theme="0" tint="-4.9989318521683403E-2"/>
      </bottom>
      <diagonal/>
    </border>
    <border>
      <left/>
      <right style="thin">
        <color theme="0" tint="-4.9989318521683403E-2"/>
      </right>
      <top/>
      <bottom style="thin">
        <color theme="0" tint="-4.9989318521683403E-2"/>
      </bottom>
      <diagonal/>
    </border>
    <border>
      <left style="thin">
        <color theme="0" tint="-4.9989318521683403E-2"/>
      </left>
      <right style="thin">
        <color theme="0" tint="-4.9989318521683403E-2"/>
      </right>
      <top/>
      <bottom style="thin">
        <color theme="0" tint="-4.9989318521683403E-2"/>
      </bottom>
      <diagonal/>
    </border>
    <border>
      <left/>
      <right/>
      <top style="thin">
        <color theme="0" tint="-4.9989318521683403E-2"/>
      </top>
      <bottom style="thin">
        <color theme="0" tint="-4.9989318521683403E-2"/>
      </bottom>
      <diagonal/>
    </border>
    <border>
      <left/>
      <right/>
      <top/>
      <bottom style="thin">
        <color theme="0" tint="-4.9989318521683403E-2"/>
      </bottom>
      <diagonal/>
    </border>
    <border>
      <left/>
      <right style="hair">
        <color indexed="10"/>
      </right>
      <top/>
      <bottom/>
      <diagonal/>
    </border>
    <border>
      <left style="thin">
        <color rgb="FF000000"/>
      </left>
      <right style="thin">
        <color rgb="FF000000"/>
      </right>
      <top style="thin">
        <color rgb="FF000000"/>
      </top>
      <bottom style="thin">
        <color rgb="FF000000"/>
      </bottom>
      <diagonal/>
    </border>
  </borders>
  <cellStyleXfs count="50">
    <xf numFmtId="0" fontId="0" fillId="0" borderId="0">
      <alignment horizontal="left" vertical="top"/>
    </xf>
    <xf numFmtId="0" fontId="2" fillId="0" borderId="0" applyNumberFormat="0" applyFill="0" applyBorder="0" applyProtection="0">
      <alignment horizontal="left" vertical="top"/>
    </xf>
    <xf numFmtId="0" fontId="4" fillId="0" borderId="0"/>
    <xf numFmtId="0" fontId="5" fillId="0" borderId="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9" borderId="0" applyNumberFormat="0" applyBorder="0" applyAlignment="0" applyProtection="0"/>
    <xf numFmtId="0" fontId="5" fillId="12" borderId="0" applyNumberFormat="0" applyBorder="0" applyAlignment="0" applyProtection="0"/>
    <xf numFmtId="0" fontId="10" fillId="13" borderId="0" applyNumberFormat="0" applyBorder="0" applyAlignment="0" applyProtection="0"/>
    <xf numFmtId="0" fontId="10" fillId="10" borderId="0" applyNumberFormat="0" applyBorder="0" applyAlignment="0" applyProtection="0"/>
    <xf numFmtId="0" fontId="10" fillId="11" borderId="0" applyNumberFormat="0" applyBorder="0" applyAlignment="0" applyProtection="0"/>
    <xf numFmtId="0" fontId="10" fillId="14"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17"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14" borderId="0" applyNumberFormat="0" applyBorder="0" applyAlignment="0" applyProtection="0"/>
    <xf numFmtId="0" fontId="10" fillId="15" borderId="0" applyNumberFormat="0" applyBorder="0" applyAlignment="0" applyProtection="0"/>
    <xf numFmtId="0" fontId="10" fillId="20" borderId="0" applyNumberFormat="0" applyBorder="0" applyAlignment="0" applyProtection="0"/>
    <xf numFmtId="0" fontId="11" fillId="4" borderId="0" applyNumberFormat="0" applyBorder="0" applyAlignment="0" applyProtection="0"/>
    <xf numFmtId="0" fontId="12" fillId="21" borderId="3" applyNumberFormat="0" applyAlignment="0" applyProtection="0"/>
    <xf numFmtId="0" fontId="13" fillId="22" borderId="4" applyNumberFormat="0" applyAlignment="0" applyProtection="0"/>
    <xf numFmtId="0" fontId="14" fillId="0" borderId="0" applyNumberFormat="0" applyFill="0" applyBorder="0" applyAlignment="0" applyProtection="0"/>
    <xf numFmtId="0" fontId="15" fillId="5" borderId="0" applyNumberFormat="0" applyBorder="0" applyAlignment="0" applyProtection="0"/>
    <xf numFmtId="0" fontId="16" fillId="0" borderId="5" applyNumberFormat="0" applyFill="0" applyAlignment="0" applyProtection="0"/>
    <xf numFmtId="0" fontId="17" fillId="0" borderId="6" applyNumberFormat="0" applyFill="0" applyAlignment="0" applyProtection="0"/>
    <xf numFmtId="0" fontId="18" fillId="0" borderId="7" applyNumberFormat="0" applyFill="0" applyAlignment="0" applyProtection="0"/>
    <xf numFmtId="0" fontId="18" fillId="0" borderId="0" applyNumberFormat="0" applyFill="0" applyBorder="0" applyAlignment="0" applyProtection="0"/>
    <xf numFmtId="0" fontId="19" fillId="8" borderId="3" applyNumberFormat="0" applyAlignment="0" applyProtection="0"/>
    <xf numFmtId="0" fontId="20" fillId="0" borderId="8" applyNumberFormat="0" applyFill="0" applyAlignment="0" applyProtection="0"/>
    <xf numFmtId="0" fontId="21" fillId="23" borderId="0" applyNumberFormat="0" applyBorder="0" applyAlignment="0" applyProtection="0"/>
    <xf numFmtId="0" fontId="5" fillId="24" borderId="9" applyNumberFormat="0" applyFont="0" applyAlignment="0" applyProtection="0"/>
    <xf numFmtId="0" fontId="22" fillId="21" borderId="10" applyNumberFormat="0" applyAlignment="0" applyProtection="0"/>
    <xf numFmtId="0" fontId="23" fillId="0" borderId="0" applyNumberFormat="0" applyFill="0" applyBorder="0" applyAlignment="0" applyProtection="0"/>
    <xf numFmtId="0" fontId="24" fillId="0" borderId="11" applyNumberFormat="0" applyFill="0" applyAlignment="0" applyProtection="0"/>
    <xf numFmtId="0" fontId="25" fillId="0" borderId="0" applyNumberFormat="0" applyFill="0" applyBorder="0" applyAlignment="0" applyProtection="0"/>
    <xf numFmtId="9" fontId="26" fillId="0" borderId="0" applyFont="0" applyFill="0" applyBorder="0" applyAlignment="0" applyProtection="0"/>
    <xf numFmtId="0" fontId="4" fillId="0" borderId="0">
      <alignment horizontal="left" vertical="top"/>
    </xf>
    <xf numFmtId="0" fontId="34" fillId="0" borderId="0"/>
    <xf numFmtId="0" fontId="1" fillId="0" borderId="0"/>
    <xf numFmtId="43" fontId="4" fillId="0" borderId="0" applyFont="0" applyFill="0" applyBorder="0" applyAlignment="0" applyProtection="0"/>
  </cellStyleXfs>
  <cellXfs count="264">
    <xf numFmtId="0" fontId="0" fillId="0" borderId="0" xfId="0">
      <alignment horizontal="left" vertical="top"/>
    </xf>
    <xf numFmtId="0" fontId="6" fillId="0" borderId="0" xfId="0" applyFont="1">
      <alignment horizontal="left" vertical="top"/>
    </xf>
    <xf numFmtId="0" fontId="7" fillId="0" borderId="0" xfId="0" applyFont="1">
      <alignment horizontal="left" vertical="top"/>
    </xf>
    <xf numFmtId="0" fontId="0" fillId="0" borderId="0" xfId="0" applyAlignment="1"/>
    <xf numFmtId="0" fontId="7" fillId="0" borderId="0" xfId="0" applyFont="1" applyProtection="1">
      <alignment horizontal="left" vertical="top"/>
      <protection locked="0"/>
    </xf>
    <xf numFmtId="0" fontId="7" fillId="0" borderId="2" xfId="0" applyFont="1" applyBorder="1" applyProtection="1">
      <alignment horizontal="left" vertical="top"/>
      <protection locked="0"/>
    </xf>
    <xf numFmtId="15" fontId="7" fillId="0" borderId="2" xfId="0" applyNumberFormat="1" applyFont="1" applyBorder="1" applyProtection="1">
      <alignment horizontal="left" vertical="top"/>
      <protection locked="0"/>
    </xf>
    <xf numFmtId="3" fontId="7" fillId="0" borderId="0" xfId="0" applyNumberFormat="1" applyFont="1" applyProtection="1">
      <alignment horizontal="left" vertical="top"/>
      <protection locked="0"/>
    </xf>
    <xf numFmtId="0" fontId="7" fillId="0" borderId="0" xfId="0" applyFont="1" applyAlignment="1">
      <alignment horizontal="left" vertical="top" wrapText="1"/>
    </xf>
    <xf numFmtId="165" fontId="7" fillId="25" borderId="0" xfId="0" applyNumberFormat="1" applyFont="1" applyFill="1">
      <alignment horizontal="left" vertical="top"/>
    </xf>
    <xf numFmtId="165" fontId="7" fillId="0" borderId="2" xfId="0" applyNumberFormat="1" applyFont="1" applyBorder="1">
      <alignment horizontal="left" vertical="top"/>
    </xf>
    <xf numFmtId="165" fontId="7" fillId="26" borderId="0" xfId="0" applyNumberFormat="1" applyFont="1" applyFill="1">
      <alignment horizontal="left" vertical="top"/>
    </xf>
    <xf numFmtId="165" fontId="7" fillId="26" borderId="12" xfId="0" applyNumberFormat="1" applyFont="1" applyFill="1" applyBorder="1">
      <alignment horizontal="left" vertical="top"/>
    </xf>
    <xf numFmtId="165" fontId="7" fillId="26" borderId="13" xfId="0" applyNumberFormat="1" applyFont="1" applyFill="1" applyBorder="1">
      <alignment horizontal="left" vertical="top"/>
    </xf>
    <xf numFmtId="165" fontId="7" fillId="0" borderId="0" xfId="0" applyNumberFormat="1" applyFont="1">
      <alignment horizontal="left" vertical="top"/>
    </xf>
    <xf numFmtId="0" fontId="7" fillId="25" borderId="0" xfId="0" applyFont="1" applyFill="1">
      <alignment horizontal="left" vertical="top"/>
    </xf>
    <xf numFmtId="0" fontId="7" fillId="0" borderId="2" xfId="0" applyFont="1" applyBorder="1">
      <alignment horizontal="left" vertical="top"/>
    </xf>
    <xf numFmtId="0" fontId="7" fillId="26" borderId="0" xfId="0" applyFont="1" applyFill="1">
      <alignment horizontal="left" vertical="top"/>
    </xf>
    <xf numFmtId="0" fontId="7" fillId="26" borderId="12" xfId="0" applyFont="1" applyFill="1" applyBorder="1">
      <alignment horizontal="left" vertical="top"/>
    </xf>
    <xf numFmtId="0" fontId="7" fillId="26" borderId="13" xfId="0" applyFont="1" applyFill="1" applyBorder="1">
      <alignment horizontal="left" vertical="top"/>
    </xf>
    <xf numFmtId="3" fontId="7" fillId="25" borderId="0" xfId="2" applyNumberFormat="1" applyFont="1" applyFill="1" applyAlignment="1">
      <alignment horizontal="left" vertical="top"/>
    </xf>
    <xf numFmtId="3" fontId="7" fillId="25" borderId="0" xfId="0" applyNumberFormat="1" applyFont="1" applyFill="1">
      <alignment horizontal="left" vertical="top"/>
    </xf>
    <xf numFmtId="3" fontId="7" fillId="0" borderId="2" xfId="0" applyNumberFormat="1" applyFont="1" applyBorder="1">
      <alignment horizontal="left" vertical="top"/>
    </xf>
    <xf numFmtId="3" fontId="7" fillId="26" borderId="0" xfId="0" applyNumberFormat="1" applyFont="1" applyFill="1">
      <alignment horizontal="left" vertical="top"/>
    </xf>
    <xf numFmtId="3" fontId="7" fillId="26" borderId="12" xfId="0" applyNumberFormat="1" applyFont="1" applyFill="1" applyBorder="1">
      <alignment horizontal="left" vertical="top"/>
    </xf>
    <xf numFmtId="3" fontId="7" fillId="26" borderId="13" xfId="0" applyNumberFormat="1" applyFont="1" applyFill="1" applyBorder="1">
      <alignment horizontal="left" vertical="top"/>
    </xf>
    <xf numFmtId="3" fontId="7" fillId="0" borderId="0" xfId="0" applyNumberFormat="1" applyFont="1">
      <alignment horizontal="left" vertical="top"/>
    </xf>
    <xf numFmtId="166" fontId="7" fillId="25" borderId="0" xfId="2" applyNumberFormat="1" applyFont="1" applyFill="1" applyAlignment="1">
      <alignment horizontal="left" vertical="top"/>
    </xf>
    <xf numFmtId="166" fontId="7" fillId="25" borderId="0" xfId="0" applyNumberFormat="1" applyFont="1" applyFill="1">
      <alignment horizontal="left" vertical="top"/>
    </xf>
    <xf numFmtId="166" fontId="7" fillId="0" borderId="2" xfId="0" applyNumberFormat="1" applyFont="1" applyBorder="1">
      <alignment horizontal="left" vertical="top"/>
    </xf>
    <xf numFmtId="166" fontId="7" fillId="26" borderId="0" xfId="0" applyNumberFormat="1" applyFont="1" applyFill="1">
      <alignment horizontal="left" vertical="top"/>
    </xf>
    <xf numFmtId="166" fontId="7" fillId="26" borderId="12" xfId="0" applyNumberFormat="1" applyFont="1" applyFill="1" applyBorder="1">
      <alignment horizontal="left" vertical="top"/>
    </xf>
    <xf numFmtId="166" fontId="7" fillId="26" borderId="13" xfId="0" applyNumberFormat="1" applyFont="1" applyFill="1" applyBorder="1">
      <alignment horizontal="left" vertical="top"/>
    </xf>
    <xf numFmtId="166" fontId="7" fillId="0" borderId="2" xfId="45" applyNumberFormat="1" applyFont="1" applyFill="1" applyBorder="1" applyAlignment="1" applyProtection="1">
      <alignment horizontal="left" vertical="top"/>
      <protection locked="0"/>
    </xf>
    <xf numFmtId="166" fontId="7" fillId="0" borderId="2" xfId="0" applyNumberFormat="1" applyFont="1" applyBorder="1" applyProtection="1">
      <alignment horizontal="left" vertical="top"/>
      <protection locked="0"/>
    </xf>
    <xf numFmtId="166" fontId="7" fillId="0" borderId="0" xfId="0" applyNumberFormat="1" applyFont="1">
      <alignment horizontal="left" vertical="top"/>
    </xf>
    <xf numFmtId="9" fontId="7" fillId="0" borderId="2" xfId="0" applyNumberFormat="1" applyFont="1" applyBorder="1" applyProtection="1">
      <alignment horizontal="left" vertical="top"/>
      <protection locked="0"/>
    </xf>
    <xf numFmtId="0" fontId="7" fillId="25" borderId="0" xfId="0" applyFont="1" applyFill="1" applyAlignment="1">
      <alignment horizontal="left" vertical="top" wrapText="1"/>
    </xf>
    <xf numFmtId="0" fontId="7" fillId="25" borderId="2" xfId="0" applyFont="1" applyFill="1" applyBorder="1" applyAlignment="1">
      <alignment horizontal="left" vertical="top" wrapText="1"/>
    </xf>
    <xf numFmtId="0" fontId="7" fillId="27" borderId="12" xfId="0" applyFont="1" applyFill="1" applyBorder="1" applyAlignment="1">
      <alignment horizontal="left" vertical="top" wrapText="1"/>
    </xf>
    <xf numFmtId="0" fontId="7" fillId="27" borderId="0" xfId="0" applyFont="1" applyFill="1" applyAlignment="1">
      <alignment horizontal="left" vertical="top" wrapText="1"/>
    </xf>
    <xf numFmtId="0" fontId="7" fillId="27" borderId="13" xfId="0" applyFont="1" applyFill="1" applyBorder="1" applyAlignment="1">
      <alignment horizontal="left" vertical="top" wrapText="1"/>
    </xf>
    <xf numFmtId="0" fontId="7" fillId="28" borderId="0" xfId="0" applyFont="1" applyFill="1" applyAlignment="1">
      <alignment horizontal="left" vertical="top" wrapText="1"/>
    </xf>
    <xf numFmtId="0" fontId="7" fillId="29" borderId="0" xfId="0" applyFont="1" applyFill="1" applyProtection="1">
      <alignment horizontal="left" vertical="top"/>
      <protection locked="0"/>
    </xf>
    <xf numFmtId="166" fontId="7" fillId="0" borderId="0" xfId="45" applyNumberFormat="1" applyFont="1" applyFill="1" applyBorder="1" applyAlignment="1">
      <alignment horizontal="left" vertical="top"/>
    </xf>
    <xf numFmtId="166" fontId="7" fillId="0" borderId="0" xfId="45" applyNumberFormat="1" applyFont="1" applyFill="1" applyBorder="1" applyAlignment="1" applyProtection="1">
      <alignment horizontal="left" vertical="top"/>
      <protection locked="0"/>
    </xf>
    <xf numFmtId="0" fontId="7" fillId="0" borderId="13" xfId="0" applyFont="1" applyBorder="1" applyProtection="1">
      <alignment horizontal="left" vertical="top"/>
      <protection locked="0"/>
    </xf>
    <xf numFmtId="167" fontId="7" fillId="0" borderId="0" xfId="0" applyNumberFormat="1" applyFont="1" applyProtection="1">
      <alignment horizontal="left" vertical="top"/>
      <protection locked="0"/>
    </xf>
    <xf numFmtId="0" fontId="7" fillId="0" borderId="12" xfId="0" applyFont="1" applyBorder="1" applyProtection="1">
      <alignment horizontal="left" vertical="top"/>
      <protection locked="0"/>
    </xf>
    <xf numFmtId="0" fontId="27" fillId="29" borderId="0" xfId="0" applyFont="1" applyFill="1" applyAlignment="1" applyProtection="1">
      <protection locked="0"/>
    </xf>
    <xf numFmtId="0" fontId="8" fillId="0" borderId="0" xfId="0" applyFont="1">
      <alignment horizontal="left" vertical="top"/>
    </xf>
    <xf numFmtId="166" fontId="8" fillId="0" borderId="0" xfId="45" applyNumberFormat="1" applyFont="1" applyFill="1" applyBorder="1" applyAlignment="1">
      <alignment horizontal="left" vertical="top"/>
    </xf>
    <xf numFmtId="168" fontId="8" fillId="0" borderId="0" xfId="0" applyNumberFormat="1" applyFont="1">
      <alignment horizontal="left" vertical="top"/>
    </xf>
    <xf numFmtId="0" fontId="7" fillId="0" borderId="12" xfId="0" applyFont="1" applyBorder="1">
      <alignment horizontal="left" vertical="top"/>
    </xf>
    <xf numFmtId="0" fontId="7" fillId="0" borderId="13" xfId="0" applyFont="1" applyBorder="1">
      <alignment horizontal="left" vertical="top"/>
    </xf>
    <xf numFmtId="49" fontId="7" fillId="0" borderId="0" xfId="0" applyNumberFormat="1" applyFont="1">
      <alignment horizontal="left" vertical="top"/>
    </xf>
    <xf numFmtId="166" fontId="8" fillId="0" borderId="0" xfId="0" applyNumberFormat="1" applyFont="1">
      <alignment horizontal="left" vertical="top"/>
    </xf>
    <xf numFmtId="0" fontId="8" fillId="0" borderId="2" xfId="0" applyFont="1" applyBorder="1">
      <alignment horizontal="left" vertical="top"/>
    </xf>
    <xf numFmtId="168" fontId="8" fillId="0" borderId="12" xfId="0" applyNumberFormat="1" applyFont="1" applyBorder="1">
      <alignment horizontal="left" vertical="top"/>
    </xf>
    <xf numFmtId="0" fontId="7" fillId="2" borderId="0" xfId="0" applyFont="1" applyFill="1" applyProtection="1">
      <alignment horizontal="left" vertical="top"/>
      <protection locked="0"/>
    </xf>
    <xf numFmtId="9" fontId="7" fillId="0" borderId="0" xfId="45" applyFont="1" applyFill="1" applyBorder="1" applyAlignment="1">
      <alignment horizontal="left" vertical="top"/>
    </xf>
    <xf numFmtId="15" fontId="7" fillId="26" borderId="2" xfId="0" applyNumberFormat="1" applyFont="1" applyFill="1" applyBorder="1">
      <alignment horizontal="left" vertical="top"/>
    </xf>
    <xf numFmtId="0" fontId="7" fillId="29" borderId="0" xfId="0" applyFont="1" applyFill="1">
      <alignment horizontal="left" vertical="top"/>
    </xf>
    <xf numFmtId="0" fontId="27" fillId="29" borderId="0" xfId="0" applyFont="1" applyFill="1" applyAlignment="1"/>
    <xf numFmtId="0" fontId="7" fillId="0" borderId="14" xfId="0" applyFont="1" applyBorder="1" applyProtection="1">
      <alignment horizontal="left" vertical="top"/>
      <protection locked="0"/>
    </xf>
    <xf numFmtId="0" fontId="7" fillId="0" borderId="1" xfId="0" applyFont="1" applyBorder="1">
      <alignment horizontal="left" vertical="top"/>
    </xf>
    <xf numFmtId="0" fontId="7" fillId="25" borderId="0" xfId="2" applyFont="1" applyFill="1" applyAlignment="1">
      <alignment horizontal="left" vertical="top"/>
    </xf>
    <xf numFmtId="166" fontId="7" fillId="0" borderId="0" xfId="0" applyNumberFormat="1" applyFont="1" applyProtection="1">
      <alignment horizontal="left" vertical="top"/>
      <protection locked="0"/>
    </xf>
    <xf numFmtId="0" fontId="27" fillId="0" borderId="0" xfId="0" applyFont="1" applyAlignment="1"/>
    <xf numFmtId="0" fontId="7" fillId="26" borderId="0" xfId="2" applyFont="1" applyFill="1" applyAlignment="1">
      <alignment horizontal="left" vertical="top"/>
    </xf>
    <xf numFmtId="3" fontId="7" fillId="0" borderId="2" xfId="0" applyNumberFormat="1" applyFont="1" applyBorder="1" applyProtection="1">
      <alignment horizontal="left" vertical="top"/>
      <protection locked="0"/>
    </xf>
    <xf numFmtId="0" fontId="7" fillId="30" borderId="2" xfId="0" applyFont="1" applyFill="1" applyBorder="1">
      <alignment horizontal="left" vertical="top"/>
    </xf>
    <xf numFmtId="0" fontId="7" fillId="0" borderId="0" xfId="45" applyNumberFormat="1" applyFont="1" applyFill="1" applyBorder="1" applyAlignment="1">
      <alignment horizontal="left" vertical="top"/>
    </xf>
    <xf numFmtId="0" fontId="8" fillId="26" borderId="0" xfId="0" applyFont="1" applyFill="1" applyProtection="1">
      <alignment horizontal="left" vertical="top"/>
      <protection locked="0"/>
    </xf>
    <xf numFmtId="0" fontId="8" fillId="26" borderId="0" xfId="0" applyFont="1" applyFill="1">
      <alignment horizontal="left" vertical="top"/>
    </xf>
    <xf numFmtId="0" fontId="7" fillId="0" borderId="2" xfId="46" applyFont="1" applyBorder="1">
      <alignment horizontal="left" vertical="top"/>
    </xf>
    <xf numFmtId="164" fontId="8" fillId="25" borderId="0" xfId="0" applyNumberFormat="1" applyFont="1" applyFill="1">
      <alignment horizontal="left" vertical="top"/>
    </xf>
    <xf numFmtId="164" fontId="8" fillId="26" borderId="0" xfId="0" applyNumberFormat="1" applyFont="1" applyFill="1" applyProtection="1">
      <alignment horizontal="left" vertical="top"/>
      <protection locked="0"/>
    </xf>
    <xf numFmtId="164" fontId="8" fillId="26" borderId="0" xfId="0" applyNumberFormat="1" applyFont="1" applyFill="1">
      <alignment horizontal="left" vertical="top"/>
    </xf>
    <xf numFmtId="15" fontId="7" fillId="0" borderId="2" xfId="46" applyNumberFormat="1" applyFont="1" applyBorder="1">
      <alignment horizontal="left" vertical="top"/>
    </xf>
    <xf numFmtId="164" fontId="28" fillId="26" borderId="0" xfId="0" applyNumberFormat="1" applyFont="1" applyFill="1" applyProtection="1">
      <alignment horizontal="left" vertical="top"/>
      <protection locked="0"/>
    </xf>
    <xf numFmtId="0" fontId="8" fillId="25" borderId="0" xfId="0" applyFont="1" applyFill="1">
      <alignment horizontal="left" vertical="top"/>
    </xf>
    <xf numFmtId="0" fontId="8" fillId="0" borderId="2" xfId="0" applyFont="1" applyBorder="1" applyProtection="1">
      <alignment horizontal="left" vertical="top"/>
      <protection locked="0"/>
    </xf>
    <xf numFmtId="0" fontId="8" fillId="25" borderId="0" xfId="0" applyFont="1" applyFill="1" applyAlignment="1">
      <alignment horizontal="left" vertical="top" wrapText="1"/>
    </xf>
    <xf numFmtId="0" fontId="8" fillId="25" borderId="2" xfId="0" applyFont="1" applyFill="1" applyBorder="1" applyAlignment="1">
      <alignment horizontal="left" vertical="top" wrapText="1"/>
    </xf>
    <xf numFmtId="165" fontId="8" fillId="25" borderId="0" xfId="0" applyNumberFormat="1" applyFont="1" applyFill="1" applyAlignment="1">
      <alignment horizontal="left" vertical="top" wrapText="1"/>
    </xf>
    <xf numFmtId="0" fontId="8" fillId="25" borderId="0" xfId="2" applyFont="1" applyFill="1" applyAlignment="1">
      <alignment horizontal="left" vertical="top" wrapText="1"/>
    </xf>
    <xf numFmtId="0" fontId="7" fillId="0" borderId="0" xfId="46" applyFont="1">
      <alignment horizontal="left" vertical="top"/>
    </xf>
    <xf numFmtId="15" fontId="7" fillId="26" borderId="15" xfId="0" applyNumberFormat="1" applyFont="1" applyFill="1" applyBorder="1">
      <alignment horizontal="left" vertical="top"/>
    </xf>
    <xf numFmtId="15" fontId="7" fillId="26" borderId="16" xfId="0" applyNumberFormat="1" applyFont="1" applyFill="1" applyBorder="1">
      <alignment horizontal="left" vertical="top"/>
    </xf>
    <xf numFmtId="15" fontId="7" fillId="0" borderId="0" xfId="0" applyNumberFormat="1" applyFont="1" applyProtection="1">
      <alignment horizontal="left" vertical="top"/>
      <protection locked="0"/>
    </xf>
    <xf numFmtId="0" fontId="27" fillId="26" borderId="17" xfId="0" applyFont="1" applyFill="1" applyBorder="1" applyAlignment="1">
      <alignment horizontal="left" vertical="top" wrapText="1"/>
    </xf>
    <xf numFmtId="0" fontId="27" fillId="26" borderId="18" xfId="0" applyFont="1" applyFill="1" applyBorder="1" applyAlignment="1">
      <alignment horizontal="left" vertical="top" wrapText="1"/>
    </xf>
    <xf numFmtId="0" fontId="27" fillId="26" borderId="16" xfId="0" applyFont="1" applyFill="1" applyBorder="1" applyAlignment="1">
      <alignment horizontal="left" vertical="top" wrapText="1"/>
    </xf>
    <xf numFmtId="0" fontId="7" fillId="29" borderId="19" xfId="0" applyFont="1" applyFill="1" applyBorder="1" applyProtection="1">
      <alignment horizontal="left" vertical="top"/>
      <protection locked="0"/>
    </xf>
    <xf numFmtId="0" fontId="7" fillId="26" borderId="20" xfId="0" applyFont="1" applyFill="1" applyBorder="1">
      <alignment horizontal="left" vertical="top"/>
    </xf>
    <xf numFmtId="0" fontId="27" fillId="26" borderId="0" xfId="0" applyFont="1" applyFill="1" applyAlignment="1"/>
    <xf numFmtId="0" fontId="28" fillId="0" borderId="0" xfId="1" applyFont="1" applyFill="1">
      <alignment horizontal="left" vertical="top"/>
    </xf>
    <xf numFmtId="0" fontId="9" fillId="0" borderId="0" xfId="0" applyFont="1">
      <alignment horizontal="left" vertical="top"/>
    </xf>
    <xf numFmtId="0" fontId="7" fillId="0" borderId="0" xfId="46" quotePrefix="1" applyFont="1">
      <alignment horizontal="left" vertical="top"/>
    </xf>
    <xf numFmtId="0" fontId="7" fillId="26" borderId="14" xfId="0" applyFont="1" applyFill="1" applyBorder="1">
      <alignment horizontal="left" vertical="top"/>
    </xf>
    <xf numFmtId="15" fontId="7" fillId="0" borderId="2" xfId="0" applyNumberFormat="1" applyFont="1" applyBorder="1">
      <alignment horizontal="left" vertical="top"/>
    </xf>
    <xf numFmtId="0" fontId="7" fillId="26" borderId="2" xfId="0" applyFont="1" applyFill="1" applyBorder="1">
      <alignment horizontal="left" vertical="top"/>
    </xf>
    <xf numFmtId="166" fontId="7" fillId="0" borderId="0" xfId="45" applyNumberFormat="1" applyFont="1" applyAlignment="1">
      <alignment horizontal="left" vertical="top"/>
    </xf>
    <xf numFmtId="0" fontId="7" fillId="25" borderId="0" xfId="46" applyFont="1" applyFill="1">
      <alignment horizontal="left" vertical="top"/>
    </xf>
    <xf numFmtId="0" fontId="7" fillId="29" borderId="0" xfId="46" applyFont="1" applyFill="1" applyAlignment="1">
      <alignment horizontal="left" vertical="top" wrapText="1"/>
    </xf>
    <xf numFmtId="0" fontId="7" fillId="31" borderId="0" xfId="46" applyFont="1" applyFill="1" applyAlignment="1">
      <alignment horizontal="left" vertical="top" wrapText="1"/>
    </xf>
    <xf numFmtId="0" fontId="30" fillId="32" borderId="0" xfId="46" applyFont="1" applyFill="1" applyAlignment="1">
      <alignment horizontal="left" vertical="top" wrapText="1"/>
    </xf>
    <xf numFmtId="0" fontId="31" fillId="33" borderId="0" xfId="46" applyFont="1" applyFill="1" applyAlignment="1">
      <alignment horizontal="left" vertical="top" wrapText="1"/>
    </xf>
    <xf numFmtId="0" fontId="31" fillId="33" borderId="0" xfId="46" applyFont="1" applyFill="1">
      <alignment horizontal="left" vertical="top"/>
    </xf>
    <xf numFmtId="0" fontId="7" fillId="0" borderId="0" xfId="46" applyFont="1" applyAlignment="1">
      <alignment horizontal="left" vertical="top" wrapText="1"/>
    </xf>
    <xf numFmtId="0" fontId="30" fillId="0" borderId="0" xfId="46" applyFont="1" applyAlignment="1">
      <alignment horizontal="left" vertical="top" wrapText="1"/>
    </xf>
    <xf numFmtId="0" fontId="7" fillId="32" borderId="0" xfId="46" applyFont="1" applyFill="1" applyAlignment="1">
      <alignment horizontal="left" vertical="top" wrapText="1"/>
    </xf>
    <xf numFmtId="0" fontId="27" fillId="0" borderId="0" xfId="46" applyFont="1" applyAlignment="1"/>
    <xf numFmtId="0" fontId="7" fillId="26" borderId="0" xfId="2" applyFont="1" applyFill="1" applyAlignment="1">
      <alignment horizontal="left" vertical="top" wrapText="1"/>
    </xf>
    <xf numFmtId="0" fontId="7" fillId="35" borderId="0" xfId="0" applyFont="1" applyFill="1" applyAlignment="1">
      <alignment horizontal="left" vertical="top" wrapText="1"/>
    </xf>
    <xf numFmtId="0" fontId="27" fillId="29" borderId="0" xfId="0" applyFont="1" applyFill="1">
      <alignment horizontal="left" vertical="top"/>
    </xf>
    <xf numFmtId="0" fontId="27" fillId="0" borderId="0" xfId="0" applyFont="1">
      <alignment horizontal="left" vertical="top"/>
    </xf>
    <xf numFmtId="0" fontId="33" fillId="0" borderId="0" xfId="0" applyFont="1" applyAlignment="1">
      <alignment horizontal="left" vertical="top" wrapText="1"/>
    </xf>
    <xf numFmtId="0" fontId="4" fillId="0" borderId="0" xfId="46">
      <alignment horizontal="left" vertical="top"/>
    </xf>
    <xf numFmtId="0" fontId="7" fillId="0" borderId="0" xfId="47" applyFont="1" applyAlignment="1">
      <alignment horizontal="left" vertical="top"/>
    </xf>
    <xf numFmtId="0" fontId="7" fillId="25" borderId="0" xfId="2" applyFont="1" applyFill="1" applyAlignment="1">
      <alignment horizontal="left" vertical="top" wrapText="1"/>
    </xf>
    <xf numFmtId="0" fontId="27" fillId="25" borderId="0" xfId="2" applyFont="1" applyFill="1"/>
    <xf numFmtId="0" fontId="7" fillId="32" borderId="0" xfId="0" applyFont="1" applyFill="1" applyAlignment="1">
      <alignment horizontal="left" vertical="top" wrapText="1"/>
    </xf>
    <xf numFmtId="0" fontId="7" fillId="32" borderId="0" xfId="0" applyFont="1" applyFill="1">
      <alignment horizontal="left" vertical="top"/>
    </xf>
    <xf numFmtId="0" fontId="28" fillId="32" borderId="0" xfId="1" applyFont="1" applyFill="1" applyProtection="1">
      <alignment horizontal="left" vertical="top"/>
    </xf>
    <xf numFmtId="0" fontId="28" fillId="32" borderId="0" xfId="1" applyFont="1" applyFill="1">
      <alignment horizontal="left" vertical="top"/>
    </xf>
    <xf numFmtId="0" fontId="35" fillId="32" borderId="0" xfId="1" applyFont="1" applyFill="1" applyProtection="1">
      <alignment horizontal="left" vertical="top"/>
    </xf>
    <xf numFmtId="0" fontId="3" fillId="0" borderId="0" xfId="46" applyFont="1">
      <alignment horizontal="left" vertical="top"/>
    </xf>
    <xf numFmtId="0" fontId="7" fillId="32" borderId="0" xfId="46" applyFont="1" applyFill="1">
      <alignment horizontal="left" vertical="top"/>
    </xf>
    <xf numFmtId="0" fontId="36" fillId="0" borderId="0" xfId="46" applyFont="1">
      <alignment horizontal="left" vertical="top"/>
    </xf>
    <xf numFmtId="0" fontId="3" fillId="0" borderId="0" xfId="0" applyFont="1">
      <alignment horizontal="left" vertical="top"/>
    </xf>
    <xf numFmtId="169" fontId="7" fillId="26" borderId="0" xfId="0" applyNumberFormat="1" applyFont="1" applyFill="1">
      <alignment horizontal="left" vertical="top"/>
    </xf>
    <xf numFmtId="166" fontId="37" fillId="0" borderId="0" xfId="45" applyNumberFormat="1" applyFont="1" applyFill="1" applyBorder="1" applyAlignment="1">
      <alignment horizontal="left" vertical="top"/>
    </xf>
    <xf numFmtId="0" fontId="27" fillId="29" borderId="0" xfId="0" applyFont="1" applyFill="1" applyAlignment="1">
      <alignment vertical="center"/>
    </xf>
    <xf numFmtId="0" fontId="37" fillId="0" borderId="0" xfId="45" applyNumberFormat="1" applyFont="1" applyFill="1" applyBorder="1" applyAlignment="1" applyProtection="1">
      <alignment horizontal="left" vertical="top"/>
      <protection locked="0"/>
    </xf>
    <xf numFmtId="0" fontId="7" fillId="0" borderId="0" xfId="45" applyNumberFormat="1" applyFont="1" applyFill="1" applyBorder="1" applyAlignment="1" applyProtection="1">
      <alignment horizontal="left" vertical="top"/>
      <protection locked="0"/>
    </xf>
    <xf numFmtId="10" fontId="7" fillId="0" borderId="0" xfId="0" applyNumberFormat="1" applyFont="1">
      <alignment horizontal="left" vertical="top"/>
    </xf>
    <xf numFmtId="0" fontId="29" fillId="0" borderId="0" xfId="46" applyFont="1" applyAlignment="1">
      <alignment vertical="top"/>
    </xf>
    <xf numFmtId="0" fontId="32" fillId="36" borderId="0" xfId="2" applyFont="1" applyFill="1" applyAlignment="1">
      <alignment horizontal="left" vertical="top"/>
    </xf>
    <xf numFmtId="0" fontId="32" fillId="36" borderId="0" xfId="0" applyFont="1" applyFill="1">
      <alignment horizontal="left" vertical="top"/>
    </xf>
    <xf numFmtId="0" fontId="3" fillId="0" borderId="0" xfId="0" applyFont="1" applyAlignment="1">
      <alignment horizontal="left" vertical="top" wrapText="1"/>
    </xf>
    <xf numFmtId="10" fontId="7" fillId="0" borderId="0" xfId="45" applyNumberFormat="1" applyFont="1" applyFill="1" applyBorder="1" applyAlignment="1">
      <alignment horizontal="left" vertical="top"/>
    </xf>
    <xf numFmtId="10" fontId="7" fillId="0" borderId="0" xfId="45" applyNumberFormat="1" applyFont="1" applyFill="1" applyBorder="1" applyAlignment="1" applyProtection="1">
      <alignment horizontal="left" vertical="top"/>
      <protection locked="0"/>
    </xf>
    <xf numFmtId="10" fontId="7" fillId="0" borderId="2" xfId="0" applyNumberFormat="1" applyFont="1" applyBorder="1">
      <alignment horizontal="left" vertical="top"/>
    </xf>
    <xf numFmtId="10" fontId="7" fillId="0" borderId="2" xfId="0" applyNumberFormat="1" applyFont="1" applyBorder="1" applyProtection="1">
      <alignment horizontal="left" vertical="top"/>
      <protection locked="0"/>
    </xf>
    <xf numFmtId="3" fontId="7" fillId="25" borderId="2" xfId="0" applyNumberFormat="1" applyFont="1" applyFill="1" applyBorder="1">
      <alignment horizontal="left" vertical="top"/>
    </xf>
    <xf numFmtId="10" fontId="7" fillId="25" borderId="0" xfId="0" applyNumberFormat="1" applyFont="1" applyFill="1">
      <alignment horizontal="left" vertical="top"/>
    </xf>
    <xf numFmtId="166" fontId="7" fillId="0" borderId="0" xfId="45" applyNumberFormat="1" applyFont="1" applyFill="1" applyAlignment="1" applyProtection="1">
      <alignment horizontal="left" vertical="top"/>
      <protection locked="0"/>
    </xf>
    <xf numFmtId="166" fontId="7" fillId="26" borderId="0" xfId="45" applyNumberFormat="1" applyFont="1" applyFill="1" applyAlignment="1">
      <alignment horizontal="left" vertical="top"/>
    </xf>
    <xf numFmtId="0" fontId="38" fillId="0" borderId="0" xfId="48" applyFont="1"/>
    <xf numFmtId="0" fontId="3" fillId="0" borderId="0" xfId="48" applyFont="1" applyAlignment="1">
      <alignment horizontal="left" vertical="top"/>
    </xf>
    <xf numFmtId="0" fontId="3" fillId="30" borderId="0" xfId="48" applyFont="1" applyFill="1" applyAlignment="1">
      <alignment horizontal="left" vertical="top"/>
    </xf>
    <xf numFmtId="0" fontId="38" fillId="0" borderId="21" xfId="48" applyFont="1" applyBorder="1"/>
    <xf numFmtId="164" fontId="38" fillId="0" borderId="0" xfId="48" applyNumberFormat="1" applyFont="1"/>
    <xf numFmtId="15" fontId="3" fillId="30" borderId="0" xfId="48" applyNumberFormat="1" applyFont="1" applyFill="1" applyAlignment="1">
      <alignment horizontal="left" vertical="top"/>
    </xf>
    <xf numFmtId="164" fontId="38" fillId="0" borderId="21" xfId="48" applyNumberFormat="1" applyFont="1" applyBorder="1"/>
    <xf numFmtId="17" fontId="3" fillId="30" borderId="0" xfId="48" applyNumberFormat="1" applyFont="1" applyFill="1" applyAlignment="1">
      <alignment horizontal="left" vertical="top"/>
    </xf>
    <xf numFmtId="0" fontId="38" fillId="0" borderId="0" xfId="48" applyFont="1" applyAlignment="1">
      <alignment wrapText="1"/>
    </xf>
    <xf numFmtId="0" fontId="3" fillId="30" borderId="0" xfId="48" applyFont="1" applyFill="1" applyAlignment="1">
      <alignment horizontal="left" vertical="top" wrapText="1"/>
    </xf>
    <xf numFmtId="0" fontId="3" fillId="0" borderId="0" xfId="48" applyFont="1" applyAlignment="1">
      <alignment horizontal="left" vertical="top" wrapText="1"/>
    </xf>
    <xf numFmtId="0" fontId="38" fillId="0" borderId="21" xfId="48" applyFont="1" applyBorder="1" applyAlignment="1">
      <alignment wrapText="1"/>
    </xf>
    <xf numFmtId="0" fontId="3" fillId="30" borderId="21" xfId="48" applyFont="1" applyFill="1" applyBorder="1" applyAlignment="1">
      <alignment horizontal="left" vertical="top"/>
    </xf>
    <xf numFmtId="0" fontId="1" fillId="0" borderId="0" xfId="48"/>
    <xf numFmtId="0" fontId="3" fillId="0" borderId="21" xfId="48" applyFont="1" applyBorder="1" applyAlignment="1">
      <alignment horizontal="left" vertical="top"/>
    </xf>
    <xf numFmtId="0" fontId="39" fillId="0" borderId="0" xfId="48" applyFont="1"/>
    <xf numFmtId="49" fontId="7" fillId="0" borderId="0" xfId="0" applyNumberFormat="1" applyFont="1" applyAlignment="1">
      <alignment vertical="center"/>
    </xf>
    <xf numFmtId="0" fontId="7" fillId="0" borderId="0" xfId="0" applyFont="1" applyAlignment="1">
      <alignment vertical="center"/>
    </xf>
    <xf numFmtId="0" fontId="37" fillId="0" borderId="0" xfId="0" applyFont="1" applyAlignment="1">
      <alignment vertical="center"/>
    </xf>
    <xf numFmtId="2" fontId="7" fillId="0" borderId="2" xfId="0" applyNumberFormat="1" applyFont="1" applyBorder="1" applyProtection="1">
      <alignment horizontal="left" vertical="top"/>
      <protection locked="0"/>
    </xf>
    <xf numFmtId="3" fontId="7" fillId="0" borderId="14" xfId="0" applyNumberFormat="1" applyFont="1" applyBorder="1">
      <alignment horizontal="left" vertical="top"/>
    </xf>
    <xf numFmtId="166" fontId="7" fillId="0" borderId="14" xfId="45" applyNumberFormat="1" applyFont="1" applyFill="1" applyBorder="1" applyAlignment="1">
      <alignment horizontal="left" vertical="top"/>
    </xf>
    <xf numFmtId="0" fontId="40" fillId="0" borderId="0" xfId="0" applyFont="1" applyAlignment="1">
      <alignment horizontal="left"/>
    </xf>
    <xf numFmtId="3" fontId="40" fillId="0" borderId="0" xfId="0" applyNumberFormat="1" applyFont="1" applyAlignment="1">
      <alignment horizontal="left"/>
    </xf>
    <xf numFmtId="0" fontId="4" fillId="0" borderId="22" xfId="0" applyFont="1" applyBorder="1" applyAlignment="1">
      <alignment vertical="center" wrapText="1"/>
    </xf>
    <xf numFmtId="0" fontId="7" fillId="37" borderId="12" xfId="0" applyFont="1" applyFill="1" applyBorder="1">
      <alignment horizontal="left" vertical="top"/>
    </xf>
    <xf numFmtId="3" fontId="7" fillId="37" borderId="12" xfId="0" applyNumberFormat="1" applyFont="1" applyFill="1" applyBorder="1">
      <alignment horizontal="left" vertical="top"/>
    </xf>
    <xf numFmtId="166" fontId="7" fillId="37" borderId="12" xfId="0" applyNumberFormat="1" applyFont="1" applyFill="1" applyBorder="1">
      <alignment horizontal="left" vertical="top"/>
    </xf>
    <xf numFmtId="165" fontId="7" fillId="37" borderId="12" xfId="0" applyNumberFormat="1" applyFont="1" applyFill="1" applyBorder="1">
      <alignment horizontal="left" vertical="top"/>
    </xf>
    <xf numFmtId="0" fontId="7" fillId="38" borderId="0" xfId="46" applyFont="1" applyFill="1" applyAlignment="1">
      <alignment horizontal="left" vertical="top" wrapText="1"/>
    </xf>
    <xf numFmtId="0" fontId="7" fillId="25" borderId="0" xfId="46" applyFont="1" applyFill="1" applyAlignment="1">
      <alignment horizontal="left" vertical="top" wrapText="1"/>
    </xf>
    <xf numFmtId="170" fontId="7" fillId="39" borderId="0" xfId="46" applyNumberFormat="1" applyFont="1" applyFill="1">
      <alignment horizontal="left" vertical="top"/>
    </xf>
    <xf numFmtId="0" fontId="27" fillId="29" borderId="0" xfId="46" applyFont="1" applyFill="1">
      <alignment horizontal="left" vertical="top"/>
    </xf>
    <xf numFmtId="170" fontId="41" fillId="0" borderId="0" xfId="46" applyNumberFormat="1" applyFont="1">
      <alignment horizontal="left" vertical="top"/>
    </xf>
    <xf numFmtId="170" fontId="42" fillId="0" borderId="0" xfId="46" applyNumberFormat="1" applyFont="1">
      <alignment horizontal="left" vertical="top"/>
    </xf>
    <xf numFmtId="166" fontId="7" fillId="0" borderId="0" xfId="46" applyNumberFormat="1" applyFont="1">
      <alignment horizontal="left" vertical="top"/>
    </xf>
    <xf numFmtId="170" fontId="7" fillId="0" borderId="0" xfId="49" applyNumberFormat="1" applyFont="1" applyFill="1" applyAlignment="1">
      <alignment horizontal="left" vertical="top"/>
    </xf>
    <xf numFmtId="166" fontId="7" fillId="40" borderId="0" xfId="46" applyNumberFormat="1" applyFont="1" applyFill="1">
      <alignment horizontal="left" vertical="top"/>
    </xf>
    <xf numFmtId="171" fontId="7" fillId="40" borderId="0" xfId="46" applyNumberFormat="1" applyFont="1" applyFill="1">
      <alignment horizontal="left" vertical="top"/>
    </xf>
    <xf numFmtId="172" fontId="7" fillId="0" borderId="0" xfId="46" applyNumberFormat="1" applyFont="1">
      <alignment horizontal="left" vertical="top"/>
    </xf>
    <xf numFmtId="0" fontId="7" fillId="39" borderId="0" xfId="0" applyFont="1" applyFill="1">
      <alignment horizontal="left" vertical="top"/>
    </xf>
    <xf numFmtId="0" fontId="7" fillId="39" borderId="2" xfId="0" applyFont="1" applyFill="1" applyBorder="1">
      <alignment horizontal="left" vertical="top"/>
    </xf>
    <xf numFmtId="3" fontId="7" fillId="39" borderId="0" xfId="0" applyNumberFormat="1" applyFont="1" applyFill="1" applyAlignment="1">
      <alignment horizontal="left" vertical="top" wrapText="1"/>
    </xf>
    <xf numFmtId="165" fontId="7" fillId="39" borderId="0" xfId="0" applyNumberFormat="1" applyFont="1" applyFill="1" applyProtection="1">
      <alignment horizontal="left" vertical="top"/>
      <protection locked="0"/>
    </xf>
    <xf numFmtId="0" fontId="7" fillId="39" borderId="0" xfId="2" applyFont="1" applyFill="1" applyAlignment="1">
      <alignment horizontal="left" vertical="top"/>
    </xf>
    <xf numFmtId="3" fontId="7" fillId="39" borderId="0" xfId="0" applyNumberFormat="1" applyFont="1" applyFill="1" applyProtection="1">
      <alignment horizontal="left" vertical="top"/>
      <protection locked="0"/>
    </xf>
    <xf numFmtId="3" fontId="7" fillId="39" borderId="0" xfId="0" applyNumberFormat="1" applyFont="1" applyFill="1">
      <alignment horizontal="left" vertical="top"/>
    </xf>
    <xf numFmtId="166" fontId="7" fillId="39" borderId="0" xfId="0" applyNumberFormat="1" applyFont="1" applyFill="1" applyProtection="1">
      <alignment horizontal="left" vertical="top"/>
      <protection locked="0"/>
    </xf>
    <xf numFmtId="166" fontId="7" fillId="39" borderId="0" xfId="0" applyNumberFormat="1" applyFont="1" applyFill="1">
      <alignment horizontal="left" vertical="top"/>
    </xf>
    <xf numFmtId="4" fontId="7" fillId="39" borderId="0" xfId="0" applyNumberFormat="1" applyFont="1" applyFill="1" applyProtection="1">
      <alignment horizontal="left" vertical="top"/>
      <protection locked="0"/>
    </xf>
    <xf numFmtId="0" fontId="7" fillId="39" borderId="0" xfId="0" applyFont="1" applyFill="1" applyAlignment="1">
      <alignment horizontal="left" vertical="top" wrapText="1"/>
    </xf>
    <xf numFmtId="0" fontId="7" fillId="39" borderId="2" xfId="0" applyFont="1" applyFill="1" applyBorder="1" applyAlignment="1">
      <alignment horizontal="left" vertical="top" wrapText="1"/>
    </xf>
    <xf numFmtId="4" fontId="7" fillId="39" borderId="0" xfId="0" applyNumberFormat="1" applyFont="1" applyFill="1" applyAlignment="1">
      <alignment horizontal="left" vertical="top" wrapText="1"/>
    </xf>
    <xf numFmtId="3" fontId="7" fillId="39" borderId="2" xfId="0" applyNumberFormat="1" applyFont="1" applyFill="1" applyBorder="1">
      <alignment horizontal="left" vertical="top"/>
    </xf>
    <xf numFmtId="166" fontId="7" fillId="39" borderId="0" xfId="3" applyNumberFormat="1" applyFont="1" applyFill="1" applyAlignment="1">
      <alignment horizontal="left" vertical="top"/>
    </xf>
    <xf numFmtId="166" fontId="7" fillId="39" borderId="0" xfId="0" applyNumberFormat="1" applyFont="1" applyFill="1" applyAlignment="1">
      <alignment horizontal="left" vertical="top" wrapText="1"/>
    </xf>
    <xf numFmtId="0" fontId="7" fillId="39" borderId="2" xfId="3" applyFont="1" applyFill="1" applyBorder="1" applyAlignment="1">
      <alignment horizontal="left" vertical="top"/>
    </xf>
    <xf numFmtId="0" fontId="27" fillId="39" borderId="0" xfId="0" applyFont="1" applyFill="1" applyAlignment="1"/>
    <xf numFmtId="3" fontId="7" fillId="39" borderId="2" xfId="3" applyNumberFormat="1" applyFont="1" applyFill="1" applyBorder="1" applyAlignment="1">
      <alignment horizontal="left" vertical="top"/>
    </xf>
    <xf numFmtId="15" fontId="7" fillId="39" borderId="0" xfId="0" applyNumberFormat="1" applyFont="1" applyFill="1">
      <alignment horizontal="left" vertical="top"/>
    </xf>
    <xf numFmtId="164" fontId="7" fillId="39" borderId="0" xfId="0" applyNumberFormat="1" applyFont="1" applyFill="1">
      <alignment horizontal="left" vertical="top"/>
    </xf>
    <xf numFmtId="15" fontId="7" fillId="39" borderId="2" xfId="0" applyNumberFormat="1" applyFont="1" applyFill="1" applyBorder="1">
      <alignment horizontal="left" vertical="top"/>
    </xf>
    <xf numFmtId="164" fontId="7" fillId="39" borderId="14" xfId="0" applyNumberFormat="1" applyFont="1" applyFill="1" applyBorder="1">
      <alignment horizontal="left" vertical="top"/>
    </xf>
    <xf numFmtId="165" fontId="7" fillId="39" borderId="2" xfId="0" applyNumberFormat="1" applyFont="1" applyFill="1" applyBorder="1">
      <alignment horizontal="left" vertical="top"/>
    </xf>
    <xf numFmtId="0" fontId="7" fillId="39" borderId="14" xfId="0" applyFont="1" applyFill="1" applyBorder="1" applyAlignment="1">
      <alignment horizontal="left" vertical="top" wrapText="1"/>
    </xf>
    <xf numFmtId="0" fontId="7" fillId="39" borderId="14" xfId="0" applyFont="1" applyFill="1" applyBorder="1">
      <alignment horizontal="left" vertical="top"/>
    </xf>
    <xf numFmtId="0" fontId="7" fillId="39" borderId="0" xfId="0" applyFont="1" applyFill="1" applyProtection="1">
      <alignment horizontal="left" vertical="top"/>
      <protection locked="0"/>
    </xf>
    <xf numFmtId="49" fontId="7" fillId="39" borderId="0" xfId="0" applyNumberFormat="1" applyFont="1" applyFill="1">
      <alignment horizontal="left" vertical="top"/>
    </xf>
    <xf numFmtId="0" fontId="7" fillId="39" borderId="2" xfId="0" applyFont="1" applyFill="1" applyBorder="1" applyProtection="1">
      <alignment horizontal="left" vertical="top"/>
      <protection locked="0"/>
    </xf>
    <xf numFmtId="0" fontId="7" fillId="39" borderId="14" xfId="0" applyFont="1" applyFill="1" applyBorder="1" applyProtection="1">
      <alignment horizontal="left" vertical="top"/>
      <protection locked="0"/>
    </xf>
    <xf numFmtId="0" fontId="7" fillId="39" borderId="1" xfId="0" applyFont="1" applyFill="1" applyBorder="1">
      <alignment horizontal="left" vertical="top"/>
    </xf>
    <xf numFmtId="165" fontId="7" fillId="39" borderId="0" xfId="0" applyNumberFormat="1" applyFont="1" applyFill="1">
      <alignment horizontal="left" vertical="top"/>
    </xf>
    <xf numFmtId="165" fontId="7" fillId="39" borderId="12" xfId="0" applyNumberFormat="1" applyFont="1" applyFill="1" applyBorder="1">
      <alignment horizontal="left" vertical="top"/>
    </xf>
    <xf numFmtId="165" fontId="7" fillId="39" borderId="13" xfId="0" applyNumberFormat="1" applyFont="1" applyFill="1" applyBorder="1">
      <alignment horizontal="left" vertical="top"/>
    </xf>
    <xf numFmtId="0" fontId="7" fillId="39" borderId="12" xfId="0" applyFont="1" applyFill="1" applyBorder="1">
      <alignment horizontal="left" vertical="top"/>
    </xf>
    <xf numFmtId="0" fontId="7" fillId="39" borderId="13" xfId="0" applyFont="1" applyFill="1" applyBorder="1">
      <alignment horizontal="left" vertical="top"/>
    </xf>
    <xf numFmtId="3" fontId="7" fillId="39" borderId="0" xfId="2" applyNumberFormat="1" applyFont="1" applyFill="1" applyAlignment="1">
      <alignment horizontal="left" vertical="top"/>
    </xf>
    <xf numFmtId="3" fontId="7" fillId="39" borderId="12" xfId="0" applyNumberFormat="1" applyFont="1" applyFill="1" applyBorder="1">
      <alignment horizontal="left" vertical="top"/>
    </xf>
    <xf numFmtId="3" fontId="7" fillId="39" borderId="13" xfId="0" applyNumberFormat="1" applyFont="1" applyFill="1" applyBorder="1">
      <alignment horizontal="left" vertical="top"/>
    </xf>
    <xf numFmtId="166" fontId="7" fillId="39" borderId="0" xfId="2" applyNumberFormat="1" applyFont="1" applyFill="1" applyAlignment="1">
      <alignment horizontal="left" vertical="top"/>
    </xf>
    <xf numFmtId="166" fontId="7" fillId="39" borderId="2" xfId="0" applyNumberFormat="1" applyFont="1" applyFill="1" applyBorder="1">
      <alignment horizontal="left" vertical="top"/>
    </xf>
    <xf numFmtId="166" fontId="7" fillId="39" borderId="12" xfId="0" applyNumberFormat="1" applyFont="1" applyFill="1" applyBorder="1">
      <alignment horizontal="left" vertical="top"/>
    </xf>
    <xf numFmtId="166" fontId="7" fillId="39" borderId="13" xfId="0" applyNumberFormat="1" applyFont="1" applyFill="1" applyBorder="1">
      <alignment horizontal="left" vertical="top"/>
    </xf>
    <xf numFmtId="166" fontId="7" fillId="39" borderId="2" xfId="45" applyNumberFormat="1" applyFont="1" applyFill="1" applyBorder="1" applyAlignment="1" applyProtection="1">
      <alignment horizontal="left" vertical="top"/>
      <protection locked="0"/>
    </xf>
    <xf numFmtId="166" fontId="7" fillId="39" borderId="2" xfId="0" applyNumberFormat="1" applyFont="1" applyFill="1" applyBorder="1" applyProtection="1">
      <alignment horizontal="left" vertical="top"/>
      <protection locked="0"/>
    </xf>
    <xf numFmtId="9" fontId="7" fillId="39" borderId="2" xfId="0" applyNumberFormat="1" applyFont="1" applyFill="1" applyBorder="1" applyProtection="1">
      <alignment horizontal="left" vertical="top"/>
      <protection locked="0"/>
    </xf>
    <xf numFmtId="0" fontId="7" fillId="39" borderId="12" xfId="0" applyFont="1" applyFill="1" applyBorder="1" applyAlignment="1">
      <alignment horizontal="left" vertical="top" wrapText="1"/>
    </xf>
    <xf numFmtId="0" fontId="7" fillId="39" borderId="13" xfId="0" applyFont="1" applyFill="1" applyBorder="1" applyAlignment="1">
      <alignment horizontal="left" vertical="top" wrapText="1"/>
    </xf>
    <xf numFmtId="166" fontId="7" fillId="39" borderId="0" xfId="45" applyNumberFormat="1" applyFont="1" applyFill="1" applyBorder="1" applyAlignment="1">
      <alignment horizontal="left" vertical="top"/>
    </xf>
    <xf numFmtId="166" fontId="7" fillId="39" borderId="0" xfId="45" applyNumberFormat="1" applyFont="1" applyFill="1" applyBorder="1" applyAlignment="1" applyProtection="1">
      <alignment horizontal="left" vertical="top"/>
      <protection locked="0"/>
    </xf>
    <xf numFmtId="0" fontId="7" fillId="39" borderId="13" xfId="0" applyFont="1" applyFill="1" applyBorder="1" applyProtection="1">
      <alignment horizontal="left" vertical="top"/>
      <protection locked="0"/>
    </xf>
    <xf numFmtId="167" fontId="7" fillId="39" borderId="0" xfId="0" applyNumberFormat="1" applyFont="1" applyFill="1" applyProtection="1">
      <alignment horizontal="left" vertical="top"/>
      <protection locked="0"/>
    </xf>
    <xf numFmtId="0" fontId="7" fillId="39" borderId="12" xfId="0" applyFont="1" applyFill="1" applyBorder="1" applyProtection="1">
      <alignment horizontal="left" vertical="top"/>
      <protection locked="0"/>
    </xf>
    <xf numFmtId="0" fontId="27" fillId="39" borderId="0" xfId="0" applyFont="1" applyFill="1" applyAlignment="1" applyProtection="1">
      <protection locked="0"/>
    </xf>
    <xf numFmtId="0" fontId="8" fillId="39" borderId="0" xfId="0" applyFont="1" applyFill="1">
      <alignment horizontal="left" vertical="top"/>
    </xf>
    <xf numFmtId="166" fontId="8" fillId="39" borderId="0" xfId="45" applyNumberFormat="1" applyFont="1" applyFill="1" applyBorder="1" applyAlignment="1">
      <alignment horizontal="left" vertical="top"/>
    </xf>
    <xf numFmtId="168" fontId="8" fillId="39" borderId="0" xfId="0" applyNumberFormat="1" applyFont="1" applyFill="1">
      <alignment horizontal="left" vertical="top"/>
    </xf>
    <xf numFmtId="166" fontId="8" fillId="39" borderId="0" xfId="0" applyNumberFormat="1" applyFont="1" applyFill="1">
      <alignment horizontal="left" vertical="top"/>
    </xf>
    <xf numFmtId="0" fontId="8" fillId="39" borderId="2" xfId="0" applyFont="1" applyFill="1" applyBorder="1">
      <alignment horizontal="left" vertical="top"/>
    </xf>
    <xf numFmtId="168" fontId="8" fillId="39" borderId="12" xfId="0" applyNumberFormat="1" applyFont="1" applyFill="1" applyBorder="1">
      <alignment horizontal="left" vertical="top"/>
    </xf>
    <xf numFmtId="173" fontId="7" fillId="41" borderId="0" xfId="46" applyNumberFormat="1" applyFont="1" applyFill="1" applyAlignment="1">
      <alignment vertical="top"/>
    </xf>
    <xf numFmtId="173" fontId="7" fillId="40" borderId="0" xfId="46" applyNumberFormat="1" applyFont="1" applyFill="1">
      <alignment horizontal="left" vertical="top"/>
    </xf>
    <xf numFmtId="173" fontId="7" fillId="40" borderId="0" xfId="46" applyNumberFormat="1" applyFont="1" applyFill="1" applyAlignment="1">
      <alignment vertical="top"/>
    </xf>
    <xf numFmtId="0" fontId="7" fillId="41" borderId="0" xfId="46" applyFont="1" applyFill="1" applyAlignment="1">
      <alignment vertical="top" wrapText="1"/>
    </xf>
    <xf numFmtId="0" fontId="31" fillId="34" borderId="0" xfId="46" applyFont="1" applyFill="1" applyAlignment="1">
      <alignment horizontal="left" vertical="top" wrapText="1"/>
    </xf>
    <xf numFmtId="10" fontId="7" fillId="0" borderId="0" xfId="0" applyNumberFormat="1" applyFont="1" applyProtection="1">
      <alignment horizontal="left" vertical="top"/>
      <protection locked="0"/>
    </xf>
    <xf numFmtId="15" fontId="7" fillId="26" borderId="20" xfId="0" applyNumberFormat="1" applyFont="1" applyFill="1" applyBorder="1">
      <alignment horizontal="left" vertical="top"/>
    </xf>
    <xf numFmtId="0" fontId="9" fillId="0" borderId="0" xfId="46" applyFont="1" applyAlignment="1">
      <alignment horizontal="left" vertical="top" wrapText="1"/>
    </xf>
    <xf numFmtId="0" fontId="29" fillId="0" borderId="0" xfId="46" applyFont="1">
      <alignment horizontal="left" vertical="top"/>
    </xf>
    <xf numFmtId="0" fontId="7" fillId="40" borderId="0" xfId="46" applyFont="1" applyFill="1" applyAlignment="1">
      <alignment vertical="top" wrapText="1"/>
    </xf>
    <xf numFmtId="0" fontId="7" fillId="0" borderId="0" xfId="0" applyFont="1" applyAlignment="1">
      <alignment horizontal="left" vertical="top" wrapText="1"/>
    </xf>
    <xf numFmtId="9" fontId="7" fillId="0" borderId="2" xfId="45" applyFont="1" applyBorder="1" applyAlignment="1" applyProtection="1">
      <alignment horizontal="left" vertical="top"/>
      <protection locked="0"/>
    </xf>
    <xf numFmtId="9" fontId="7" fillId="26" borderId="0" xfId="45" applyFont="1" applyFill="1" applyAlignment="1">
      <alignment horizontal="left" vertical="top"/>
    </xf>
    <xf numFmtId="166" fontId="7" fillId="0" borderId="0" xfId="45" applyNumberFormat="1" applyFont="1" applyAlignment="1" applyProtection="1">
      <alignment horizontal="left" vertical="top"/>
      <protection locked="0"/>
    </xf>
  </cellXfs>
  <cellStyles count="50">
    <cellStyle name="20% - Accent1 2" xfId="4" xr:uid="{00000000-0005-0000-0000-000000000000}"/>
    <cellStyle name="20% - Accent2 2" xfId="5" xr:uid="{00000000-0005-0000-0000-000001000000}"/>
    <cellStyle name="20% - Accent3 2" xfId="6" xr:uid="{00000000-0005-0000-0000-000002000000}"/>
    <cellStyle name="20% - Accent4 2" xfId="7" xr:uid="{00000000-0005-0000-0000-000003000000}"/>
    <cellStyle name="20% - Accent5 2" xfId="8" xr:uid="{00000000-0005-0000-0000-000004000000}"/>
    <cellStyle name="20% - Accent6 2" xfId="9" xr:uid="{00000000-0005-0000-0000-000005000000}"/>
    <cellStyle name="40% - Accent1 2" xfId="10" xr:uid="{00000000-0005-0000-0000-000006000000}"/>
    <cellStyle name="40% - Accent2 2" xfId="11" xr:uid="{00000000-0005-0000-0000-000007000000}"/>
    <cellStyle name="40% - Accent3 2" xfId="12" xr:uid="{00000000-0005-0000-0000-000008000000}"/>
    <cellStyle name="40% - Accent4 2" xfId="13" xr:uid="{00000000-0005-0000-0000-000009000000}"/>
    <cellStyle name="40% - Accent5 2" xfId="14" xr:uid="{00000000-0005-0000-0000-00000A000000}"/>
    <cellStyle name="40% - Accent6 2" xfId="15" xr:uid="{00000000-0005-0000-0000-00000B000000}"/>
    <cellStyle name="60% - Accent1 2" xfId="16" xr:uid="{00000000-0005-0000-0000-00000C000000}"/>
    <cellStyle name="60% - Accent2 2" xfId="17" xr:uid="{00000000-0005-0000-0000-00000D000000}"/>
    <cellStyle name="60% - Accent3 2" xfId="18" xr:uid="{00000000-0005-0000-0000-00000E000000}"/>
    <cellStyle name="60% - Accent4 2" xfId="19" xr:uid="{00000000-0005-0000-0000-00000F000000}"/>
    <cellStyle name="60% - Accent5 2" xfId="20" xr:uid="{00000000-0005-0000-0000-000010000000}"/>
    <cellStyle name="60% - Accent6 2" xfId="21" xr:uid="{00000000-0005-0000-0000-000011000000}"/>
    <cellStyle name="Accent1 2" xfId="22" xr:uid="{00000000-0005-0000-0000-000012000000}"/>
    <cellStyle name="Accent2 2" xfId="23" xr:uid="{00000000-0005-0000-0000-000013000000}"/>
    <cellStyle name="Accent3 2" xfId="24" xr:uid="{00000000-0005-0000-0000-000014000000}"/>
    <cellStyle name="Accent4 2" xfId="25" xr:uid="{00000000-0005-0000-0000-000015000000}"/>
    <cellStyle name="Accent5 2" xfId="26" xr:uid="{00000000-0005-0000-0000-000016000000}"/>
    <cellStyle name="Accent6 2" xfId="27" xr:uid="{00000000-0005-0000-0000-000017000000}"/>
    <cellStyle name="Bad 2" xfId="28" xr:uid="{00000000-0005-0000-0000-000018000000}"/>
    <cellStyle name="Calculation 2" xfId="29" xr:uid="{00000000-0005-0000-0000-000019000000}"/>
    <cellStyle name="Check Cell 2" xfId="30" xr:uid="{00000000-0005-0000-0000-00001A000000}"/>
    <cellStyle name="Comma 2" xfId="49" xr:uid="{00000000-0005-0000-0000-00001B000000}"/>
    <cellStyle name="Explanatory Text 2" xfId="31" xr:uid="{00000000-0005-0000-0000-00001C000000}"/>
    <cellStyle name="Good 2" xfId="32" xr:uid="{00000000-0005-0000-0000-00001D000000}"/>
    <cellStyle name="Heading 1 2" xfId="33" xr:uid="{00000000-0005-0000-0000-00001E000000}"/>
    <cellStyle name="Heading 2 2" xfId="34" xr:uid="{00000000-0005-0000-0000-00001F000000}"/>
    <cellStyle name="Heading 3 2" xfId="35" xr:uid="{00000000-0005-0000-0000-000020000000}"/>
    <cellStyle name="Heading 4 2" xfId="36" xr:uid="{00000000-0005-0000-0000-000021000000}"/>
    <cellStyle name="Hyperlink" xfId="1" builtinId="8"/>
    <cellStyle name="Input 2" xfId="37" xr:uid="{00000000-0005-0000-0000-000023000000}"/>
    <cellStyle name="Linked Cell 2" xfId="38" xr:uid="{00000000-0005-0000-0000-000024000000}"/>
    <cellStyle name="Neutral 2" xfId="39" xr:uid="{00000000-0005-0000-0000-000025000000}"/>
    <cellStyle name="Normal" xfId="0" builtinId="0"/>
    <cellStyle name="Normal 2" xfId="2" xr:uid="{00000000-0005-0000-0000-000027000000}"/>
    <cellStyle name="Normal 3" xfId="47" xr:uid="{00000000-0005-0000-0000-000028000000}"/>
    <cellStyle name="Normal 4" xfId="46" xr:uid="{00000000-0005-0000-0000-000029000000}"/>
    <cellStyle name="Normal 5" xfId="48" xr:uid="{00000000-0005-0000-0000-00002A000000}"/>
    <cellStyle name="Normal_euro parl elect" xfId="3" xr:uid="{00000000-0005-0000-0000-00002B000000}"/>
    <cellStyle name="Note 2" xfId="40" xr:uid="{00000000-0005-0000-0000-00002C000000}"/>
    <cellStyle name="Output 2" xfId="41" xr:uid="{00000000-0005-0000-0000-00002D000000}"/>
    <cellStyle name="Percent" xfId="45" builtinId="5"/>
    <cellStyle name="Title 2" xfId="42" xr:uid="{00000000-0005-0000-0000-00002F000000}"/>
    <cellStyle name="Total 2" xfId="43" xr:uid="{00000000-0005-0000-0000-000030000000}"/>
    <cellStyle name="Warning Text 2" xfId="44" xr:uid="{00000000-0005-0000-0000-000031000000}"/>
  </cellStyles>
  <dxfs count="30">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tint="-0.14996795556505021"/>
      </font>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F8F8F8"/>
      <rgbColor rgb="00C0C0C0"/>
      <rgbColor rgb="008DA0CB"/>
      <rgbColor rgb="00E78AC3"/>
      <rgbColor rgb="0066C2A5"/>
      <rgbColor rgb="00FC8D62"/>
      <rgbColor rgb="00A6D854"/>
      <rgbColor rgb="00FFD92F"/>
      <rgbColor rgb="00D8A75E"/>
      <rgbColor rgb="00A0A0A0"/>
      <rgbColor rgb="007570B3"/>
      <rgbColor rgb="00E7298A"/>
      <rgbColor rgb="001B9E77"/>
      <rgbColor rgb="00D95F02"/>
      <rgbColor rgb="0066A61E"/>
      <rgbColor rgb="00E6AB02"/>
      <rgbColor rgb="00A6761D"/>
      <rgbColor rgb="00666666"/>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EAEAEA"/>
      <rgbColor rgb="00003366"/>
      <rgbColor rgb="0033CC33"/>
      <rgbColor rgb="00003300"/>
      <rgbColor rgb="00333300"/>
      <rgbColor rgb="00993300"/>
      <rgbColor rgb="00993366"/>
      <rgbColor rgb="00333399"/>
      <rgbColor rgb="00292929"/>
    </indexedColors>
    <mruColors>
      <color rgb="FFDCDCDC"/>
      <color rgb="FFBED2BE"/>
      <color rgb="FF5A6E5A"/>
      <color rgb="FFC8DCC8"/>
      <color rgb="FF5A5A5A"/>
      <color rgb="FFDCDCF0"/>
      <color rgb="FFFF3399"/>
      <color rgb="FFF13B62"/>
      <color rgb="FFFDF9F9"/>
      <color rgb="FFEBC9C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tmustill/Desktop/PDY%20Drafts%20from%20Maggie/pdy_hu_maggi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otes"/>
      <sheetName val="info_parties"/>
      <sheetName val="cabinetpos"/>
      <sheetName val="ministers"/>
      <sheetName val="parlvotes_lh"/>
      <sheetName val="parlseats_lh"/>
      <sheetName val="parlvotes_uh"/>
      <sheetName val="parlseats_uh"/>
      <sheetName val="parlvotes_eu"/>
      <sheetName val="presvotes"/>
      <sheetName val="refvotes"/>
      <sheetName val="info_cites"/>
      <sheetName val="info_weblinks"/>
      <sheetName val="info_colors"/>
      <sheetName val="info_export"/>
      <sheetName val="info_parties2"/>
      <sheetName val="other"/>
      <sheetName val="ministers_in_proces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vmlDrawing" Target="../drawings/vmlDrawing2.v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printerSettings" Target="../printerSettings/printerSettings8.bin"/><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vmlDrawing" Target="../drawings/vmlDrawing4.v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DCA0C8"/>
  </sheetPr>
  <dimension ref="A1:Q13"/>
  <sheetViews>
    <sheetView topLeftCell="H1" zoomScaleNormal="100" workbookViewId="0">
      <pane ySplit="3" topLeftCell="A4" activePane="bottomLeft" state="frozen"/>
      <selection activeCell="B9" sqref="B9"/>
      <selection pane="bottomLeft" activeCell="A2" sqref="A2:K2"/>
    </sheetView>
  </sheetViews>
  <sheetFormatPr defaultColWidth="9.08984375" defaultRowHeight="10.5" x14ac:dyDescent="0.25"/>
  <cols>
    <col min="1" max="1" width="11.90625" style="87" customWidth="1"/>
    <col min="2" max="3" width="16.08984375" style="87" customWidth="1"/>
    <col min="4" max="4" width="17.36328125" style="87" customWidth="1"/>
    <col min="5" max="11" width="16.08984375" style="87" customWidth="1"/>
    <col min="12" max="16" width="13.54296875" style="87" customWidth="1"/>
    <col min="17" max="17" width="27.36328125" style="87" customWidth="1"/>
    <col min="18" max="16384" width="9.08984375" style="87"/>
  </cols>
  <sheetData>
    <row r="1" spans="1:17" ht="26" x14ac:dyDescent="0.25">
      <c r="A1" s="258" t="s">
        <v>528</v>
      </c>
      <c r="B1" s="258"/>
      <c r="C1" s="258"/>
      <c r="D1" s="258"/>
      <c r="E1" s="138"/>
      <c r="F1" s="138"/>
      <c r="G1" s="138"/>
      <c r="H1" s="138"/>
      <c r="I1" s="138"/>
      <c r="J1" s="138"/>
      <c r="K1" s="138"/>
      <c r="L1" s="250" t="s">
        <v>1098</v>
      </c>
      <c r="M1" s="251">
        <v>42253</v>
      </c>
      <c r="N1" s="252"/>
      <c r="O1" s="252"/>
      <c r="P1" s="252"/>
      <c r="Q1" s="252"/>
    </row>
    <row r="2" spans="1:17" ht="69" customHeight="1" x14ac:dyDescent="0.25">
      <c r="A2" s="257" t="str">
        <f>"Welcome to the Political Data Yearbook dataset for "&amp;A1&amp;".  The tabs on this sheet contain data derived from the European Journal of Political Research Political Data Yearbook and supplemented with other content.  "&amp;"Because of the need to create a uniform format for more than 30 countries over more than 20 years, the format used here may be more elaborate and/or cumbersome than if the dataset were created only for "&amp;A1&amp;", but the unified format allows for easier comparison across countries and over time.  In cases where the format is insufficiently elaborate to allow the display of all gathered data "&amp;"or the datafile reflects significant changes from the original PDY, relevant cells contain notes, represented (on appropriately configured versions of Excel) as red triangles"&amp;" in the upper-right corners of affected cells.  Where the original PDY contains additional data types, these are available in additional worksheets colored in dark green."&amp;"  The cells below explain the various types of data collected for the Political Data Yearbook, specifies which data types were collected for "&amp;A1&amp;" and during which periods, and provides additional information and information for editors and country authors.  If you have any questions, please email the PDY editors.  "&amp;"Contact information can be found at http://www.politicaldatayearbook.com/AboutUs.aspx"</f>
        <v>Welcome to the Political Data Yearbook dataset for Hungary.  The tabs on this sheet contain data derived from the European Journal of Political Research Political Data Yearbook and supplemented with other content.  Because of the need to create a uniform format for more than 30 countries over more than 20 years, the format used here may be more elaborate and/or cumbersome than if the dataset were created only for Hungary, but the unified format allows for easier comparison across countries and over time.  In cases where the format is insufficiently elaborate to allow the display of all gathered data or the datafile reflects significant changes from the original PDY, relevant cells contain notes, represented (on appropriately configured versions of Excel) as red triangles in the upper-right corners of affected cells.  Where the original PDY contains additional data types, these are available in additional worksheets colored in dark green.  The cells below explain the various types of data collected for the Political Data Yearbook, specifies which data types were collected for Hungary and during which periods, and provides additional information and information for editors and country authors.  If you have any questions, please email the PDY editors.  Contact information can be found at http://www.politicaldatayearbook.com/AboutUs.aspx</v>
      </c>
      <c r="B2" s="257"/>
      <c r="C2" s="257"/>
      <c r="D2" s="257"/>
      <c r="E2" s="257"/>
      <c r="F2" s="257"/>
      <c r="G2" s="257"/>
      <c r="H2" s="257"/>
      <c r="I2" s="257"/>
      <c r="J2" s="257"/>
      <c r="K2" s="257"/>
      <c r="L2" s="253" t="s">
        <v>1099</v>
      </c>
      <c r="M2" s="259" t="s">
        <v>1102</v>
      </c>
      <c r="N2" s="259"/>
      <c r="O2" s="259"/>
      <c r="P2" s="259"/>
      <c r="Q2" s="259"/>
    </row>
    <row r="3" spans="1:17" x14ac:dyDescent="0.25">
      <c r="A3" s="104" t="s">
        <v>6</v>
      </c>
      <c r="B3" s="105" t="s">
        <v>1</v>
      </c>
      <c r="C3" s="106" t="s">
        <v>86</v>
      </c>
      <c r="D3" s="106" t="s">
        <v>294</v>
      </c>
      <c r="E3" s="106" t="s">
        <v>87</v>
      </c>
      <c r="F3" s="107" t="s">
        <v>141</v>
      </c>
      <c r="G3" s="107" t="s">
        <v>88</v>
      </c>
      <c r="H3" s="107" t="s">
        <v>89</v>
      </c>
      <c r="I3" s="106" t="s">
        <v>90</v>
      </c>
      <c r="J3" s="107" t="s">
        <v>91</v>
      </c>
      <c r="K3" s="106" t="s">
        <v>92</v>
      </c>
      <c r="L3" s="108" t="s">
        <v>2</v>
      </c>
      <c r="M3" s="109" t="s">
        <v>0</v>
      </c>
      <c r="N3" s="109" t="s">
        <v>85</v>
      </c>
      <c r="O3" s="108" t="s">
        <v>142</v>
      </c>
      <c r="P3" s="108" t="s">
        <v>1100</v>
      </c>
      <c r="Q3" s="254" t="s">
        <v>143</v>
      </c>
    </row>
    <row r="4" spans="1:17" ht="94.5" x14ac:dyDescent="0.25">
      <c r="A4" s="110" t="s">
        <v>144</v>
      </c>
      <c r="B4" s="110" t="s">
        <v>145</v>
      </c>
      <c r="C4" s="110" t="s">
        <v>146</v>
      </c>
      <c r="D4" s="110" t="s">
        <v>147</v>
      </c>
      <c r="E4" s="110" t="s">
        <v>148</v>
      </c>
      <c r="F4" s="111" t="s">
        <v>149</v>
      </c>
      <c r="G4" s="111" t="s">
        <v>150</v>
      </c>
      <c r="H4" s="111" t="s">
        <v>151</v>
      </c>
      <c r="I4" s="110" t="s">
        <v>152</v>
      </c>
      <c r="J4" s="111" t="s">
        <v>153</v>
      </c>
      <c r="K4" s="110" t="s">
        <v>154</v>
      </c>
      <c r="L4" s="110" t="s">
        <v>155</v>
      </c>
      <c r="M4" s="110" t="s">
        <v>156</v>
      </c>
      <c r="N4" s="110" t="s">
        <v>157</v>
      </c>
      <c r="O4" s="110" t="s">
        <v>158</v>
      </c>
      <c r="P4" s="110" t="s">
        <v>1101</v>
      </c>
      <c r="Q4" s="110" t="s">
        <v>159</v>
      </c>
    </row>
    <row r="5" spans="1:17" ht="31.5" x14ac:dyDescent="0.25">
      <c r="A5" s="110" t="str">
        <f>"Status for "&amp;A1</f>
        <v>Status for Hungary</v>
      </c>
      <c r="B5" s="110" t="s">
        <v>160</v>
      </c>
      <c r="C5" s="110" t="str">
        <f>IF(MAX(cabinetpos!$A$3:$XM$3)&lt;1,"Tab is grey to indicate that this information is not collected for "&amp;$A$1,IF(MAX(cabinetpos!$A$3:$XM$3)=MIN(cabinetpos!$A$3:$XM$3),"Dataset includes only "&amp;YEAR(MAX(cabinetpos!$A$3:$XM$3)),"Dataset includes years "&amp;YEAR(MIN(cabinetpos!$A$3:$XM$3))&amp;"-"&amp;YEAR(MAX(cabinetpos!$A$3:$XM$3))))</f>
        <v>Dataset includes years 1991-2009</v>
      </c>
      <c r="D5" s="110" t="str">
        <f>IF(MAX(ministers!$A$3:$ZZ$3)&lt;1,"Tab is grey to indicate that this information is not collected for "&amp;$A$1,IF(MAX(ministers!$A$3:$ZZ$3)=MIN(ministers!$A$3:$ZZ$3),"Dataset includes only "&amp;YEAR(MAX(ministers!$A$3:$ZZ$3)),"Dataset includes years "&amp;YEAR(MIN(ministers!$A$3:$ZZ$3))&amp;"-"&amp;YEAR(MAX(ministers!$A$3:$ZZ$3))))</f>
        <v>Dataset includes years 2014-2022</v>
      </c>
      <c r="E5" s="110" t="str">
        <f>IF(MAX(parlvotes_lh!$A$2:$ZZ$2)&lt;1,"Tab is grey to indicate that this information is not collected for "&amp;$A$1,IF(MAX(parlvotes_lh!$A$2:$ZZ$2)=MIN(parlvotes_lh!$A$2:$ZZ$2),"Dataset includes only "&amp;YEAR(MAX(parlvotes_lh!$A$2:$ZZ$2)),"Dataset includes years "&amp;YEAR(MIN(parlvotes_lh!$A$2:$ZZ$2))&amp;"-"&amp;YEAR(MAX(parlvotes_lh!$A$2:$ZZ$2))))</f>
        <v>Dataset includes years 1994-2022</v>
      </c>
      <c r="F5" s="111" t="str">
        <f>IF(MAX(parlseats_lh!$A$1:$ZZ$1)&lt;1,"Tab is grey to indicate that this information is not collected for "&amp;$A$1,IF(MAX(parlseats_lh!$A$1:$ZZ$1)=MIN(parlseats_lh!$A$1:$ZZ$1),"Dataset includes only "&amp;YEAR(MAX(parlseats_lh!$A$1:$ZZ$1)),"Dataset includes years "&amp;YEAR(MIN(parlseats_lh!$A$1:$ZZ$1))&amp;"-"&amp;YEAR(MAX(parlseats_lh!$A$1:$ZZ$1))))</f>
        <v>Tab is grey to indicate that this information is not collected for Hungary</v>
      </c>
      <c r="G5" s="111" t="str">
        <f>IF(MAX(parlvotes_uh!$A$2:$ZZ$2)&lt;1,"Tab is grey to indicate that this information is not collected for "&amp;$A$1,IF(MAX(parlvotes_uh!$A$2:$ZZ$2)=MIN(parlvotes_uh!$A$2:$ZZ$2),"Dataset includes only "&amp;YEAR(MAX(parlvotes_uh!$A$2:$ZZ$2)),"Dataset includes years "&amp;YEAR(MIN(parlvotes_uh!$A$2:$ZZ$2))&amp;"-"&amp;YEAR(MAX(parlvotes_uh!$A$2:$ZZ$2))))</f>
        <v>Tab is grey to indicate that this information is not collected for Hungary</v>
      </c>
      <c r="H5" s="111" t="str">
        <f>IF(MAX(parlseats_uh!$A$1:$ZZ$1)&lt;1,"Tab is grey to indicate that this information is not collected for "&amp;$A$1,IF(MAX(parlseats_uh!$A$1:$ZZ$1)=MIN(parlseats_uh!$A$1:$ZZ$1),"Dataset includes only "&amp;YEAR(MAX(parlseats_uh!$A$1:$ZZ$1)),"Dataset includes years "&amp;YEAR(MIN(parlseats_uh!$A$1:$ZZ$1))&amp;"-"&amp;YEAR(MAX(parlseats_uh!$A$1:$ZZ$1))))</f>
        <v>Tab is grey to indicate that this information is not collected for Hungary</v>
      </c>
      <c r="I5" s="110" t="str">
        <f>IF(MAX(parlvotes_eu!$A$2:$ZZ$2)&lt;1,"Tab is grey to indicate that this information is not collected for "&amp;$A$1,IF(MAX(parlvotes_eu!$A$2:$ZZ$2)=MIN(parlvotes_eu!$A$2:$ZZ$2),"Dataset includes only "&amp;YEAR(MAX(parlvotes_eu!$A$2:$ZZ$2)),"Dataset includes years "&amp;YEAR(MIN(parlvotes_eu!$A$2:$ZZ$2))&amp;"-"&amp;YEAR(MAX(parlvotes_eu!$A$2:$ZZ$2))))</f>
        <v>Dataset includes years 2004-2019</v>
      </c>
      <c r="J5" s="111" t="str">
        <f>IF(MAX(presvotes!$A$2:$ZZ$2)&lt;1,"Tab is grey to indicate that this information is not collected for "&amp;$A$1,IF(MAX(presvotes!$A$2:$ZZ$2)=MIN(presvotes!$A$2:$ZZ$2),"Dataset includes only "&amp;YEAR(MAX(presvotes!$A$2:$ZZ$2)),"Dataset includes years "&amp;YEAR(MIN(presvotes!$A$2:$ZZ$2))&amp;"-"&amp;YEAR(MAX(presvotes!$A$2:$ZZ$2))))</f>
        <v>Tab is grey to indicate that this information is not collected for Hungary</v>
      </c>
      <c r="K5" s="110" t="str">
        <f>IF(MAX(refvotes!$A$2:$ZZ$2)&lt;1,"Tab is grey to indicate that this information is not collected for "&amp;$A$1,IF(MAX(refvotes!$A$2:$ZZ$2)=MIN(refvotes!$A$2:$ZZ$2),"Dataset includes only "&amp;YEAR(MAX(refvotes!$A$2:$ZZ$2)),"Dataset includes years "&amp;YEAR(MIN(refvotes!$A$2:$ZZ$2))&amp;"-"&amp;YEAR(MAX(refvotes!$A$2:$ZZ$2))))</f>
        <v>Dataset includes years 1997-2022</v>
      </c>
      <c r="L5" s="110" t="s">
        <v>160</v>
      </c>
      <c r="M5" s="110" t="s">
        <v>160</v>
      </c>
      <c r="N5" s="110" t="s">
        <v>160</v>
      </c>
      <c r="O5" s="110" t="s">
        <v>160</v>
      </c>
      <c r="P5" s="110" t="s">
        <v>160</v>
      </c>
      <c r="Q5" s="110" t="s">
        <v>161</v>
      </c>
    </row>
    <row r="6" spans="1:17" ht="21" x14ac:dyDescent="0.25">
      <c r="A6" s="110" t="str">
        <f>"Special notes for "&amp;A1</f>
        <v>Special notes for Hungary</v>
      </c>
      <c r="B6" s="110"/>
      <c r="C6" s="110"/>
      <c r="D6" s="110"/>
      <c r="E6" s="110"/>
      <c r="F6" s="110"/>
      <c r="G6" s="110"/>
      <c r="H6" s="110"/>
      <c r="I6" s="110"/>
      <c r="J6" s="110"/>
      <c r="K6" s="110"/>
      <c r="L6" s="110"/>
      <c r="M6" s="110"/>
      <c r="N6" s="110"/>
      <c r="Q6" s="110"/>
    </row>
    <row r="7" spans="1:17" ht="294" x14ac:dyDescent="0.25">
      <c r="A7" s="112" t="s">
        <v>162</v>
      </c>
      <c r="B7" s="112" t="s">
        <v>163</v>
      </c>
      <c r="C7" s="112"/>
      <c r="D7" s="112" t="s">
        <v>110</v>
      </c>
      <c r="E7" s="112"/>
      <c r="F7" s="112" t="s">
        <v>164</v>
      </c>
      <c r="G7" s="112"/>
      <c r="H7" s="112" t="s">
        <v>164</v>
      </c>
      <c r="I7" s="112"/>
      <c r="J7" s="112"/>
      <c r="K7" s="112" t="s">
        <v>165</v>
      </c>
      <c r="L7" s="112" t="s">
        <v>84</v>
      </c>
      <c r="M7" s="112" t="s">
        <v>166</v>
      </c>
      <c r="N7" s="112" t="s">
        <v>167</v>
      </c>
      <c r="O7" s="112" t="s">
        <v>166</v>
      </c>
      <c r="P7" s="112" t="s">
        <v>166</v>
      </c>
      <c r="Q7" s="112" t="s">
        <v>168</v>
      </c>
    </row>
    <row r="8" spans="1:17" x14ac:dyDescent="0.25">
      <c r="A8" s="110"/>
      <c r="B8" s="110"/>
      <c r="C8" s="110"/>
      <c r="D8" s="110"/>
      <c r="E8" s="110"/>
      <c r="F8" s="110"/>
      <c r="G8" s="110"/>
      <c r="H8" s="110"/>
      <c r="I8" s="110"/>
      <c r="J8" s="110"/>
      <c r="K8" s="110"/>
      <c r="L8" s="110"/>
      <c r="M8" s="110"/>
      <c r="N8" s="110"/>
    </row>
    <row r="13" spans="1:17" x14ac:dyDescent="0.25">
      <c r="A13" s="113"/>
    </row>
  </sheetData>
  <mergeCells count="3">
    <mergeCell ref="A2:K2"/>
    <mergeCell ref="A1:D1"/>
    <mergeCell ref="M2:Q2"/>
  </mergeCells>
  <conditionalFormatting sqref="C4:C5">
    <cfRule type="expression" dxfId="29" priority="1">
      <formula>"(MAX(cabinetpos!$A$3:$YL$3)&lt;1"</formula>
    </cfRule>
  </conditionalFormatting>
  <pageMargins left="0.7" right="0.7" top="0.75" bottom="0.75" header="0.3" footer="0.3"/>
  <pageSetup orientation="portrait" horizontalDpi="0"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1">
    <tabColor rgb="FFDCDCDC"/>
  </sheetPr>
  <dimension ref="A1:BY100"/>
  <sheetViews>
    <sheetView zoomScaleNormal="100" workbookViewId="0">
      <pane xSplit="2" ySplit="10" topLeftCell="BH11" activePane="bottomRight" state="frozen"/>
      <selection activeCell="I6" sqref="I6"/>
      <selection pane="topRight" activeCell="I6" sqref="I6"/>
      <selection pane="bottomLeft" activeCell="I6" sqref="I6"/>
      <selection pane="bottomRight"/>
    </sheetView>
  </sheetViews>
  <sheetFormatPr defaultColWidth="9.08984375" defaultRowHeight="13.5" customHeight="1" x14ac:dyDescent="0.25"/>
  <cols>
    <col min="1" max="1" width="9.08984375" style="190"/>
    <col min="2" max="2" width="11" style="190" customWidth="1"/>
    <col min="3" max="3" width="16.90625" style="190" customWidth="1"/>
    <col min="4" max="4" width="10.36328125" style="190" customWidth="1"/>
    <col min="5" max="5" width="8.90625" style="190" customWidth="1"/>
    <col min="6" max="16384" width="9.08984375" style="190"/>
  </cols>
  <sheetData>
    <row r="1" spans="1:77" ht="46.5" customHeight="1" x14ac:dyDescent="0.25">
      <c r="A1" s="190" t="s">
        <v>36</v>
      </c>
      <c r="C1" s="191"/>
      <c r="D1" s="192" t="s">
        <v>37</v>
      </c>
      <c r="F1" s="192" t="s">
        <v>40</v>
      </c>
      <c r="H1" s="191"/>
      <c r="I1" s="192" t="s">
        <v>37</v>
      </c>
      <c r="K1" s="192" t="s">
        <v>40</v>
      </c>
      <c r="M1" s="191"/>
      <c r="N1" s="192" t="s">
        <v>37</v>
      </c>
      <c r="P1" s="192" t="s">
        <v>40</v>
      </c>
      <c r="R1" s="191"/>
      <c r="S1" s="192" t="s">
        <v>37</v>
      </c>
      <c r="U1" s="192" t="s">
        <v>40</v>
      </c>
      <c r="W1" s="191"/>
      <c r="X1" s="192" t="s">
        <v>37</v>
      </c>
      <c r="Z1" s="192" t="s">
        <v>40</v>
      </c>
      <c r="AB1" s="191"/>
      <c r="AC1" s="192" t="s">
        <v>37</v>
      </c>
      <c r="AE1" s="192" t="s">
        <v>40</v>
      </c>
      <c r="AG1" s="191"/>
      <c r="AH1" s="192" t="s">
        <v>37</v>
      </c>
      <c r="AJ1" s="192" t="s">
        <v>40</v>
      </c>
      <c r="AL1" s="191"/>
      <c r="AM1" s="192" t="s">
        <v>37</v>
      </c>
      <c r="AO1" s="192" t="s">
        <v>40</v>
      </c>
      <c r="AQ1" s="191"/>
      <c r="AR1" s="192" t="s">
        <v>37</v>
      </c>
      <c r="AT1" s="192" t="s">
        <v>40</v>
      </c>
      <c r="AV1" s="191"/>
      <c r="AW1" s="192" t="s">
        <v>37</v>
      </c>
      <c r="AY1" s="192" t="s">
        <v>40</v>
      </c>
      <c r="BA1" s="191"/>
      <c r="BB1" s="192" t="s">
        <v>37</v>
      </c>
      <c r="BD1" s="192" t="s">
        <v>40</v>
      </c>
      <c r="BF1" s="191"/>
      <c r="BG1" s="192" t="s">
        <v>37</v>
      </c>
      <c r="BI1" s="192" t="s">
        <v>40</v>
      </c>
      <c r="BK1" s="191"/>
      <c r="BL1" s="192" t="s">
        <v>37</v>
      </c>
      <c r="BN1" s="192" t="s">
        <v>40</v>
      </c>
      <c r="BP1" s="191"/>
      <c r="BQ1" s="192" t="s">
        <v>37</v>
      </c>
      <c r="BS1" s="192" t="s">
        <v>40</v>
      </c>
      <c r="BU1" s="191"/>
      <c r="BV1" s="192" t="s">
        <v>37</v>
      </c>
      <c r="BX1" s="192" t="s">
        <v>40</v>
      </c>
    </row>
    <row r="2" spans="1:77" ht="13.5" customHeight="1" x14ac:dyDescent="0.25">
      <c r="A2" s="190" t="s">
        <v>19</v>
      </c>
      <c r="C2" s="191"/>
      <c r="D2" s="193"/>
      <c r="F2" s="193"/>
      <c r="H2" s="191"/>
      <c r="I2" s="193"/>
      <c r="K2" s="193"/>
      <c r="M2" s="191"/>
      <c r="N2" s="193"/>
      <c r="P2" s="193"/>
      <c r="R2" s="191"/>
      <c r="S2" s="193"/>
      <c r="U2" s="193"/>
      <c r="W2" s="191"/>
      <c r="X2" s="193"/>
      <c r="Z2" s="193"/>
      <c r="AB2" s="191"/>
      <c r="AC2" s="193"/>
      <c r="AE2" s="193"/>
      <c r="AG2" s="191"/>
      <c r="AH2" s="193"/>
      <c r="AJ2" s="193"/>
      <c r="AL2" s="191"/>
      <c r="AM2" s="193"/>
      <c r="AO2" s="193"/>
      <c r="AQ2" s="191"/>
      <c r="AR2" s="193"/>
      <c r="AT2" s="193"/>
      <c r="AV2" s="191"/>
      <c r="AW2" s="193"/>
      <c r="AY2" s="193"/>
      <c r="BA2" s="191"/>
      <c r="BB2" s="193"/>
      <c r="BD2" s="193"/>
      <c r="BF2" s="191"/>
      <c r="BG2" s="193"/>
      <c r="BI2" s="193"/>
      <c r="BK2" s="191"/>
      <c r="BL2" s="193"/>
      <c r="BN2" s="193"/>
      <c r="BP2" s="191"/>
      <c r="BQ2" s="193"/>
      <c r="BS2" s="193"/>
      <c r="BU2" s="191"/>
      <c r="BV2" s="193"/>
      <c r="BX2" s="193"/>
    </row>
    <row r="3" spans="1:77" ht="13.5" customHeight="1" x14ac:dyDescent="0.25">
      <c r="A3" s="190" t="s">
        <v>129</v>
      </c>
      <c r="C3" s="191"/>
      <c r="D3" s="193"/>
      <c r="F3" s="193"/>
      <c r="H3" s="191"/>
      <c r="I3" s="193"/>
      <c r="K3" s="193"/>
      <c r="M3" s="191"/>
      <c r="N3" s="193"/>
      <c r="P3" s="193"/>
      <c r="R3" s="191"/>
      <c r="S3" s="193"/>
      <c r="U3" s="193"/>
      <c r="W3" s="191"/>
      <c r="X3" s="193"/>
      <c r="Z3" s="193"/>
      <c r="AB3" s="191"/>
      <c r="AC3" s="193"/>
      <c r="AE3" s="193"/>
      <c r="AG3" s="191"/>
      <c r="AH3" s="193"/>
      <c r="AJ3" s="193"/>
      <c r="AL3" s="191"/>
      <c r="AM3" s="193"/>
      <c r="AO3" s="193"/>
      <c r="AQ3" s="191"/>
      <c r="AR3" s="193"/>
      <c r="AT3" s="193"/>
      <c r="AV3" s="191"/>
      <c r="AW3" s="193"/>
      <c r="AY3" s="193"/>
      <c r="BA3" s="191"/>
      <c r="BB3" s="193"/>
      <c r="BD3" s="193"/>
      <c r="BF3" s="191"/>
      <c r="BG3" s="193"/>
      <c r="BI3" s="193"/>
      <c r="BK3" s="191"/>
      <c r="BL3" s="193"/>
      <c r="BN3" s="193"/>
      <c r="BP3" s="191"/>
      <c r="BQ3" s="193"/>
      <c r="BS3" s="193"/>
      <c r="BU3" s="191"/>
      <c r="BV3" s="193"/>
      <c r="BX3" s="193"/>
    </row>
    <row r="4" spans="1:77" ht="13.5" customHeight="1" x14ac:dyDescent="0.25">
      <c r="A4" s="194" t="s">
        <v>22</v>
      </c>
      <c r="C4" s="191"/>
      <c r="D4" s="195"/>
      <c r="E4" s="196"/>
      <c r="F4" s="195"/>
      <c r="H4" s="191"/>
      <c r="J4" s="196"/>
      <c r="K4" s="195"/>
      <c r="M4" s="191"/>
      <c r="N4" s="195"/>
      <c r="O4" s="196"/>
      <c r="P4" s="195"/>
      <c r="R4" s="191"/>
      <c r="S4" s="195"/>
      <c r="T4" s="196"/>
      <c r="U4" s="195"/>
      <c r="W4" s="191"/>
      <c r="X4" s="196"/>
      <c r="Y4" s="196"/>
      <c r="Z4" s="195"/>
      <c r="AB4" s="191"/>
      <c r="AC4" s="195"/>
      <c r="AD4" s="196"/>
      <c r="AE4" s="195"/>
      <c r="AG4" s="191"/>
      <c r="AH4" s="195"/>
      <c r="AI4" s="196"/>
      <c r="AJ4" s="195"/>
      <c r="AL4" s="191"/>
      <c r="AM4" s="195"/>
      <c r="AN4" s="196"/>
      <c r="AO4" s="195"/>
      <c r="AQ4" s="191"/>
      <c r="AR4" s="195"/>
      <c r="AS4" s="196"/>
      <c r="AT4" s="195"/>
      <c r="AV4" s="191"/>
      <c r="AW4" s="195"/>
      <c r="AX4" s="196"/>
      <c r="AY4" s="195"/>
      <c r="BA4" s="191"/>
      <c r="BB4" s="195"/>
      <c r="BC4" s="196"/>
      <c r="BD4" s="195"/>
      <c r="BF4" s="191"/>
      <c r="BG4" s="195"/>
      <c r="BH4" s="196"/>
      <c r="BI4" s="195"/>
      <c r="BK4" s="191"/>
      <c r="BL4" s="195"/>
      <c r="BM4" s="196"/>
      <c r="BN4" s="195"/>
      <c r="BP4" s="191"/>
      <c r="BQ4" s="195"/>
      <c r="BR4" s="196"/>
      <c r="BS4" s="195"/>
      <c r="BU4" s="191"/>
      <c r="BV4" s="195"/>
      <c r="BW4" s="196"/>
      <c r="BX4" s="195"/>
    </row>
    <row r="5" spans="1:77" ht="13.5" customHeight="1" x14ac:dyDescent="0.25">
      <c r="A5" s="194" t="s">
        <v>23</v>
      </c>
      <c r="C5" s="191"/>
      <c r="D5" s="195"/>
      <c r="E5" s="196"/>
      <c r="F5" s="195"/>
      <c r="H5" s="191"/>
      <c r="J5" s="196"/>
      <c r="K5" s="195"/>
      <c r="M5" s="191"/>
      <c r="N5" s="195"/>
      <c r="O5" s="196"/>
      <c r="P5" s="195"/>
      <c r="R5" s="191"/>
      <c r="S5" s="195"/>
      <c r="T5" s="196"/>
      <c r="U5" s="195"/>
      <c r="W5" s="191"/>
      <c r="X5" s="196"/>
      <c r="Y5" s="196"/>
      <c r="Z5" s="195"/>
      <c r="AB5" s="191"/>
      <c r="AC5" s="195"/>
      <c r="AD5" s="196"/>
      <c r="AE5" s="195"/>
      <c r="AG5" s="191"/>
      <c r="AH5" s="195"/>
      <c r="AI5" s="196"/>
      <c r="AJ5" s="195"/>
      <c r="AL5" s="191"/>
      <c r="AM5" s="195"/>
      <c r="AN5" s="196"/>
      <c r="AO5" s="195"/>
      <c r="AQ5" s="191"/>
      <c r="AR5" s="195"/>
      <c r="AS5" s="196"/>
      <c r="AT5" s="195"/>
      <c r="AV5" s="191"/>
      <c r="AW5" s="195"/>
      <c r="AX5" s="196"/>
      <c r="AY5" s="195"/>
      <c r="BA5" s="191"/>
      <c r="BB5" s="195"/>
      <c r="BC5" s="196"/>
      <c r="BD5" s="195"/>
      <c r="BF5" s="191"/>
      <c r="BG5" s="195"/>
      <c r="BH5" s="196"/>
      <c r="BI5" s="195"/>
      <c r="BK5" s="191"/>
      <c r="BL5" s="195"/>
      <c r="BM5" s="196"/>
      <c r="BN5" s="195"/>
      <c r="BP5" s="191"/>
      <c r="BQ5" s="195"/>
      <c r="BR5" s="196"/>
      <c r="BS5" s="195"/>
      <c r="BU5" s="191"/>
      <c r="BV5" s="195"/>
      <c r="BW5" s="196"/>
      <c r="BX5" s="195"/>
    </row>
    <row r="6" spans="1:77" ht="13.5" customHeight="1" x14ac:dyDescent="0.25">
      <c r="A6" s="194" t="s">
        <v>60</v>
      </c>
      <c r="C6" s="191"/>
      <c r="D6" s="197"/>
      <c r="E6" s="198"/>
      <c r="F6" s="197"/>
      <c r="H6" s="191"/>
      <c r="I6" s="197"/>
      <c r="J6" s="198"/>
      <c r="K6" s="197"/>
      <c r="M6" s="191"/>
      <c r="N6" s="197"/>
      <c r="O6" s="198"/>
      <c r="P6" s="197"/>
      <c r="R6" s="191"/>
      <c r="S6" s="197"/>
      <c r="T6" s="198"/>
      <c r="U6" s="197"/>
      <c r="W6" s="191"/>
      <c r="X6" s="197"/>
      <c r="Y6" s="198"/>
      <c r="Z6" s="197"/>
      <c r="AB6" s="191"/>
      <c r="AC6" s="197"/>
      <c r="AD6" s="198"/>
      <c r="AE6" s="197"/>
      <c r="AG6" s="191"/>
      <c r="AH6" s="197"/>
      <c r="AI6" s="198"/>
      <c r="AJ6" s="197"/>
      <c r="AL6" s="191"/>
      <c r="AM6" s="197"/>
      <c r="AN6" s="198"/>
      <c r="AO6" s="197"/>
      <c r="AQ6" s="191"/>
      <c r="AR6" s="197"/>
      <c r="AS6" s="198"/>
      <c r="AT6" s="197"/>
      <c r="AV6" s="191"/>
      <c r="AW6" s="197"/>
      <c r="AX6" s="198"/>
      <c r="AY6" s="197"/>
      <c r="BA6" s="191"/>
      <c r="BB6" s="197"/>
      <c r="BC6" s="198"/>
      <c r="BD6" s="197"/>
      <c r="BF6" s="191"/>
      <c r="BG6" s="197"/>
      <c r="BH6" s="198"/>
      <c r="BI6" s="197"/>
      <c r="BK6" s="191"/>
      <c r="BL6" s="197"/>
      <c r="BM6" s="198"/>
      <c r="BN6" s="197"/>
      <c r="BP6" s="191"/>
      <c r="BQ6" s="197"/>
      <c r="BR6" s="198"/>
      <c r="BS6" s="197"/>
      <c r="BU6" s="191"/>
      <c r="BV6" s="197"/>
      <c r="BW6" s="198"/>
      <c r="BX6" s="197"/>
    </row>
    <row r="7" spans="1:77" ht="13.5" customHeight="1" x14ac:dyDescent="0.25">
      <c r="A7" s="194" t="s">
        <v>24</v>
      </c>
      <c r="C7" s="191"/>
      <c r="D7" s="195"/>
      <c r="E7" s="196"/>
      <c r="F7" s="195"/>
      <c r="H7" s="191"/>
      <c r="I7" s="195"/>
      <c r="J7" s="196"/>
      <c r="K7" s="195"/>
      <c r="M7" s="191"/>
      <c r="N7" s="195"/>
      <c r="O7" s="196"/>
      <c r="P7" s="195"/>
      <c r="R7" s="191"/>
      <c r="S7" s="195"/>
      <c r="T7" s="196"/>
      <c r="U7" s="195"/>
      <c r="W7" s="191"/>
      <c r="X7" s="196"/>
      <c r="Y7" s="196"/>
      <c r="Z7" s="195"/>
      <c r="AB7" s="191"/>
      <c r="AC7" s="195"/>
      <c r="AD7" s="196"/>
      <c r="AE7" s="195"/>
      <c r="AG7" s="191"/>
      <c r="AH7" s="195"/>
      <c r="AI7" s="196"/>
      <c r="AJ7" s="195"/>
      <c r="AL7" s="191"/>
      <c r="AM7" s="195"/>
      <c r="AN7" s="196"/>
      <c r="AO7" s="195"/>
      <c r="AQ7" s="191"/>
      <c r="AR7" s="195"/>
      <c r="AS7" s="196"/>
      <c r="AT7" s="195"/>
      <c r="AV7" s="191"/>
      <c r="AW7" s="195"/>
      <c r="AX7" s="196"/>
      <c r="AY7" s="195"/>
      <c r="BA7" s="191"/>
      <c r="BB7" s="195"/>
      <c r="BC7" s="196"/>
      <c r="BD7" s="195"/>
      <c r="BF7" s="191"/>
      <c r="BG7" s="195"/>
      <c r="BH7" s="196"/>
      <c r="BI7" s="195"/>
      <c r="BK7" s="191"/>
      <c r="BL7" s="195"/>
      <c r="BM7" s="196"/>
      <c r="BN7" s="195"/>
      <c r="BP7" s="191"/>
      <c r="BQ7" s="195"/>
      <c r="BR7" s="196"/>
      <c r="BS7" s="195"/>
      <c r="BU7" s="191"/>
      <c r="BV7" s="195"/>
      <c r="BW7" s="196"/>
      <c r="BX7" s="195"/>
    </row>
    <row r="8" spans="1:77" ht="13.5" customHeight="1" x14ac:dyDescent="0.25">
      <c r="A8" s="194" t="s">
        <v>61</v>
      </c>
      <c r="C8" s="191"/>
      <c r="D8" s="197"/>
      <c r="E8" s="198"/>
      <c r="F8" s="197"/>
      <c r="H8" s="191"/>
      <c r="I8" s="197"/>
      <c r="J8" s="198"/>
      <c r="K8" s="197"/>
      <c r="M8" s="191"/>
      <c r="N8" s="197"/>
      <c r="O8" s="198"/>
      <c r="P8" s="197"/>
      <c r="R8" s="191"/>
      <c r="S8" s="197"/>
      <c r="T8" s="198"/>
      <c r="U8" s="197"/>
      <c r="W8" s="191"/>
      <c r="X8" s="197"/>
      <c r="Y8" s="198"/>
      <c r="Z8" s="197"/>
      <c r="AB8" s="191"/>
      <c r="AC8" s="197"/>
      <c r="AD8" s="198"/>
      <c r="AE8" s="197"/>
      <c r="AG8" s="191"/>
      <c r="AH8" s="197"/>
      <c r="AI8" s="198"/>
      <c r="AJ8" s="197"/>
      <c r="AL8" s="191"/>
      <c r="AM8" s="197"/>
      <c r="AN8" s="198"/>
      <c r="AO8" s="197"/>
      <c r="AQ8" s="191"/>
      <c r="AR8" s="197"/>
      <c r="AS8" s="198"/>
      <c r="AT8" s="197"/>
      <c r="AV8" s="191"/>
      <c r="AW8" s="197"/>
      <c r="AX8" s="198"/>
      <c r="AY8" s="197"/>
      <c r="BA8" s="191"/>
      <c r="BB8" s="197"/>
      <c r="BC8" s="198"/>
      <c r="BD8" s="197"/>
      <c r="BF8" s="191"/>
      <c r="BG8" s="197"/>
      <c r="BH8" s="198"/>
      <c r="BI8" s="197"/>
      <c r="BK8" s="191"/>
      <c r="BL8" s="197"/>
      <c r="BM8" s="198"/>
      <c r="BN8" s="197"/>
      <c r="BP8" s="191"/>
      <c r="BQ8" s="197"/>
      <c r="BR8" s="198"/>
      <c r="BS8" s="197"/>
      <c r="BU8" s="191"/>
      <c r="BV8" s="197"/>
      <c r="BW8" s="198"/>
      <c r="BX8" s="197"/>
    </row>
    <row r="9" spans="1:77" ht="13.5" customHeight="1" x14ac:dyDescent="0.25">
      <c r="A9" s="190" t="s">
        <v>6</v>
      </c>
      <c r="C9" s="191"/>
      <c r="D9" s="199"/>
      <c r="E9" s="198"/>
      <c r="F9" s="195"/>
      <c r="H9" s="191"/>
      <c r="I9" s="197"/>
      <c r="J9" s="198"/>
      <c r="K9" s="195"/>
      <c r="M9" s="191"/>
      <c r="N9" s="197"/>
      <c r="O9" s="198"/>
      <c r="P9" s="195"/>
      <c r="R9" s="191"/>
      <c r="S9" s="197"/>
      <c r="T9" s="198"/>
      <c r="U9" s="195"/>
      <c r="W9" s="191"/>
      <c r="X9" s="199"/>
      <c r="Y9" s="198"/>
      <c r="Z9" s="195"/>
      <c r="AB9" s="191"/>
      <c r="AC9" s="199"/>
      <c r="AE9" s="195"/>
      <c r="AG9" s="191"/>
      <c r="AH9" s="199"/>
      <c r="AJ9" s="195"/>
      <c r="AL9" s="191"/>
      <c r="AM9" s="199"/>
      <c r="AO9" s="195"/>
      <c r="AQ9" s="191"/>
      <c r="AR9" s="199"/>
      <c r="AT9" s="195"/>
      <c r="AV9" s="191"/>
      <c r="AW9" s="199"/>
      <c r="AY9" s="195"/>
      <c r="BA9" s="191"/>
      <c r="BB9" s="199"/>
      <c r="BD9" s="195"/>
      <c r="BF9" s="191"/>
      <c r="BG9" s="199"/>
      <c r="BI9" s="195"/>
      <c r="BK9" s="191"/>
      <c r="BL9" s="199"/>
      <c r="BN9" s="195"/>
      <c r="BP9" s="191"/>
      <c r="BQ9" s="199"/>
      <c r="BS9" s="195"/>
      <c r="BU9" s="191"/>
      <c r="BV9" s="199"/>
      <c r="BX9" s="195"/>
    </row>
    <row r="10" spans="1:77" ht="31.5" customHeight="1" x14ac:dyDescent="0.25">
      <c r="A10" s="200" t="s">
        <v>134</v>
      </c>
      <c r="B10" s="200" t="s">
        <v>38</v>
      </c>
      <c r="C10" s="201" t="s">
        <v>135</v>
      </c>
      <c r="D10" s="192" t="s">
        <v>111</v>
      </c>
      <c r="E10" s="202" t="s">
        <v>112</v>
      </c>
      <c r="F10" s="192" t="s">
        <v>113</v>
      </c>
      <c r="G10" s="202" t="s">
        <v>114</v>
      </c>
      <c r="H10" s="201" t="s">
        <v>39</v>
      </c>
      <c r="I10" s="192" t="s">
        <v>111</v>
      </c>
      <c r="J10" s="202" t="s">
        <v>112</v>
      </c>
      <c r="K10" s="192" t="s">
        <v>113</v>
      </c>
      <c r="L10" s="202" t="s">
        <v>114</v>
      </c>
      <c r="M10" s="201" t="s">
        <v>39</v>
      </c>
      <c r="N10" s="192" t="s">
        <v>111</v>
      </c>
      <c r="O10" s="202" t="s">
        <v>112</v>
      </c>
      <c r="P10" s="192" t="s">
        <v>113</v>
      </c>
      <c r="Q10" s="202" t="s">
        <v>114</v>
      </c>
      <c r="R10" s="201" t="s">
        <v>39</v>
      </c>
      <c r="S10" s="192" t="s">
        <v>111</v>
      </c>
      <c r="T10" s="202" t="s">
        <v>112</v>
      </c>
      <c r="U10" s="192" t="s">
        <v>113</v>
      </c>
      <c r="V10" s="202" t="s">
        <v>114</v>
      </c>
      <c r="W10" s="201" t="s">
        <v>39</v>
      </c>
      <c r="X10" s="192" t="s">
        <v>111</v>
      </c>
      <c r="Y10" s="202" t="s">
        <v>112</v>
      </c>
      <c r="Z10" s="192" t="s">
        <v>113</v>
      </c>
      <c r="AA10" s="202" t="s">
        <v>114</v>
      </c>
      <c r="AB10" s="201" t="s">
        <v>39</v>
      </c>
      <c r="AC10" s="192" t="s">
        <v>111</v>
      </c>
      <c r="AD10" s="202" t="s">
        <v>112</v>
      </c>
      <c r="AE10" s="192" t="s">
        <v>113</v>
      </c>
      <c r="AF10" s="202" t="s">
        <v>114</v>
      </c>
      <c r="AG10" s="201" t="s">
        <v>39</v>
      </c>
      <c r="AH10" s="192" t="s">
        <v>111</v>
      </c>
      <c r="AI10" s="202" t="s">
        <v>112</v>
      </c>
      <c r="AJ10" s="192" t="s">
        <v>113</v>
      </c>
      <c r="AK10" s="202" t="s">
        <v>114</v>
      </c>
      <c r="AL10" s="201" t="s">
        <v>39</v>
      </c>
      <c r="AM10" s="192" t="s">
        <v>111</v>
      </c>
      <c r="AN10" s="202" t="s">
        <v>112</v>
      </c>
      <c r="AO10" s="192" t="s">
        <v>113</v>
      </c>
      <c r="AP10" s="202" t="s">
        <v>114</v>
      </c>
      <c r="AQ10" s="201" t="s">
        <v>39</v>
      </c>
      <c r="AR10" s="192" t="s">
        <v>111</v>
      </c>
      <c r="AS10" s="202" t="s">
        <v>112</v>
      </c>
      <c r="AT10" s="192" t="s">
        <v>113</v>
      </c>
      <c r="AU10" s="202" t="s">
        <v>114</v>
      </c>
      <c r="AV10" s="201" t="s">
        <v>39</v>
      </c>
      <c r="AW10" s="192" t="s">
        <v>111</v>
      </c>
      <c r="AX10" s="202" t="s">
        <v>112</v>
      </c>
      <c r="AY10" s="192" t="s">
        <v>113</v>
      </c>
      <c r="AZ10" s="202" t="s">
        <v>114</v>
      </c>
      <c r="BA10" s="201" t="s">
        <v>39</v>
      </c>
      <c r="BB10" s="192" t="s">
        <v>111</v>
      </c>
      <c r="BC10" s="202" t="s">
        <v>112</v>
      </c>
      <c r="BD10" s="192" t="s">
        <v>113</v>
      </c>
      <c r="BE10" s="202" t="s">
        <v>114</v>
      </c>
      <c r="BF10" s="201" t="s">
        <v>39</v>
      </c>
      <c r="BG10" s="192" t="s">
        <v>111</v>
      </c>
      <c r="BH10" s="202" t="s">
        <v>112</v>
      </c>
      <c r="BI10" s="192" t="s">
        <v>113</v>
      </c>
      <c r="BJ10" s="202" t="s">
        <v>114</v>
      </c>
      <c r="BK10" s="201" t="s">
        <v>39</v>
      </c>
      <c r="BL10" s="192" t="s">
        <v>111</v>
      </c>
      <c r="BM10" s="202" t="s">
        <v>112</v>
      </c>
      <c r="BN10" s="192" t="s">
        <v>113</v>
      </c>
      <c r="BO10" s="202" t="s">
        <v>114</v>
      </c>
      <c r="BP10" s="201" t="s">
        <v>39</v>
      </c>
      <c r="BQ10" s="192" t="s">
        <v>111</v>
      </c>
      <c r="BR10" s="202" t="s">
        <v>112</v>
      </c>
      <c r="BS10" s="192" t="s">
        <v>113</v>
      </c>
      <c r="BT10" s="202" t="s">
        <v>114</v>
      </c>
      <c r="BU10" s="201" t="s">
        <v>39</v>
      </c>
      <c r="BV10" s="192" t="s">
        <v>111</v>
      </c>
      <c r="BW10" s="202" t="s">
        <v>112</v>
      </c>
      <c r="BX10" s="192" t="s">
        <v>113</v>
      </c>
      <c r="BY10" s="202" t="s">
        <v>114</v>
      </c>
    </row>
    <row r="11" spans="1:77" ht="13.5" customHeight="1" x14ac:dyDescent="0.25">
      <c r="C11" s="203"/>
      <c r="D11" s="192"/>
      <c r="E11" s="204"/>
      <c r="F11" s="192"/>
      <c r="G11" s="204"/>
      <c r="H11" s="203"/>
      <c r="I11" s="192"/>
      <c r="J11" s="205"/>
      <c r="K11" s="192"/>
      <c r="L11" s="205"/>
      <c r="M11" s="203"/>
      <c r="N11" s="192"/>
      <c r="O11" s="205"/>
      <c r="P11" s="192"/>
      <c r="Q11" s="205"/>
      <c r="R11" s="203"/>
      <c r="S11" s="192"/>
      <c r="T11" s="205"/>
      <c r="U11" s="192"/>
      <c r="V11" s="205"/>
      <c r="W11" s="203"/>
      <c r="X11" s="192"/>
      <c r="Y11" s="205"/>
      <c r="Z11" s="192"/>
      <c r="AA11" s="205"/>
      <c r="AB11" s="203"/>
      <c r="AC11" s="192"/>
      <c r="AD11" s="205"/>
      <c r="AE11" s="192"/>
      <c r="AF11" s="205"/>
      <c r="AG11" s="203"/>
      <c r="AH11" s="192"/>
      <c r="AI11" s="205"/>
      <c r="AJ11" s="192"/>
      <c r="AK11" s="205"/>
      <c r="AL11" s="203"/>
      <c r="AM11" s="192"/>
      <c r="AN11" s="205"/>
      <c r="AO11" s="192"/>
      <c r="AP11" s="205"/>
      <c r="AQ11" s="203"/>
      <c r="AR11" s="192"/>
      <c r="AS11" s="205"/>
      <c r="AT11" s="192"/>
      <c r="AU11" s="205"/>
      <c r="AV11" s="203"/>
      <c r="AW11" s="192"/>
      <c r="AX11" s="205"/>
      <c r="AY11" s="192"/>
      <c r="AZ11" s="205"/>
      <c r="BA11" s="203"/>
      <c r="BB11" s="192"/>
      <c r="BC11" s="205"/>
      <c r="BD11" s="192"/>
      <c r="BE11" s="205"/>
      <c r="BF11" s="203"/>
      <c r="BG11" s="192"/>
      <c r="BH11" s="205"/>
      <c r="BI11" s="192"/>
      <c r="BJ11" s="205"/>
      <c r="BK11" s="203"/>
      <c r="BL11" s="192"/>
      <c r="BM11" s="205"/>
      <c r="BN11" s="192"/>
      <c r="BO11" s="205"/>
      <c r="BP11" s="203"/>
      <c r="BQ11" s="192"/>
      <c r="BR11" s="205"/>
      <c r="BS11" s="192"/>
      <c r="BT11" s="205"/>
      <c r="BU11" s="203"/>
      <c r="BV11" s="192"/>
      <c r="BW11" s="205"/>
      <c r="BX11" s="192"/>
      <c r="BY11" s="205"/>
    </row>
    <row r="12" spans="1:77" ht="13.5" customHeight="1" x14ac:dyDescent="0.25">
      <c r="C12" s="203"/>
      <c r="D12" s="192"/>
      <c r="E12" s="204"/>
      <c r="F12" s="192"/>
      <c r="G12" s="204"/>
      <c r="H12" s="206"/>
      <c r="I12" s="192"/>
      <c r="J12" s="205"/>
      <c r="K12" s="192"/>
      <c r="L12" s="205"/>
      <c r="M12" s="203"/>
      <c r="N12" s="192"/>
      <c r="O12" s="205"/>
      <c r="P12" s="192"/>
      <c r="Q12" s="205"/>
      <c r="R12" s="203"/>
      <c r="S12" s="192"/>
      <c r="T12" s="205"/>
      <c r="U12" s="192"/>
      <c r="V12" s="205"/>
      <c r="W12" s="203"/>
      <c r="X12" s="192"/>
      <c r="Y12" s="205"/>
      <c r="Z12" s="192"/>
      <c r="AA12" s="205"/>
      <c r="AB12" s="203"/>
      <c r="AC12" s="192"/>
      <c r="AD12" s="205"/>
      <c r="AE12" s="192"/>
      <c r="AF12" s="205"/>
      <c r="AG12" s="203"/>
      <c r="AH12" s="192"/>
      <c r="AI12" s="205"/>
      <c r="AJ12" s="192"/>
      <c r="AK12" s="205"/>
      <c r="AL12" s="203"/>
      <c r="AM12" s="192"/>
      <c r="AN12" s="205"/>
      <c r="AO12" s="192"/>
      <c r="AP12" s="205"/>
      <c r="AQ12" s="203"/>
      <c r="AR12" s="192"/>
      <c r="AS12" s="205"/>
      <c r="AT12" s="192"/>
      <c r="AU12" s="205"/>
      <c r="AV12" s="203"/>
      <c r="AW12" s="192"/>
      <c r="AX12" s="205"/>
      <c r="AY12" s="192"/>
      <c r="AZ12" s="205"/>
      <c r="BA12" s="203"/>
      <c r="BB12" s="192"/>
      <c r="BC12" s="205"/>
      <c r="BD12" s="192"/>
      <c r="BE12" s="205"/>
      <c r="BF12" s="203"/>
      <c r="BG12" s="192"/>
      <c r="BH12" s="205"/>
      <c r="BI12" s="192"/>
      <c r="BJ12" s="205"/>
      <c r="BK12" s="203"/>
      <c r="BL12" s="192"/>
      <c r="BM12" s="205"/>
      <c r="BN12" s="192"/>
      <c r="BO12" s="205"/>
      <c r="BP12" s="203"/>
      <c r="BQ12" s="192"/>
      <c r="BR12" s="205"/>
      <c r="BS12" s="192"/>
      <c r="BT12" s="205"/>
      <c r="BU12" s="203"/>
      <c r="BV12" s="192"/>
      <c r="BW12" s="205"/>
      <c r="BX12" s="192"/>
      <c r="BY12" s="205"/>
    </row>
    <row r="13" spans="1:77" ht="13.5" customHeight="1" x14ac:dyDescent="0.25">
      <c r="A13" s="207"/>
      <c r="C13" s="203"/>
      <c r="D13" s="192"/>
      <c r="E13" s="204"/>
      <c r="F13" s="192"/>
      <c r="G13" s="198"/>
      <c r="H13" s="203"/>
      <c r="I13" s="192"/>
      <c r="J13" s="205"/>
      <c r="K13" s="192"/>
      <c r="L13" s="198"/>
      <c r="M13" s="203"/>
      <c r="N13" s="192"/>
      <c r="O13" s="198"/>
      <c r="P13" s="192"/>
      <c r="Q13" s="198"/>
      <c r="R13" s="203"/>
      <c r="S13" s="192"/>
      <c r="T13" s="198"/>
      <c r="U13" s="192"/>
      <c r="V13" s="198"/>
      <c r="W13" s="203"/>
      <c r="X13" s="192"/>
      <c r="Y13" s="198"/>
      <c r="Z13" s="192"/>
      <c r="AA13" s="198"/>
      <c r="AB13" s="203"/>
      <c r="AC13" s="192"/>
      <c r="AD13" s="198"/>
      <c r="AE13" s="192"/>
      <c r="AF13" s="198"/>
      <c r="AG13" s="203"/>
      <c r="AH13" s="192"/>
      <c r="AI13" s="198"/>
      <c r="AJ13" s="192"/>
      <c r="AK13" s="198"/>
      <c r="AL13" s="203"/>
      <c r="AM13" s="192"/>
      <c r="AN13" s="198"/>
      <c r="AO13" s="192"/>
      <c r="AP13" s="198"/>
      <c r="AQ13" s="203"/>
      <c r="AR13" s="192"/>
      <c r="AS13" s="198"/>
      <c r="AT13" s="192"/>
      <c r="AU13" s="198"/>
      <c r="AV13" s="203"/>
      <c r="AW13" s="192"/>
      <c r="AX13" s="198"/>
      <c r="AY13" s="192"/>
      <c r="AZ13" s="198"/>
      <c r="BA13" s="203"/>
      <c r="BB13" s="192"/>
      <c r="BC13" s="198"/>
      <c r="BD13" s="192"/>
      <c r="BE13" s="198"/>
      <c r="BF13" s="203"/>
      <c r="BG13" s="192"/>
      <c r="BH13" s="198"/>
      <c r="BI13" s="192"/>
      <c r="BJ13" s="198"/>
      <c r="BK13" s="203"/>
      <c r="BL13" s="192"/>
      <c r="BM13" s="198"/>
      <c r="BN13" s="192"/>
      <c r="BO13" s="198"/>
      <c r="BP13" s="203"/>
      <c r="BQ13" s="192"/>
      <c r="BR13" s="198"/>
      <c r="BS13" s="192"/>
      <c r="BT13" s="198"/>
      <c r="BU13" s="203"/>
      <c r="BV13" s="192"/>
      <c r="BW13" s="198"/>
      <c r="BX13" s="192"/>
      <c r="BY13" s="198"/>
    </row>
    <row r="14" spans="1:77" ht="13.5" customHeight="1" x14ac:dyDescent="0.25">
      <c r="C14" s="191"/>
      <c r="D14" s="192"/>
      <c r="E14" s="204"/>
      <c r="F14" s="192"/>
      <c r="G14" s="198"/>
      <c r="H14" s="191"/>
      <c r="I14" s="192"/>
      <c r="J14" s="205"/>
      <c r="K14" s="192"/>
      <c r="L14" s="198"/>
      <c r="M14" s="206"/>
      <c r="N14" s="192"/>
      <c r="O14" s="198"/>
      <c r="P14" s="192"/>
      <c r="Q14" s="198"/>
      <c r="R14" s="191"/>
      <c r="S14" s="192"/>
      <c r="T14" s="198"/>
      <c r="U14" s="192"/>
      <c r="V14" s="198"/>
      <c r="W14" s="191"/>
      <c r="X14" s="192"/>
      <c r="Y14" s="198"/>
      <c r="Z14" s="192"/>
      <c r="AA14" s="198"/>
      <c r="AB14" s="191"/>
      <c r="AC14" s="192"/>
      <c r="AD14" s="198"/>
      <c r="AE14" s="192"/>
      <c r="AF14" s="198"/>
      <c r="AG14" s="191"/>
      <c r="AH14" s="192"/>
      <c r="AI14" s="198"/>
      <c r="AJ14" s="192"/>
      <c r="AK14" s="198"/>
      <c r="AL14" s="191"/>
      <c r="AM14" s="192"/>
      <c r="AN14" s="198"/>
      <c r="AO14" s="192"/>
      <c r="AP14" s="198"/>
      <c r="AQ14" s="191"/>
      <c r="AR14" s="192"/>
      <c r="AS14" s="198"/>
      <c r="AT14" s="192"/>
      <c r="AU14" s="198"/>
      <c r="AV14" s="191"/>
      <c r="AW14" s="192"/>
      <c r="AX14" s="198"/>
      <c r="AY14" s="192"/>
      <c r="AZ14" s="198"/>
      <c r="BA14" s="191"/>
      <c r="BB14" s="192"/>
      <c r="BC14" s="198"/>
      <c r="BD14" s="192"/>
      <c r="BE14" s="198"/>
      <c r="BF14" s="191"/>
      <c r="BG14" s="192"/>
      <c r="BH14" s="198"/>
      <c r="BI14" s="192"/>
      <c r="BJ14" s="198"/>
      <c r="BK14" s="191"/>
      <c r="BL14" s="192"/>
      <c r="BM14" s="198"/>
      <c r="BN14" s="192"/>
      <c r="BO14" s="198"/>
      <c r="BP14" s="191"/>
      <c r="BQ14" s="192"/>
      <c r="BR14" s="198"/>
      <c r="BS14" s="192"/>
      <c r="BT14" s="198"/>
      <c r="BU14" s="191"/>
      <c r="BV14" s="192"/>
      <c r="BW14" s="198"/>
      <c r="BX14" s="192"/>
      <c r="BY14" s="198"/>
    </row>
    <row r="15" spans="1:77" ht="13.5" customHeight="1" x14ac:dyDescent="0.25">
      <c r="C15" s="206"/>
      <c r="D15" s="192"/>
      <c r="E15" s="204"/>
      <c r="F15" s="192"/>
      <c r="G15" s="204"/>
      <c r="H15" s="206"/>
      <c r="I15" s="192"/>
      <c r="J15" s="205"/>
      <c r="K15" s="192"/>
      <c r="L15" s="204"/>
      <c r="M15" s="206"/>
      <c r="N15" s="192"/>
      <c r="O15" s="204"/>
      <c r="P15" s="192"/>
      <c r="Q15" s="204"/>
      <c r="R15" s="206"/>
      <c r="S15" s="192"/>
      <c r="T15" s="204"/>
      <c r="U15" s="192"/>
      <c r="V15" s="204"/>
      <c r="W15" s="206"/>
      <c r="X15" s="192"/>
      <c r="Y15" s="204"/>
      <c r="Z15" s="192"/>
      <c r="AA15" s="204"/>
      <c r="AB15" s="206"/>
      <c r="AC15" s="192"/>
      <c r="AD15" s="204"/>
      <c r="AE15" s="192"/>
      <c r="AF15" s="204"/>
      <c r="AG15" s="206"/>
      <c r="AH15" s="192"/>
      <c r="AI15" s="204"/>
      <c r="AJ15" s="192"/>
      <c r="AK15" s="204"/>
      <c r="AL15" s="206"/>
      <c r="AM15" s="192"/>
      <c r="AN15" s="204"/>
      <c r="AO15" s="192"/>
      <c r="AP15" s="204"/>
      <c r="AQ15" s="206"/>
      <c r="AR15" s="192"/>
      <c r="AS15" s="204"/>
      <c r="AT15" s="192"/>
      <c r="AU15" s="204"/>
      <c r="AV15" s="206"/>
      <c r="AW15" s="192"/>
      <c r="AX15" s="204"/>
      <c r="AY15" s="192"/>
      <c r="AZ15" s="204"/>
      <c r="BA15" s="206"/>
      <c r="BB15" s="192"/>
      <c r="BC15" s="204"/>
      <c r="BD15" s="192"/>
      <c r="BE15" s="204"/>
      <c r="BF15" s="206"/>
      <c r="BG15" s="192"/>
      <c r="BH15" s="204"/>
      <c r="BI15" s="192"/>
      <c r="BJ15" s="204"/>
      <c r="BK15" s="206"/>
      <c r="BL15" s="192"/>
      <c r="BM15" s="204"/>
      <c r="BN15" s="192"/>
      <c r="BO15" s="204"/>
      <c r="BP15" s="206"/>
      <c r="BQ15" s="192"/>
      <c r="BR15" s="204"/>
      <c r="BS15" s="192"/>
      <c r="BT15" s="204"/>
      <c r="BU15" s="206"/>
      <c r="BV15" s="192"/>
      <c r="BW15" s="204"/>
      <c r="BX15" s="192"/>
      <c r="BY15" s="204"/>
    </row>
    <row r="16" spans="1:77" ht="13.5" customHeight="1" x14ac:dyDescent="0.25">
      <c r="C16" s="208"/>
      <c r="D16" s="192"/>
      <c r="E16" s="204"/>
      <c r="F16" s="192"/>
      <c r="G16" s="204"/>
      <c r="H16" s="208"/>
      <c r="I16" s="192"/>
      <c r="J16" s="205"/>
      <c r="K16" s="192"/>
      <c r="L16" s="204"/>
      <c r="M16" s="208"/>
      <c r="N16" s="192"/>
      <c r="O16" s="204"/>
      <c r="P16" s="192"/>
      <c r="Q16" s="204"/>
      <c r="R16" s="208"/>
      <c r="S16" s="192"/>
      <c r="T16" s="204"/>
      <c r="U16" s="192"/>
      <c r="V16" s="204"/>
      <c r="W16" s="208"/>
      <c r="X16" s="192"/>
      <c r="Y16" s="204"/>
      <c r="Z16" s="192"/>
      <c r="AA16" s="204"/>
      <c r="AB16" s="208"/>
      <c r="AC16" s="192"/>
      <c r="AD16" s="204"/>
      <c r="AE16" s="192"/>
      <c r="AF16" s="204"/>
      <c r="AG16" s="208"/>
      <c r="AH16" s="192"/>
      <c r="AI16" s="204"/>
      <c r="AJ16" s="192"/>
      <c r="AK16" s="204"/>
      <c r="AL16" s="208"/>
      <c r="AM16" s="192"/>
      <c r="AN16" s="204"/>
      <c r="AO16" s="192"/>
      <c r="AP16" s="204"/>
      <c r="AQ16" s="208"/>
      <c r="AR16" s="192"/>
      <c r="AS16" s="204"/>
      <c r="AT16" s="192"/>
      <c r="AU16" s="204"/>
      <c r="AV16" s="208"/>
      <c r="AW16" s="192"/>
      <c r="AX16" s="204"/>
      <c r="AY16" s="192"/>
      <c r="AZ16" s="204"/>
      <c r="BA16" s="208"/>
      <c r="BB16" s="192"/>
      <c r="BC16" s="204"/>
      <c r="BD16" s="192"/>
      <c r="BE16" s="204"/>
      <c r="BF16" s="208"/>
      <c r="BG16" s="192"/>
      <c r="BH16" s="204"/>
      <c r="BI16" s="192"/>
      <c r="BJ16" s="204"/>
      <c r="BK16" s="208"/>
      <c r="BL16" s="192"/>
      <c r="BM16" s="204"/>
      <c r="BN16" s="192"/>
      <c r="BO16" s="204"/>
      <c r="BP16" s="208"/>
      <c r="BQ16" s="192"/>
      <c r="BR16" s="204"/>
      <c r="BS16" s="192"/>
      <c r="BT16" s="204"/>
      <c r="BU16" s="208"/>
      <c r="BV16" s="192"/>
      <c r="BW16" s="204"/>
      <c r="BX16" s="192"/>
      <c r="BY16" s="204"/>
    </row>
    <row r="17" spans="3:77" ht="13.5" customHeight="1" x14ac:dyDescent="0.25">
      <c r="C17" s="206"/>
      <c r="D17" s="192"/>
      <c r="E17" s="204"/>
      <c r="F17" s="192"/>
      <c r="G17" s="204"/>
      <c r="H17" s="206"/>
      <c r="I17" s="192"/>
      <c r="J17" s="205"/>
      <c r="K17" s="192"/>
      <c r="L17" s="204"/>
      <c r="M17" s="206"/>
      <c r="N17" s="192"/>
      <c r="O17" s="204"/>
      <c r="P17" s="192"/>
      <c r="Q17" s="204"/>
      <c r="R17" s="206"/>
      <c r="S17" s="192"/>
      <c r="T17" s="204"/>
      <c r="U17" s="192"/>
      <c r="V17" s="204"/>
      <c r="W17" s="206"/>
      <c r="X17" s="192"/>
      <c r="Y17" s="204"/>
      <c r="Z17" s="192"/>
      <c r="AA17" s="204"/>
      <c r="AB17" s="206"/>
      <c r="AC17" s="192"/>
      <c r="AD17" s="204"/>
      <c r="AE17" s="192"/>
      <c r="AF17" s="204"/>
      <c r="AG17" s="206"/>
      <c r="AH17" s="192"/>
      <c r="AI17" s="204"/>
      <c r="AJ17" s="192"/>
      <c r="AK17" s="204"/>
      <c r="AL17" s="206"/>
      <c r="AM17" s="192"/>
      <c r="AN17" s="204"/>
      <c r="AO17" s="192"/>
      <c r="AP17" s="204"/>
      <c r="AQ17" s="206"/>
      <c r="AR17" s="192"/>
      <c r="AS17" s="204"/>
      <c r="AT17" s="192"/>
      <c r="AU17" s="204"/>
      <c r="AV17" s="206"/>
      <c r="AW17" s="192"/>
      <c r="AX17" s="204"/>
      <c r="AY17" s="192"/>
      <c r="AZ17" s="204"/>
      <c r="BA17" s="206"/>
      <c r="BB17" s="192"/>
      <c r="BC17" s="204"/>
      <c r="BD17" s="192"/>
      <c r="BE17" s="204"/>
      <c r="BF17" s="206"/>
      <c r="BG17" s="192"/>
      <c r="BH17" s="204"/>
      <c r="BI17" s="192"/>
      <c r="BJ17" s="204"/>
      <c r="BK17" s="206"/>
      <c r="BL17" s="192"/>
      <c r="BM17" s="204"/>
      <c r="BN17" s="192"/>
      <c r="BO17" s="204"/>
      <c r="BP17" s="206"/>
      <c r="BQ17" s="192"/>
      <c r="BR17" s="204"/>
      <c r="BS17" s="192"/>
      <c r="BT17" s="204"/>
      <c r="BU17" s="206"/>
      <c r="BV17" s="192"/>
      <c r="BW17" s="204"/>
      <c r="BX17" s="192"/>
      <c r="BY17" s="204"/>
    </row>
    <row r="18" spans="3:77" ht="13.5" customHeight="1" x14ac:dyDescent="0.25">
      <c r="C18" s="191"/>
      <c r="D18" s="192"/>
      <c r="E18" s="204"/>
      <c r="F18" s="192"/>
      <c r="G18" s="204"/>
      <c r="H18" s="191"/>
      <c r="I18" s="192"/>
      <c r="J18" s="204"/>
      <c r="K18" s="192"/>
      <c r="L18" s="204"/>
      <c r="M18" s="206"/>
      <c r="N18" s="192"/>
      <c r="O18" s="204"/>
      <c r="P18" s="192"/>
      <c r="Q18" s="204"/>
      <c r="R18" s="206"/>
      <c r="S18" s="192"/>
      <c r="T18" s="204"/>
      <c r="U18" s="192"/>
      <c r="V18" s="204"/>
      <c r="W18" s="191"/>
      <c r="X18" s="192"/>
      <c r="Y18" s="204"/>
      <c r="Z18" s="192"/>
      <c r="AA18" s="204"/>
      <c r="AB18" s="191"/>
      <c r="AC18" s="192"/>
      <c r="AD18" s="204"/>
      <c r="AE18" s="192"/>
      <c r="AF18" s="204"/>
      <c r="AG18" s="191"/>
      <c r="AH18" s="192"/>
      <c r="AI18" s="204"/>
      <c r="AJ18" s="192"/>
      <c r="AK18" s="204"/>
      <c r="AL18" s="191"/>
      <c r="AM18" s="192"/>
      <c r="AN18" s="204"/>
      <c r="AO18" s="192"/>
      <c r="AP18" s="204"/>
      <c r="AQ18" s="191"/>
      <c r="AR18" s="192"/>
      <c r="AS18" s="204"/>
      <c r="AT18" s="192"/>
      <c r="AU18" s="204"/>
      <c r="AV18" s="191"/>
      <c r="AW18" s="192"/>
      <c r="AX18" s="204"/>
      <c r="AY18" s="192"/>
      <c r="AZ18" s="204"/>
      <c r="BA18" s="191"/>
      <c r="BB18" s="192"/>
      <c r="BC18" s="204"/>
      <c r="BD18" s="192"/>
      <c r="BE18" s="204"/>
      <c r="BF18" s="191"/>
      <c r="BG18" s="192"/>
      <c r="BH18" s="204"/>
      <c r="BI18" s="192"/>
      <c r="BJ18" s="204"/>
      <c r="BK18" s="191"/>
      <c r="BL18" s="192"/>
      <c r="BM18" s="204"/>
      <c r="BN18" s="192"/>
      <c r="BO18" s="204"/>
      <c r="BP18" s="191"/>
      <c r="BQ18" s="192"/>
      <c r="BR18" s="204"/>
      <c r="BS18" s="192"/>
      <c r="BT18" s="204"/>
      <c r="BU18" s="191"/>
      <c r="BV18" s="192"/>
      <c r="BW18" s="204"/>
      <c r="BX18" s="192"/>
      <c r="BY18" s="204"/>
    </row>
    <row r="19" spans="3:77" ht="13.5" customHeight="1" x14ac:dyDescent="0.25">
      <c r="C19" s="206"/>
      <c r="D19" s="192"/>
      <c r="E19" s="204"/>
      <c r="F19" s="192"/>
      <c r="G19" s="204"/>
      <c r="H19" s="206"/>
      <c r="I19" s="192"/>
      <c r="J19" s="204"/>
      <c r="K19" s="192"/>
      <c r="L19" s="204"/>
      <c r="M19" s="206"/>
      <c r="N19" s="192"/>
      <c r="O19" s="204"/>
      <c r="P19" s="192"/>
      <c r="Q19" s="204"/>
      <c r="R19" s="206"/>
      <c r="S19" s="192"/>
      <c r="T19" s="204"/>
      <c r="U19" s="192"/>
      <c r="V19" s="204"/>
      <c r="W19" s="206"/>
      <c r="X19" s="192"/>
      <c r="Y19" s="204"/>
      <c r="Z19" s="192"/>
      <c r="AA19" s="204"/>
      <c r="AB19" s="206"/>
      <c r="AC19" s="192"/>
      <c r="AD19" s="204"/>
      <c r="AE19" s="192"/>
      <c r="AF19" s="204"/>
      <c r="AG19" s="206"/>
      <c r="AH19" s="192"/>
      <c r="AI19" s="204"/>
      <c r="AJ19" s="192"/>
      <c r="AK19" s="204"/>
      <c r="AL19" s="206"/>
      <c r="AM19" s="192"/>
      <c r="AN19" s="204"/>
      <c r="AO19" s="192"/>
      <c r="AP19" s="204"/>
      <c r="AQ19" s="206"/>
      <c r="AR19" s="192"/>
      <c r="AS19" s="204"/>
      <c r="AT19" s="192"/>
      <c r="AU19" s="204"/>
      <c r="AV19" s="206"/>
      <c r="AW19" s="192"/>
      <c r="AX19" s="204"/>
      <c r="AY19" s="192"/>
      <c r="AZ19" s="204"/>
      <c r="BA19" s="206"/>
      <c r="BB19" s="192"/>
      <c r="BC19" s="204"/>
      <c r="BD19" s="192"/>
      <c r="BE19" s="204"/>
      <c r="BF19" s="206"/>
      <c r="BG19" s="192"/>
      <c r="BH19" s="204"/>
      <c r="BI19" s="192"/>
      <c r="BJ19" s="204"/>
      <c r="BK19" s="206"/>
      <c r="BL19" s="192"/>
      <c r="BM19" s="204"/>
      <c r="BN19" s="192"/>
      <c r="BO19" s="204"/>
      <c r="BP19" s="206"/>
      <c r="BQ19" s="192"/>
      <c r="BR19" s="204"/>
      <c r="BS19" s="192"/>
      <c r="BT19" s="204"/>
      <c r="BU19" s="206"/>
      <c r="BV19" s="192"/>
      <c r="BW19" s="204"/>
      <c r="BX19" s="192"/>
      <c r="BY19" s="204"/>
    </row>
    <row r="20" spans="3:77" ht="13.5" customHeight="1" x14ac:dyDescent="0.25">
      <c r="C20" s="206"/>
      <c r="D20" s="192"/>
      <c r="E20" s="204"/>
      <c r="F20" s="192"/>
      <c r="G20" s="204"/>
      <c r="H20" s="206"/>
      <c r="I20" s="192"/>
      <c r="J20" s="204"/>
      <c r="K20" s="192"/>
      <c r="L20" s="204"/>
      <c r="M20" s="206"/>
      <c r="N20" s="192"/>
      <c r="O20" s="204"/>
      <c r="P20" s="192"/>
      <c r="Q20" s="204"/>
      <c r="R20" s="206"/>
      <c r="S20" s="192"/>
      <c r="T20" s="204"/>
      <c r="U20" s="192"/>
      <c r="V20" s="204"/>
      <c r="W20" s="206"/>
      <c r="X20" s="192"/>
      <c r="Y20" s="204"/>
      <c r="Z20" s="192"/>
      <c r="AA20" s="204"/>
      <c r="AB20" s="206"/>
      <c r="AC20" s="192"/>
      <c r="AD20" s="204"/>
      <c r="AE20" s="192"/>
      <c r="AF20" s="204"/>
      <c r="AG20" s="206"/>
      <c r="AH20" s="192"/>
      <c r="AI20" s="204"/>
      <c r="AJ20" s="192"/>
      <c r="AK20" s="204"/>
      <c r="AL20" s="206"/>
      <c r="AM20" s="192"/>
      <c r="AN20" s="204"/>
      <c r="AO20" s="192"/>
      <c r="AP20" s="204"/>
      <c r="AQ20" s="206"/>
      <c r="AR20" s="192"/>
      <c r="AS20" s="204"/>
      <c r="AT20" s="192"/>
      <c r="AU20" s="204"/>
      <c r="AV20" s="206"/>
      <c r="AW20" s="192"/>
      <c r="AX20" s="204"/>
      <c r="AY20" s="192"/>
      <c r="AZ20" s="204"/>
      <c r="BA20" s="206"/>
      <c r="BB20" s="192"/>
      <c r="BC20" s="204"/>
      <c r="BD20" s="192"/>
      <c r="BE20" s="204"/>
      <c r="BF20" s="206"/>
      <c r="BG20" s="192"/>
      <c r="BH20" s="204"/>
      <c r="BI20" s="192"/>
      <c r="BJ20" s="204"/>
      <c r="BK20" s="206"/>
      <c r="BL20" s="192"/>
      <c r="BM20" s="204"/>
      <c r="BN20" s="192"/>
      <c r="BO20" s="204"/>
      <c r="BP20" s="206"/>
      <c r="BQ20" s="192"/>
      <c r="BR20" s="204"/>
      <c r="BS20" s="192"/>
      <c r="BT20" s="204"/>
      <c r="BU20" s="206"/>
      <c r="BV20" s="192"/>
      <c r="BW20" s="204"/>
      <c r="BX20" s="192"/>
      <c r="BY20" s="204"/>
    </row>
    <row r="21" spans="3:77" ht="13.5" customHeight="1" x14ac:dyDescent="0.25">
      <c r="C21" s="191"/>
      <c r="D21" s="192"/>
      <c r="E21" s="198"/>
      <c r="F21" s="192"/>
      <c r="G21" s="198"/>
      <c r="H21" s="191"/>
      <c r="I21" s="192"/>
      <c r="J21" s="198"/>
      <c r="K21" s="192"/>
      <c r="L21" s="198"/>
      <c r="M21" s="191"/>
      <c r="N21" s="192"/>
      <c r="O21" s="198"/>
      <c r="P21" s="192"/>
      <c r="Q21" s="198"/>
      <c r="R21" s="191"/>
      <c r="S21" s="192"/>
      <c r="T21" s="198"/>
      <c r="U21" s="192"/>
      <c r="V21" s="198"/>
      <c r="W21" s="191"/>
      <c r="X21" s="192"/>
      <c r="Y21" s="198"/>
      <c r="Z21" s="192"/>
      <c r="AA21" s="198"/>
      <c r="AB21" s="191"/>
      <c r="AC21" s="192"/>
      <c r="AD21" s="198"/>
      <c r="AE21" s="192"/>
      <c r="AF21" s="198"/>
      <c r="AG21" s="191"/>
      <c r="AH21" s="192"/>
      <c r="AI21" s="198"/>
      <c r="AJ21" s="192"/>
      <c r="AK21" s="198"/>
      <c r="AL21" s="191"/>
      <c r="AM21" s="192"/>
      <c r="AN21" s="198"/>
      <c r="AO21" s="192"/>
      <c r="AP21" s="198"/>
      <c r="AQ21" s="191"/>
      <c r="AR21" s="192"/>
      <c r="AS21" s="198"/>
      <c r="AT21" s="192"/>
      <c r="AU21" s="198"/>
      <c r="AV21" s="191"/>
      <c r="AW21" s="192"/>
      <c r="AX21" s="198"/>
      <c r="AY21" s="192"/>
      <c r="AZ21" s="198"/>
      <c r="BA21" s="191"/>
      <c r="BB21" s="192"/>
      <c r="BC21" s="198"/>
      <c r="BD21" s="192"/>
      <c r="BE21" s="198"/>
      <c r="BF21" s="191"/>
      <c r="BG21" s="192"/>
      <c r="BH21" s="198"/>
      <c r="BI21" s="192"/>
      <c r="BJ21" s="198"/>
      <c r="BK21" s="191"/>
      <c r="BL21" s="192"/>
      <c r="BM21" s="198"/>
      <c r="BN21" s="192"/>
      <c r="BO21" s="198"/>
      <c r="BP21" s="191"/>
      <c r="BQ21" s="192"/>
      <c r="BR21" s="198"/>
      <c r="BS21" s="192"/>
      <c r="BT21" s="198"/>
      <c r="BU21" s="191"/>
      <c r="BV21" s="192"/>
      <c r="BW21" s="198"/>
      <c r="BX21" s="192"/>
      <c r="BY21" s="198"/>
    </row>
    <row r="22" spans="3:77" ht="13.5" customHeight="1" x14ac:dyDescent="0.25">
      <c r="C22" s="191"/>
      <c r="D22" s="192"/>
      <c r="E22" s="198"/>
      <c r="F22" s="192"/>
      <c r="G22" s="198"/>
      <c r="H22" s="191"/>
      <c r="I22" s="192"/>
      <c r="J22" s="198"/>
      <c r="K22" s="192"/>
      <c r="L22" s="198"/>
      <c r="M22" s="191"/>
      <c r="N22" s="192"/>
      <c r="O22" s="198"/>
      <c r="P22" s="192"/>
      <c r="Q22" s="198"/>
      <c r="R22" s="191"/>
      <c r="S22" s="192"/>
      <c r="T22" s="198"/>
      <c r="U22" s="192"/>
      <c r="V22" s="198"/>
      <c r="W22" s="191"/>
      <c r="X22" s="192"/>
      <c r="Y22" s="198"/>
      <c r="Z22" s="192"/>
      <c r="AA22" s="198"/>
      <c r="AB22" s="191"/>
      <c r="AC22" s="192"/>
      <c r="AD22" s="198"/>
      <c r="AE22" s="192"/>
      <c r="AF22" s="198"/>
      <c r="AG22" s="191"/>
      <c r="AH22" s="192"/>
      <c r="AI22" s="198"/>
      <c r="AJ22" s="192"/>
      <c r="AK22" s="198"/>
      <c r="AL22" s="191"/>
      <c r="AM22" s="192"/>
      <c r="AN22" s="198"/>
      <c r="AO22" s="192"/>
      <c r="AP22" s="198"/>
      <c r="AQ22" s="191"/>
      <c r="AR22" s="192"/>
      <c r="AS22" s="198"/>
      <c r="AT22" s="192"/>
      <c r="AU22" s="198"/>
      <c r="AV22" s="191"/>
      <c r="AW22" s="192"/>
      <c r="AX22" s="198"/>
      <c r="AY22" s="192"/>
      <c r="AZ22" s="198"/>
      <c r="BA22" s="191"/>
      <c r="BB22" s="192"/>
      <c r="BC22" s="198"/>
      <c r="BD22" s="192"/>
      <c r="BE22" s="198"/>
      <c r="BF22" s="191"/>
      <c r="BG22" s="192"/>
      <c r="BH22" s="198"/>
      <c r="BI22" s="192"/>
      <c r="BJ22" s="198"/>
      <c r="BK22" s="191"/>
      <c r="BL22" s="192"/>
      <c r="BM22" s="198"/>
      <c r="BN22" s="192"/>
      <c r="BO22" s="198"/>
      <c r="BP22" s="191"/>
      <c r="BQ22" s="192"/>
      <c r="BR22" s="198"/>
      <c r="BS22" s="192"/>
      <c r="BT22" s="198"/>
      <c r="BU22" s="191"/>
      <c r="BV22" s="192"/>
      <c r="BW22" s="198"/>
      <c r="BX22" s="192"/>
      <c r="BY22" s="198"/>
    </row>
    <row r="23" spans="3:77" ht="13.5" customHeight="1" x14ac:dyDescent="0.25">
      <c r="C23" s="191"/>
      <c r="D23" s="196"/>
      <c r="E23" s="198"/>
      <c r="F23" s="196"/>
      <c r="G23" s="198"/>
      <c r="H23" s="191"/>
      <c r="I23" s="196"/>
      <c r="J23" s="198"/>
      <c r="K23" s="196"/>
      <c r="L23" s="198"/>
      <c r="M23" s="191"/>
      <c r="N23" s="196"/>
      <c r="O23" s="198"/>
      <c r="P23" s="196"/>
      <c r="Q23" s="198"/>
      <c r="R23" s="191"/>
      <c r="S23" s="196"/>
      <c r="T23" s="198"/>
      <c r="U23" s="196"/>
      <c r="V23" s="198"/>
      <c r="W23" s="191"/>
      <c r="X23" s="196"/>
      <c r="Y23" s="198"/>
      <c r="Z23" s="196"/>
      <c r="AA23" s="198"/>
      <c r="AB23" s="191"/>
      <c r="AC23" s="196"/>
      <c r="AD23" s="198"/>
      <c r="AE23" s="196"/>
      <c r="AF23" s="198"/>
      <c r="AG23" s="191"/>
      <c r="AH23" s="196"/>
      <c r="AI23" s="198"/>
      <c r="AJ23" s="196"/>
      <c r="AK23" s="198"/>
      <c r="AL23" s="191"/>
      <c r="AM23" s="196"/>
      <c r="AN23" s="198"/>
      <c r="AO23" s="196"/>
      <c r="AP23" s="198"/>
      <c r="AQ23" s="191"/>
      <c r="AR23" s="196"/>
      <c r="AS23" s="198"/>
      <c r="AT23" s="196"/>
      <c r="AU23" s="198"/>
      <c r="AV23" s="191"/>
      <c r="AW23" s="196"/>
      <c r="AX23" s="198"/>
      <c r="AY23" s="196"/>
      <c r="AZ23" s="198"/>
      <c r="BA23" s="191"/>
      <c r="BB23" s="196"/>
      <c r="BC23" s="198"/>
      <c r="BD23" s="196"/>
      <c r="BE23" s="198"/>
      <c r="BF23" s="191"/>
      <c r="BG23" s="196"/>
      <c r="BH23" s="198"/>
      <c r="BI23" s="196"/>
      <c r="BJ23" s="198"/>
      <c r="BK23" s="191"/>
      <c r="BL23" s="196"/>
      <c r="BM23" s="198"/>
      <c r="BN23" s="196"/>
      <c r="BO23" s="198"/>
      <c r="BP23" s="191"/>
      <c r="BQ23" s="196"/>
      <c r="BR23" s="198"/>
      <c r="BS23" s="196"/>
      <c r="BT23" s="198"/>
      <c r="BU23" s="191"/>
      <c r="BV23" s="196"/>
      <c r="BW23" s="198"/>
      <c r="BX23" s="196"/>
      <c r="BY23" s="198"/>
    </row>
    <row r="24" spans="3:77" ht="13.5" customHeight="1" x14ac:dyDescent="0.25">
      <c r="C24" s="191"/>
      <c r="D24" s="196"/>
      <c r="E24" s="198"/>
      <c r="F24" s="196"/>
      <c r="G24" s="198"/>
      <c r="H24" s="191"/>
      <c r="I24" s="196"/>
      <c r="J24" s="198"/>
      <c r="K24" s="196"/>
      <c r="L24" s="198"/>
      <c r="M24" s="191"/>
      <c r="N24" s="196"/>
      <c r="O24" s="198"/>
      <c r="P24" s="196"/>
      <c r="Q24" s="198"/>
      <c r="R24" s="191"/>
      <c r="S24" s="196"/>
      <c r="T24" s="198"/>
      <c r="U24" s="196"/>
      <c r="V24" s="198"/>
      <c r="W24" s="191"/>
      <c r="X24" s="196"/>
      <c r="Y24" s="198"/>
      <c r="Z24" s="196"/>
      <c r="AA24" s="198"/>
      <c r="AB24" s="191"/>
      <c r="AC24" s="196"/>
      <c r="AD24" s="198"/>
      <c r="AE24" s="196"/>
      <c r="AF24" s="198"/>
      <c r="AG24" s="191"/>
      <c r="AH24" s="196"/>
      <c r="AI24" s="198"/>
      <c r="AJ24" s="196"/>
      <c r="AK24" s="198"/>
      <c r="AL24" s="191"/>
      <c r="AM24" s="196"/>
      <c r="AN24" s="198"/>
      <c r="AO24" s="196"/>
      <c r="AP24" s="198"/>
      <c r="AQ24" s="191"/>
      <c r="AR24" s="196"/>
      <c r="AS24" s="198"/>
      <c r="AT24" s="196"/>
      <c r="AU24" s="198"/>
      <c r="AV24" s="191"/>
      <c r="AW24" s="196"/>
      <c r="AX24" s="198"/>
      <c r="AY24" s="196"/>
      <c r="AZ24" s="198"/>
      <c r="BA24" s="191"/>
      <c r="BB24" s="196"/>
      <c r="BC24" s="198"/>
      <c r="BD24" s="196"/>
      <c r="BE24" s="198"/>
      <c r="BF24" s="191"/>
      <c r="BG24" s="196"/>
      <c r="BH24" s="198"/>
      <c r="BI24" s="196"/>
      <c r="BJ24" s="198"/>
      <c r="BK24" s="191"/>
      <c r="BL24" s="196"/>
      <c r="BM24" s="198"/>
      <c r="BN24" s="196"/>
      <c r="BO24" s="198"/>
      <c r="BP24" s="191"/>
      <c r="BQ24" s="196"/>
      <c r="BR24" s="198"/>
      <c r="BS24" s="196"/>
      <c r="BT24" s="198"/>
      <c r="BU24" s="191"/>
      <c r="BV24" s="196"/>
      <c r="BW24" s="198"/>
      <c r="BX24" s="196"/>
      <c r="BY24" s="198"/>
    </row>
    <row r="25" spans="3:77" ht="13.5" customHeight="1" x14ac:dyDescent="0.25">
      <c r="C25" s="191"/>
      <c r="D25" s="196"/>
      <c r="E25" s="198"/>
      <c r="F25" s="196"/>
      <c r="G25" s="198"/>
      <c r="H25" s="191"/>
      <c r="I25" s="196"/>
      <c r="J25" s="198"/>
      <c r="K25" s="196"/>
      <c r="L25" s="198"/>
      <c r="M25" s="191"/>
      <c r="N25" s="196"/>
      <c r="O25" s="198"/>
      <c r="P25" s="196"/>
      <c r="Q25" s="198"/>
      <c r="R25" s="191"/>
      <c r="S25" s="196"/>
      <c r="T25" s="198"/>
      <c r="U25" s="196"/>
      <c r="V25" s="198"/>
      <c r="W25" s="191"/>
      <c r="X25" s="196"/>
      <c r="Y25" s="198"/>
      <c r="Z25" s="196"/>
      <c r="AA25" s="198"/>
      <c r="AB25" s="191"/>
      <c r="AC25" s="196"/>
      <c r="AD25" s="198"/>
      <c r="AE25" s="196"/>
      <c r="AF25" s="198"/>
      <c r="AG25" s="191"/>
      <c r="AH25" s="196"/>
      <c r="AI25" s="198"/>
      <c r="AJ25" s="196"/>
      <c r="AK25" s="198"/>
      <c r="AL25" s="191"/>
      <c r="AM25" s="196"/>
      <c r="AN25" s="198"/>
      <c r="AO25" s="196"/>
      <c r="AP25" s="198"/>
      <c r="AQ25" s="191"/>
      <c r="AR25" s="196"/>
      <c r="AS25" s="198"/>
      <c r="AT25" s="196"/>
      <c r="AU25" s="198"/>
      <c r="AV25" s="191"/>
      <c r="AW25" s="196"/>
      <c r="AX25" s="198"/>
      <c r="AY25" s="196"/>
      <c r="AZ25" s="198"/>
      <c r="BA25" s="191"/>
      <c r="BB25" s="196"/>
      <c r="BC25" s="198"/>
      <c r="BD25" s="196"/>
      <c r="BE25" s="198"/>
      <c r="BF25" s="191"/>
      <c r="BG25" s="196"/>
      <c r="BH25" s="198"/>
      <c r="BI25" s="196"/>
      <c r="BJ25" s="198"/>
      <c r="BK25" s="191"/>
      <c r="BL25" s="196"/>
      <c r="BM25" s="198"/>
      <c r="BN25" s="196"/>
      <c r="BO25" s="198"/>
      <c r="BP25" s="191"/>
      <c r="BQ25" s="196"/>
      <c r="BR25" s="198"/>
      <c r="BS25" s="196"/>
      <c r="BT25" s="198"/>
      <c r="BU25" s="191"/>
      <c r="BV25" s="196"/>
      <c r="BW25" s="198"/>
      <c r="BX25" s="196"/>
      <c r="BY25" s="198"/>
    </row>
    <row r="26" spans="3:77" ht="13.5" customHeight="1" x14ac:dyDescent="0.25">
      <c r="C26" s="191"/>
      <c r="D26" s="196"/>
      <c r="E26" s="198"/>
      <c r="F26" s="196"/>
      <c r="G26" s="198"/>
      <c r="H26" s="191"/>
      <c r="I26" s="196"/>
      <c r="J26" s="198"/>
      <c r="K26" s="196"/>
      <c r="L26" s="198"/>
      <c r="M26" s="191"/>
      <c r="N26" s="196"/>
      <c r="O26" s="198"/>
      <c r="P26" s="196"/>
      <c r="Q26" s="198"/>
      <c r="R26" s="191"/>
      <c r="S26" s="196"/>
      <c r="T26" s="198"/>
      <c r="U26" s="196"/>
      <c r="V26" s="198"/>
      <c r="W26" s="191"/>
      <c r="X26" s="196"/>
      <c r="Y26" s="198"/>
      <c r="Z26" s="196"/>
      <c r="AA26" s="198"/>
      <c r="AB26" s="191"/>
      <c r="AC26" s="196"/>
      <c r="AD26" s="198"/>
      <c r="AE26" s="196"/>
      <c r="AF26" s="198"/>
      <c r="AG26" s="191"/>
      <c r="AH26" s="196"/>
      <c r="AI26" s="198"/>
      <c r="AJ26" s="196"/>
      <c r="AK26" s="198"/>
      <c r="AL26" s="191"/>
      <c r="AM26" s="196"/>
      <c r="AN26" s="198"/>
      <c r="AO26" s="196"/>
      <c r="AP26" s="198"/>
      <c r="AQ26" s="191"/>
      <c r="AR26" s="196"/>
      <c r="AS26" s="198"/>
      <c r="AT26" s="196"/>
      <c r="AU26" s="198"/>
      <c r="AV26" s="191"/>
      <c r="AW26" s="196"/>
      <c r="AX26" s="198"/>
      <c r="AY26" s="196"/>
      <c r="AZ26" s="198"/>
      <c r="BA26" s="191"/>
      <c r="BB26" s="196"/>
      <c r="BC26" s="198"/>
      <c r="BD26" s="196"/>
      <c r="BE26" s="198"/>
      <c r="BF26" s="191"/>
      <c r="BG26" s="196"/>
      <c r="BH26" s="198"/>
      <c r="BI26" s="196"/>
      <c r="BJ26" s="198"/>
      <c r="BK26" s="191"/>
      <c r="BL26" s="196"/>
      <c r="BM26" s="198"/>
      <c r="BN26" s="196"/>
      <c r="BO26" s="198"/>
      <c r="BP26" s="191"/>
      <c r="BQ26" s="196"/>
      <c r="BR26" s="198"/>
      <c r="BS26" s="196"/>
      <c r="BT26" s="198"/>
      <c r="BU26" s="191"/>
      <c r="BV26" s="196"/>
      <c r="BW26" s="198"/>
      <c r="BX26" s="196"/>
      <c r="BY26" s="198"/>
    </row>
    <row r="27" spans="3:77" ht="13.5" customHeight="1" x14ac:dyDescent="0.25">
      <c r="C27" s="191"/>
      <c r="D27" s="196"/>
      <c r="E27" s="198"/>
      <c r="F27" s="196"/>
      <c r="G27" s="198"/>
      <c r="H27" s="191"/>
      <c r="I27" s="196"/>
      <c r="J27" s="198"/>
      <c r="K27" s="196"/>
      <c r="L27" s="198"/>
      <c r="M27" s="191"/>
      <c r="N27" s="196"/>
      <c r="O27" s="198"/>
      <c r="P27" s="196"/>
      <c r="Q27" s="198"/>
      <c r="R27" s="191"/>
      <c r="S27" s="196"/>
      <c r="T27" s="198"/>
      <c r="U27" s="196"/>
      <c r="V27" s="198"/>
      <c r="W27" s="191"/>
      <c r="X27" s="196"/>
      <c r="Y27" s="198"/>
      <c r="Z27" s="196"/>
      <c r="AA27" s="198"/>
      <c r="AB27" s="191"/>
      <c r="AC27" s="196"/>
      <c r="AD27" s="198"/>
      <c r="AE27" s="196"/>
      <c r="AF27" s="198"/>
      <c r="AG27" s="191"/>
      <c r="AH27" s="196"/>
      <c r="AI27" s="198"/>
      <c r="AJ27" s="196"/>
      <c r="AK27" s="198"/>
      <c r="AL27" s="191"/>
      <c r="AM27" s="196"/>
      <c r="AN27" s="198"/>
      <c r="AO27" s="196"/>
      <c r="AP27" s="198"/>
      <c r="AQ27" s="191"/>
      <c r="AR27" s="196"/>
      <c r="AS27" s="198"/>
      <c r="AT27" s="196"/>
      <c r="AU27" s="198"/>
      <c r="AV27" s="191"/>
      <c r="AW27" s="196"/>
      <c r="AX27" s="198"/>
      <c r="AY27" s="196"/>
      <c r="AZ27" s="198"/>
      <c r="BA27" s="191"/>
      <c r="BB27" s="196"/>
      <c r="BC27" s="198"/>
      <c r="BD27" s="196"/>
      <c r="BE27" s="198"/>
      <c r="BF27" s="191"/>
      <c r="BG27" s="196"/>
      <c r="BH27" s="198"/>
      <c r="BI27" s="196"/>
      <c r="BJ27" s="198"/>
      <c r="BK27" s="191"/>
      <c r="BL27" s="196"/>
      <c r="BM27" s="198"/>
      <c r="BN27" s="196"/>
      <c r="BO27" s="198"/>
      <c r="BP27" s="191"/>
      <c r="BQ27" s="196"/>
      <c r="BR27" s="198"/>
      <c r="BS27" s="196"/>
      <c r="BT27" s="198"/>
      <c r="BU27" s="191"/>
      <c r="BV27" s="196"/>
      <c r="BW27" s="198"/>
      <c r="BX27" s="196"/>
      <c r="BY27" s="198"/>
    </row>
    <row r="28" spans="3:77" ht="13.5" customHeight="1" x14ac:dyDescent="0.25">
      <c r="C28" s="191"/>
      <c r="D28" s="196"/>
      <c r="E28" s="198"/>
      <c r="F28" s="196"/>
      <c r="G28" s="198"/>
      <c r="H28" s="191"/>
      <c r="I28" s="196"/>
      <c r="J28" s="198"/>
      <c r="K28" s="196"/>
      <c r="L28" s="198"/>
      <c r="M28" s="191"/>
      <c r="N28" s="196"/>
      <c r="O28" s="198"/>
      <c r="P28" s="196"/>
      <c r="Q28" s="198"/>
      <c r="R28" s="191"/>
      <c r="S28" s="196"/>
      <c r="T28" s="198"/>
      <c r="U28" s="196"/>
      <c r="V28" s="198"/>
      <c r="W28" s="191"/>
      <c r="X28" s="196"/>
      <c r="Y28" s="198"/>
      <c r="Z28" s="196"/>
      <c r="AA28" s="198"/>
      <c r="AB28" s="191"/>
      <c r="AC28" s="196"/>
      <c r="AD28" s="198"/>
      <c r="AE28" s="196"/>
      <c r="AF28" s="198"/>
      <c r="AG28" s="191"/>
      <c r="AH28" s="196"/>
      <c r="AI28" s="198"/>
      <c r="AJ28" s="196"/>
      <c r="AK28" s="198"/>
      <c r="AL28" s="191"/>
      <c r="AM28" s="196"/>
      <c r="AN28" s="198"/>
      <c r="AO28" s="196"/>
      <c r="AP28" s="198"/>
      <c r="AQ28" s="191"/>
      <c r="AR28" s="196"/>
      <c r="AS28" s="198"/>
      <c r="AT28" s="196"/>
      <c r="AU28" s="198"/>
      <c r="AV28" s="191"/>
      <c r="AW28" s="196"/>
      <c r="AX28" s="198"/>
      <c r="AY28" s="196"/>
      <c r="AZ28" s="198"/>
      <c r="BA28" s="191"/>
      <c r="BB28" s="196"/>
      <c r="BC28" s="198"/>
      <c r="BD28" s="196"/>
      <c r="BE28" s="198"/>
      <c r="BF28" s="191"/>
      <c r="BG28" s="196"/>
      <c r="BH28" s="198"/>
      <c r="BI28" s="196"/>
      <c r="BJ28" s="198"/>
      <c r="BK28" s="191"/>
      <c r="BL28" s="196"/>
      <c r="BM28" s="198"/>
      <c r="BN28" s="196"/>
      <c r="BO28" s="198"/>
      <c r="BP28" s="191"/>
      <c r="BQ28" s="196"/>
      <c r="BR28" s="198"/>
      <c r="BS28" s="196"/>
      <c r="BT28" s="198"/>
      <c r="BU28" s="191"/>
      <c r="BV28" s="196"/>
      <c r="BW28" s="198"/>
      <c r="BX28" s="196"/>
      <c r="BY28" s="198"/>
    </row>
    <row r="29" spans="3:77" ht="13.5" customHeight="1" x14ac:dyDescent="0.25">
      <c r="C29" s="191"/>
      <c r="D29" s="196"/>
      <c r="E29" s="198"/>
      <c r="F29" s="196"/>
      <c r="G29" s="198"/>
      <c r="H29" s="191"/>
      <c r="I29" s="196"/>
      <c r="J29" s="198"/>
      <c r="K29" s="196"/>
      <c r="L29" s="198"/>
      <c r="M29" s="191"/>
      <c r="N29" s="196"/>
      <c r="O29" s="198"/>
      <c r="P29" s="196"/>
      <c r="Q29" s="198"/>
      <c r="R29" s="191"/>
      <c r="S29" s="196"/>
      <c r="T29" s="198"/>
      <c r="U29" s="196"/>
      <c r="V29" s="198"/>
      <c r="W29" s="191"/>
      <c r="X29" s="196"/>
      <c r="Y29" s="198"/>
      <c r="Z29" s="196"/>
      <c r="AA29" s="198"/>
      <c r="AB29" s="191"/>
      <c r="AC29" s="196"/>
      <c r="AD29" s="198"/>
      <c r="AE29" s="196"/>
      <c r="AF29" s="198"/>
      <c r="AG29" s="191"/>
      <c r="AH29" s="196"/>
      <c r="AI29" s="198"/>
      <c r="AJ29" s="196"/>
      <c r="AK29" s="198"/>
      <c r="AL29" s="191"/>
      <c r="AM29" s="196"/>
      <c r="AN29" s="198"/>
      <c r="AO29" s="196"/>
      <c r="AP29" s="198"/>
      <c r="AQ29" s="191"/>
      <c r="AR29" s="196"/>
      <c r="AS29" s="198"/>
      <c r="AT29" s="196"/>
      <c r="AU29" s="198"/>
      <c r="AV29" s="191"/>
      <c r="AW29" s="196"/>
      <c r="AX29" s="198"/>
      <c r="AY29" s="196"/>
      <c r="AZ29" s="198"/>
      <c r="BA29" s="191"/>
      <c r="BB29" s="196"/>
      <c r="BC29" s="198"/>
      <c r="BD29" s="196"/>
      <c r="BE29" s="198"/>
      <c r="BF29" s="191"/>
      <c r="BG29" s="196"/>
      <c r="BH29" s="198"/>
      <c r="BI29" s="196"/>
      <c r="BJ29" s="198"/>
      <c r="BK29" s="191"/>
      <c r="BL29" s="196"/>
      <c r="BM29" s="198"/>
      <c r="BN29" s="196"/>
      <c r="BO29" s="198"/>
      <c r="BP29" s="191"/>
      <c r="BQ29" s="196"/>
      <c r="BR29" s="198"/>
      <c r="BS29" s="196"/>
      <c r="BT29" s="198"/>
      <c r="BU29" s="191"/>
      <c r="BV29" s="196"/>
      <c r="BW29" s="198"/>
      <c r="BX29" s="196"/>
      <c r="BY29" s="198"/>
    </row>
    <row r="30" spans="3:77" ht="13.5" customHeight="1" x14ac:dyDescent="0.25">
      <c r="C30" s="191"/>
      <c r="D30" s="196"/>
      <c r="E30" s="198"/>
      <c r="F30" s="196"/>
      <c r="G30" s="198"/>
      <c r="H30" s="191"/>
      <c r="I30" s="196"/>
      <c r="J30" s="198"/>
      <c r="K30" s="196"/>
      <c r="L30" s="198"/>
      <c r="M30" s="191"/>
      <c r="N30" s="196"/>
      <c r="O30" s="198"/>
      <c r="P30" s="196"/>
      <c r="Q30" s="198"/>
      <c r="R30" s="191"/>
      <c r="S30" s="196"/>
      <c r="T30" s="198"/>
      <c r="U30" s="196"/>
      <c r="V30" s="198"/>
      <c r="W30" s="191"/>
      <c r="X30" s="196"/>
      <c r="Y30" s="198"/>
      <c r="Z30" s="196"/>
      <c r="AA30" s="198"/>
      <c r="AB30" s="191"/>
      <c r="AC30" s="196"/>
      <c r="AD30" s="198"/>
      <c r="AE30" s="196"/>
      <c r="AF30" s="198"/>
      <c r="AG30" s="191"/>
      <c r="AH30" s="196"/>
      <c r="AI30" s="198"/>
      <c r="AJ30" s="196"/>
      <c r="AK30" s="198"/>
      <c r="AL30" s="191"/>
      <c r="AM30" s="196"/>
      <c r="AN30" s="198"/>
      <c r="AO30" s="196"/>
      <c r="AP30" s="198"/>
      <c r="AQ30" s="191"/>
      <c r="AR30" s="196"/>
      <c r="AS30" s="198"/>
      <c r="AT30" s="196"/>
      <c r="AU30" s="198"/>
      <c r="AV30" s="191"/>
      <c r="AW30" s="196"/>
      <c r="AX30" s="198"/>
      <c r="AY30" s="196"/>
      <c r="AZ30" s="198"/>
      <c r="BA30" s="191"/>
      <c r="BB30" s="196"/>
      <c r="BC30" s="198"/>
      <c r="BD30" s="196"/>
      <c r="BE30" s="198"/>
      <c r="BF30" s="191"/>
      <c r="BG30" s="196"/>
      <c r="BH30" s="198"/>
      <c r="BI30" s="196"/>
      <c r="BJ30" s="198"/>
      <c r="BK30" s="191"/>
      <c r="BL30" s="196"/>
      <c r="BM30" s="198"/>
      <c r="BN30" s="196"/>
      <c r="BO30" s="198"/>
      <c r="BP30" s="191"/>
      <c r="BQ30" s="196"/>
      <c r="BR30" s="198"/>
      <c r="BS30" s="196"/>
      <c r="BT30" s="198"/>
      <c r="BU30" s="191"/>
      <c r="BV30" s="196"/>
      <c r="BW30" s="198"/>
      <c r="BX30" s="196"/>
      <c r="BY30" s="198"/>
    </row>
    <row r="31" spans="3:77" ht="13.5" customHeight="1" x14ac:dyDescent="0.25">
      <c r="C31" s="191"/>
      <c r="D31" s="196"/>
      <c r="E31" s="198"/>
      <c r="F31" s="196"/>
      <c r="G31" s="198"/>
      <c r="H31" s="191"/>
      <c r="I31" s="196"/>
      <c r="J31" s="198"/>
      <c r="K31" s="196"/>
      <c r="L31" s="198"/>
      <c r="M31" s="191"/>
      <c r="N31" s="196"/>
      <c r="O31" s="198"/>
      <c r="P31" s="196"/>
      <c r="Q31" s="198"/>
      <c r="R31" s="191"/>
      <c r="S31" s="196"/>
      <c r="T31" s="198"/>
      <c r="U31" s="196"/>
      <c r="V31" s="198"/>
      <c r="W31" s="191"/>
      <c r="X31" s="196"/>
      <c r="Y31" s="198"/>
      <c r="Z31" s="196"/>
      <c r="AA31" s="198"/>
      <c r="AB31" s="191"/>
      <c r="AC31" s="196"/>
      <c r="AD31" s="198"/>
      <c r="AE31" s="196"/>
      <c r="AF31" s="198"/>
      <c r="AG31" s="191"/>
      <c r="AH31" s="196"/>
      <c r="AI31" s="198"/>
      <c r="AJ31" s="196"/>
      <c r="AK31" s="198"/>
      <c r="AL31" s="191"/>
      <c r="AM31" s="196"/>
      <c r="AN31" s="198"/>
      <c r="AO31" s="196"/>
      <c r="AP31" s="198"/>
      <c r="AQ31" s="191"/>
      <c r="AR31" s="196"/>
      <c r="AS31" s="198"/>
      <c r="AT31" s="196"/>
      <c r="AU31" s="198"/>
      <c r="AV31" s="191"/>
      <c r="AW31" s="196"/>
      <c r="AX31" s="198"/>
      <c r="AY31" s="196"/>
      <c r="AZ31" s="198"/>
      <c r="BA31" s="191"/>
      <c r="BB31" s="196"/>
      <c r="BC31" s="198"/>
      <c r="BD31" s="196"/>
      <c r="BE31" s="198"/>
      <c r="BF31" s="191"/>
      <c r="BG31" s="196"/>
      <c r="BH31" s="198"/>
      <c r="BI31" s="196"/>
      <c r="BJ31" s="198"/>
      <c r="BK31" s="191"/>
      <c r="BL31" s="196"/>
      <c r="BM31" s="198"/>
      <c r="BN31" s="196"/>
      <c r="BO31" s="198"/>
      <c r="BP31" s="191"/>
      <c r="BQ31" s="196"/>
      <c r="BR31" s="198"/>
      <c r="BS31" s="196"/>
      <c r="BT31" s="198"/>
      <c r="BU31" s="191"/>
      <c r="BV31" s="196"/>
      <c r="BW31" s="198"/>
      <c r="BX31" s="196"/>
      <c r="BY31" s="198"/>
    </row>
    <row r="32" spans="3:77" ht="13.5" customHeight="1" x14ac:dyDescent="0.25">
      <c r="C32" s="191"/>
      <c r="D32" s="196"/>
      <c r="E32" s="198"/>
      <c r="F32" s="196"/>
      <c r="G32" s="198"/>
      <c r="H32" s="191"/>
      <c r="I32" s="196"/>
      <c r="J32" s="198"/>
      <c r="K32" s="196"/>
      <c r="L32" s="198"/>
      <c r="M32" s="191"/>
      <c r="N32" s="196"/>
      <c r="O32" s="198"/>
      <c r="P32" s="196"/>
      <c r="Q32" s="198"/>
      <c r="R32" s="191"/>
      <c r="S32" s="196"/>
      <c r="T32" s="198"/>
      <c r="U32" s="196"/>
      <c r="V32" s="198"/>
      <c r="W32" s="191"/>
      <c r="X32" s="196"/>
      <c r="Y32" s="198"/>
      <c r="Z32" s="196"/>
      <c r="AA32" s="198"/>
      <c r="AB32" s="191"/>
      <c r="AC32" s="196"/>
      <c r="AD32" s="198"/>
      <c r="AE32" s="196"/>
      <c r="AF32" s="198"/>
      <c r="AG32" s="191"/>
      <c r="AH32" s="196"/>
      <c r="AI32" s="198"/>
      <c r="AJ32" s="196"/>
      <c r="AK32" s="198"/>
      <c r="AL32" s="191"/>
      <c r="AM32" s="196"/>
      <c r="AN32" s="198"/>
      <c r="AO32" s="196"/>
      <c r="AP32" s="198"/>
      <c r="AQ32" s="191"/>
      <c r="AR32" s="196"/>
      <c r="AS32" s="198"/>
      <c r="AT32" s="196"/>
      <c r="AU32" s="198"/>
      <c r="AV32" s="191"/>
      <c r="AW32" s="196"/>
      <c r="AX32" s="198"/>
      <c r="AY32" s="196"/>
      <c r="AZ32" s="198"/>
      <c r="BA32" s="191"/>
      <c r="BB32" s="196"/>
      <c r="BC32" s="198"/>
      <c r="BD32" s="196"/>
      <c r="BE32" s="198"/>
      <c r="BF32" s="191"/>
      <c r="BG32" s="196"/>
      <c r="BH32" s="198"/>
      <c r="BI32" s="196"/>
      <c r="BJ32" s="198"/>
      <c r="BK32" s="191"/>
      <c r="BL32" s="196"/>
      <c r="BM32" s="198"/>
      <c r="BN32" s="196"/>
      <c r="BO32" s="198"/>
      <c r="BP32" s="191"/>
      <c r="BQ32" s="196"/>
      <c r="BR32" s="198"/>
      <c r="BS32" s="196"/>
      <c r="BT32" s="198"/>
      <c r="BU32" s="191"/>
      <c r="BV32" s="196"/>
      <c r="BW32" s="198"/>
      <c r="BX32" s="196"/>
      <c r="BY32" s="198"/>
    </row>
    <row r="33" spans="3:77" ht="13.5" customHeight="1" x14ac:dyDescent="0.25">
      <c r="C33" s="191"/>
      <c r="D33" s="196"/>
      <c r="E33" s="198"/>
      <c r="F33" s="196"/>
      <c r="G33" s="198"/>
      <c r="H33" s="191"/>
      <c r="I33" s="196"/>
      <c r="J33" s="198"/>
      <c r="K33" s="196"/>
      <c r="L33" s="198"/>
      <c r="M33" s="191"/>
      <c r="N33" s="196"/>
      <c r="O33" s="198"/>
      <c r="P33" s="196"/>
      <c r="Q33" s="198"/>
      <c r="R33" s="191"/>
      <c r="S33" s="196"/>
      <c r="T33" s="198"/>
      <c r="U33" s="196"/>
      <c r="V33" s="198"/>
      <c r="W33" s="191"/>
      <c r="X33" s="196"/>
      <c r="Y33" s="198"/>
      <c r="Z33" s="196"/>
      <c r="AA33" s="198"/>
      <c r="AB33" s="191"/>
      <c r="AC33" s="196"/>
      <c r="AD33" s="198"/>
      <c r="AE33" s="196"/>
      <c r="AF33" s="198"/>
      <c r="AG33" s="191"/>
      <c r="AH33" s="196"/>
      <c r="AI33" s="198"/>
      <c r="AJ33" s="196"/>
      <c r="AK33" s="198"/>
      <c r="AL33" s="191"/>
      <c r="AM33" s="196"/>
      <c r="AN33" s="198"/>
      <c r="AO33" s="196"/>
      <c r="AP33" s="198"/>
      <c r="AQ33" s="191"/>
      <c r="AR33" s="196"/>
      <c r="AS33" s="198"/>
      <c r="AT33" s="196"/>
      <c r="AU33" s="198"/>
      <c r="AV33" s="191"/>
      <c r="AW33" s="196"/>
      <c r="AX33" s="198"/>
      <c r="AY33" s="196"/>
      <c r="AZ33" s="198"/>
      <c r="BA33" s="191"/>
      <c r="BB33" s="196"/>
      <c r="BC33" s="198"/>
      <c r="BD33" s="196"/>
      <c r="BE33" s="198"/>
      <c r="BF33" s="191"/>
      <c r="BG33" s="196"/>
      <c r="BH33" s="198"/>
      <c r="BI33" s="196"/>
      <c r="BJ33" s="198"/>
      <c r="BK33" s="191"/>
      <c r="BL33" s="196"/>
      <c r="BM33" s="198"/>
      <c r="BN33" s="196"/>
      <c r="BO33" s="198"/>
      <c r="BP33" s="191"/>
      <c r="BQ33" s="196"/>
      <c r="BR33" s="198"/>
      <c r="BS33" s="196"/>
      <c r="BT33" s="198"/>
      <c r="BU33" s="191"/>
      <c r="BV33" s="196"/>
      <c r="BW33" s="198"/>
      <c r="BX33" s="196"/>
      <c r="BY33" s="198"/>
    </row>
    <row r="34" spans="3:77" ht="13.5" customHeight="1" x14ac:dyDescent="0.25">
      <c r="C34" s="191"/>
      <c r="D34" s="196"/>
      <c r="E34" s="198"/>
      <c r="F34" s="196"/>
      <c r="G34" s="198"/>
      <c r="H34" s="191"/>
      <c r="I34" s="196"/>
      <c r="J34" s="198"/>
      <c r="K34" s="196"/>
      <c r="L34" s="198"/>
      <c r="M34" s="191"/>
      <c r="N34" s="196"/>
      <c r="O34" s="198"/>
      <c r="P34" s="196"/>
      <c r="Q34" s="198"/>
      <c r="R34" s="191"/>
      <c r="S34" s="196"/>
      <c r="T34" s="198"/>
      <c r="U34" s="196"/>
      <c r="V34" s="198"/>
      <c r="W34" s="191"/>
      <c r="X34" s="196"/>
      <c r="Y34" s="198"/>
      <c r="Z34" s="196"/>
      <c r="AA34" s="198"/>
      <c r="AB34" s="191"/>
      <c r="AC34" s="196"/>
      <c r="AD34" s="198"/>
      <c r="AE34" s="196"/>
      <c r="AF34" s="198"/>
      <c r="AG34" s="191"/>
      <c r="AH34" s="196"/>
      <c r="AI34" s="198"/>
      <c r="AJ34" s="196"/>
      <c r="AK34" s="198"/>
      <c r="AL34" s="191"/>
      <c r="AM34" s="196"/>
      <c r="AN34" s="198"/>
      <c r="AO34" s="196"/>
      <c r="AP34" s="198"/>
      <c r="AQ34" s="191"/>
      <c r="AR34" s="196"/>
      <c r="AS34" s="198"/>
      <c r="AT34" s="196"/>
      <c r="AU34" s="198"/>
      <c r="AV34" s="191"/>
      <c r="AW34" s="196"/>
      <c r="AX34" s="198"/>
      <c r="AY34" s="196"/>
      <c r="AZ34" s="198"/>
      <c r="BA34" s="191"/>
      <c r="BB34" s="196"/>
      <c r="BC34" s="198"/>
      <c r="BD34" s="196"/>
      <c r="BE34" s="198"/>
      <c r="BF34" s="191"/>
      <c r="BG34" s="196"/>
      <c r="BH34" s="198"/>
      <c r="BI34" s="196"/>
      <c r="BJ34" s="198"/>
      <c r="BK34" s="191"/>
      <c r="BL34" s="196"/>
      <c r="BM34" s="198"/>
      <c r="BN34" s="196"/>
      <c r="BO34" s="198"/>
      <c r="BP34" s="191"/>
      <c r="BQ34" s="196"/>
      <c r="BR34" s="198"/>
      <c r="BS34" s="196"/>
      <c r="BT34" s="198"/>
      <c r="BU34" s="191"/>
      <c r="BV34" s="196"/>
      <c r="BW34" s="198"/>
      <c r="BX34" s="196"/>
      <c r="BY34" s="198"/>
    </row>
    <row r="35" spans="3:77" ht="13.5" customHeight="1" x14ac:dyDescent="0.25">
      <c r="C35" s="191"/>
      <c r="D35" s="196"/>
      <c r="E35" s="198"/>
      <c r="F35" s="196"/>
      <c r="G35" s="198"/>
      <c r="H35" s="191"/>
      <c r="I35" s="196"/>
      <c r="J35" s="198"/>
      <c r="K35" s="196"/>
      <c r="L35" s="198"/>
      <c r="M35" s="191"/>
      <c r="N35" s="196"/>
      <c r="O35" s="198"/>
      <c r="P35" s="196"/>
      <c r="Q35" s="198"/>
      <c r="R35" s="191"/>
      <c r="S35" s="196"/>
      <c r="T35" s="198"/>
      <c r="U35" s="196"/>
      <c r="V35" s="198"/>
      <c r="W35" s="191"/>
      <c r="X35" s="196"/>
      <c r="Y35" s="198"/>
      <c r="Z35" s="196"/>
      <c r="AA35" s="198"/>
      <c r="AB35" s="191"/>
      <c r="AC35" s="196"/>
      <c r="AD35" s="198"/>
      <c r="AE35" s="196"/>
      <c r="AF35" s="198"/>
      <c r="AG35" s="191"/>
      <c r="AH35" s="196"/>
      <c r="AI35" s="198"/>
      <c r="AJ35" s="196"/>
      <c r="AK35" s="198"/>
      <c r="AL35" s="191"/>
      <c r="AM35" s="196"/>
      <c r="AN35" s="198"/>
      <c r="AO35" s="196"/>
      <c r="AP35" s="198"/>
      <c r="AQ35" s="191"/>
      <c r="AR35" s="196"/>
      <c r="AS35" s="198"/>
      <c r="AT35" s="196"/>
      <c r="AU35" s="198"/>
      <c r="AV35" s="191"/>
      <c r="AW35" s="196"/>
      <c r="AX35" s="198"/>
      <c r="AY35" s="196"/>
      <c r="AZ35" s="198"/>
      <c r="BA35" s="191"/>
      <c r="BB35" s="196"/>
      <c r="BC35" s="198"/>
      <c r="BD35" s="196"/>
      <c r="BE35" s="198"/>
      <c r="BF35" s="191"/>
      <c r="BG35" s="196"/>
      <c r="BH35" s="198"/>
      <c r="BI35" s="196"/>
      <c r="BJ35" s="198"/>
      <c r="BK35" s="191"/>
      <c r="BL35" s="196"/>
      <c r="BM35" s="198"/>
      <c r="BN35" s="196"/>
      <c r="BO35" s="198"/>
      <c r="BP35" s="191"/>
      <c r="BQ35" s="196"/>
      <c r="BR35" s="198"/>
      <c r="BS35" s="196"/>
      <c r="BT35" s="198"/>
      <c r="BU35" s="191"/>
      <c r="BV35" s="196"/>
      <c r="BW35" s="198"/>
      <c r="BX35" s="196"/>
      <c r="BY35" s="198"/>
    </row>
    <row r="36" spans="3:77" ht="13.5" customHeight="1" x14ac:dyDescent="0.25">
      <c r="C36" s="191"/>
      <c r="D36" s="196"/>
      <c r="E36" s="198"/>
      <c r="F36" s="196"/>
      <c r="G36" s="198"/>
      <c r="H36" s="191"/>
      <c r="I36" s="196"/>
      <c r="J36" s="198"/>
      <c r="K36" s="196"/>
      <c r="L36" s="198"/>
      <c r="M36" s="191"/>
      <c r="N36" s="196"/>
      <c r="O36" s="198"/>
      <c r="P36" s="196"/>
      <c r="Q36" s="198"/>
      <c r="R36" s="191"/>
      <c r="S36" s="196"/>
      <c r="T36" s="198"/>
      <c r="U36" s="196"/>
      <c r="V36" s="198"/>
      <c r="W36" s="191"/>
      <c r="X36" s="196"/>
      <c r="Y36" s="198"/>
      <c r="Z36" s="196"/>
      <c r="AA36" s="198"/>
      <c r="AB36" s="191"/>
      <c r="AC36" s="196"/>
      <c r="AD36" s="198"/>
      <c r="AE36" s="196"/>
      <c r="AF36" s="198"/>
      <c r="AG36" s="191"/>
      <c r="AH36" s="196"/>
      <c r="AI36" s="198"/>
      <c r="AJ36" s="196"/>
      <c r="AK36" s="198"/>
      <c r="AL36" s="191"/>
      <c r="AM36" s="196"/>
      <c r="AN36" s="198"/>
      <c r="AO36" s="196"/>
      <c r="AP36" s="198"/>
      <c r="AQ36" s="191"/>
      <c r="AR36" s="196"/>
      <c r="AS36" s="198"/>
      <c r="AT36" s="196"/>
      <c r="AU36" s="198"/>
      <c r="AV36" s="191"/>
      <c r="AW36" s="196"/>
      <c r="AX36" s="198"/>
      <c r="AY36" s="196"/>
      <c r="AZ36" s="198"/>
      <c r="BA36" s="191"/>
      <c r="BB36" s="196"/>
      <c r="BC36" s="198"/>
      <c r="BD36" s="196"/>
      <c r="BE36" s="198"/>
      <c r="BF36" s="191"/>
      <c r="BG36" s="196"/>
      <c r="BH36" s="198"/>
      <c r="BI36" s="196"/>
      <c r="BJ36" s="198"/>
      <c r="BK36" s="191"/>
      <c r="BL36" s="196"/>
      <c r="BM36" s="198"/>
      <c r="BN36" s="196"/>
      <c r="BO36" s="198"/>
      <c r="BP36" s="191"/>
      <c r="BQ36" s="196"/>
      <c r="BR36" s="198"/>
      <c r="BS36" s="196"/>
      <c r="BT36" s="198"/>
      <c r="BU36" s="191"/>
      <c r="BV36" s="196"/>
      <c r="BW36" s="198"/>
      <c r="BX36" s="196"/>
      <c r="BY36" s="198"/>
    </row>
    <row r="37" spans="3:77" ht="13.5" customHeight="1" x14ac:dyDescent="0.25">
      <c r="C37" s="191"/>
      <c r="D37" s="196"/>
      <c r="E37" s="198"/>
      <c r="F37" s="196"/>
      <c r="G37" s="198"/>
      <c r="H37" s="191"/>
      <c r="I37" s="196"/>
      <c r="J37" s="198"/>
      <c r="K37" s="196"/>
      <c r="L37" s="198"/>
      <c r="M37" s="191"/>
      <c r="N37" s="196"/>
      <c r="O37" s="198"/>
      <c r="P37" s="196"/>
      <c r="Q37" s="198"/>
      <c r="R37" s="191"/>
      <c r="S37" s="196"/>
      <c r="T37" s="198"/>
      <c r="U37" s="196"/>
      <c r="V37" s="198"/>
      <c r="W37" s="191"/>
      <c r="X37" s="196"/>
      <c r="Y37" s="198"/>
      <c r="Z37" s="196"/>
      <c r="AA37" s="198"/>
      <c r="AB37" s="191"/>
      <c r="AC37" s="196"/>
      <c r="AD37" s="198"/>
      <c r="AE37" s="196"/>
      <c r="AF37" s="198"/>
      <c r="AG37" s="191"/>
      <c r="AH37" s="196"/>
      <c r="AI37" s="198"/>
      <c r="AJ37" s="196"/>
      <c r="AK37" s="198"/>
      <c r="AL37" s="191"/>
      <c r="AM37" s="196"/>
      <c r="AN37" s="198"/>
      <c r="AO37" s="196"/>
      <c r="AP37" s="198"/>
      <c r="AQ37" s="191"/>
      <c r="AR37" s="196"/>
      <c r="AS37" s="198"/>
      <c r="AT37" s="196"/>
      <c r="AU37" s="198"/>
      <c r="AV37" s="191"/>
      <c r="AW37" s="196"/>
      <c r="AX37" s="198"/>
      <c r="AY37" s="196"/>
      <c r="AZ37" s="198"/>
      <c r="BA37" s="191"/>
      <c r="BB37" s="196"/>
      <c r="BC37" s="198"/>
      <c r="BD37" s="196"/>
      <c r="BE37" s="198"/>
      <c r="BF37" s="191"/>
      <c r="BG37" s="196"/>
      <c r="BH37" s="198"/>
      <c r="BI37" s="196"/>
      <c r="BJ37" s="198"/>
      <c r="BK37" s="191"/>
      <c r="BL37" s="196"/>
      <c r="BM37" s="198"/>
      <c r="BN37" s="196"/>
      <c r="BO37" s="198"/>
      <c r="BP37" s="191"/>
      <c r="BQ37" s="196"/>
      <c r="BR37" s="198"/>
      <c r="BS37" s="196"/>
      <c r="BT37" s="198"/>
      <c r="BU37" s="191"/>
      <c r="BV37" s="196"/>
      <c r="BW37" s="198"/>
      <c r="BX37" s="196"/>
      <c r="BY37" s="198"/>
    </row>
    <row r="38" spans="3:77" ht="13.5" customHeight="1" x14ac:dyDescent="0.25">
      <c r="C38" s="191"/>
      <c r="D38" s="196"/>
      <c r="E38" s="198"/>
      <c r="F38" s="196"/>
      <c r="G38" s="198"/>
      <c r="H38" s="191"/>
      <c r="I38" s="196"/>
      <c r="J38" s="198"/>
      <c r="K38" s="196"/>
      <c r="L38" s="198"/>
      <c r="M38" s="191"/>
      <c r="N38" s="196"/>
      <c r="O38" s="198"/>
      <c r="P38" s="196"/>
      <c r="Q38" s="198"/>
      <c r="R38" s="191"/>
      <c r="S38" s="196"/>
      <c r="T38" s="198"/>
      <c r="U38" s="196"/>
      <c r="V38" s="198"/>
      <c r="W38" s="191"/>
      <c r="X38" s="196"/>
      <c r="Y38" s="198"/>
      <c r="Z38" s="196"/>
      <c r="AA38" s="198"/>
      <c r="AB38" s="191"/>
      <c r="AC38" s="196"/>
      <c r="AD38" s="198"/>
      <c r="AE38" s="196"/>
      <c r="AF38" s="198"/>
      <c r="AG38" s="191"/>
      <c r="AH38" s="196"/>
      <c r="AI38" s="198"/>
      <c r="AJ38" s="196"/>
      <c r="AK38" s="198"/>
      <c r="AL38" s="191"/>
      <c r="AM38" s="196"/>
      <c r="AN38" s="198"/>
      <c r="AO38" s="196"/>
      <c r="AP38" s="198"/>
      <c r="AQ38" s="191"/>
      <c r="AR38" s="196"/>
      <c r="AS38" s="198"/>
      <c r="AT38" s="196"/>
      <c r="AU38" s="198"/>
      <c r="AV38" s="191"/>
      <c r="AW38" s="196"/>
      <c r="AX38" s="198"/>
      <c r="AY38" s="196"/>
      <c r="AZ38" s="198"/>
      <c r="BA38" s="191"/>
      <c r="BB38" s="196"/>
      <c r="BC38" s="198"/>
      <c r="BD38" s="196"/>
      <c r="BE38" s="198"/>
      <c r="BF38" s="191"/>
      <c r="BG38" s="196"/>
      <c r="BH38" s="198"/>
      <c r="BI38" s="196"/>
      <c r="BJ38" s="198"/>
      <c r="BK38" s="191"/>
      <c r="BL38" s="196"/>
      <c r="BM38" s="198"/>
      <c r="BN38" s="196"/>
      <c r="BO38" s="198"/>
      <c r="BP38" s="191"/>
      <c r="BQ38" s="196"/>
      <c r="BR38" s="198"/>
      <c r="BS38" s="196"/>
      <c r="BT38" s="198"/>
      <c r="BU38" s="191"/>
      <c r="BV38" s="196"/>
      <c r="BW38" s="198"/>
      <c r="BX38" s="196"/>
      <c r="BY38" s="198"/>
    </row>
    <row r="39" spans="3:77" ht="13.5" customHeight="1" x14ac:dyDescent="0.25">
      <c r="C39" s="191"/>
      <c r="D39" s="196"/>
      <c r="E39" s="198"/>
      <c r="F39" s="196"/>
      <c r="G39" s="198"/>
      <c r="H39" s="191"/>
      <c r="I39" s="196"/>
      <c r="J39" s="198"/>
      <c r="K39" s="196"/>
      <c r="L39" s="198"/>
      <c r="M39" s="191"/>
      <c r="N39" s="196"/>
      <c r="O39" s="198"/>
      <c r="P39" s="196"/>
      <c r="Q39" s="198"/>
      <c r="R39" s="191"/>
      <c r="S39" s="196"/>
      <c r="T39" s="198"/>
      <c r="U39" s="196"/>
      <c r="V39" s="198"/>
      <c r="W39" s="191"/>
      <c r="X39" s="196"/>
      <c r="Y39" s="198"/>
      <c r="Z39" s="196"/>
      <c r="AA39" s="198"/>
      <c r="AB39" s="191"/>
      <c r="AC39" s="196"/>
      <c r="AD39" s="198"/>
      <c r="AE39" s="196"/>
      <c r="AF39" s="198"/>
      <c r="AG39" s="191"/>
      <c r="AH39" s="196"/>
      <c r="AI39" s="198"/>
      <c r="AJ39" s="196"/>
      <c r="AK39" s="198"/>
      <c r="AL39" s="191"/>
      <c r="AM39" s="196"/>
      <c r="AN39" s="198"/>
      <c r="AO39" s="196"/>
      <c r="AP39" s="198"/>
      <c r="AQ39" s="191"/>
      <c r="AR39" s="196"/>
      <c r="AS39" s="198"/>
      <c r="AT39" s="196"/>
      <c r="AU39" s="198"/>
      <c r="AV39" s="191"/>
      <c r="AW39" s="196"/>
      <c r="AX39" s="198"/>
      <c r="AY39" s="196"/>
      <c r="AZ39" s="198"/>
      <c r="BA39" s="191"/>
      <c r="BB39" s="196"/>
      <c r="BC39" s="198"/>
      <c r="BD39" s="196"/>
      <c r="BE39" s="198"/>
      <c r="BF39" s="191"/>
      <c r="BG39" s="196"/>
      <c r="BH39" s="198"/>
      <c r="BI39" s="196"/>
      <c r="BJ39" s="198"/>
      <c r="BK39" s="191"/>
      <c r="BL39" s="196"/>
      <c r="BM39" s="198"/>
      <c r="BN39" s="196"/>
      <c r="BO39" s="198"/>
      <c r="BP39" s="191"/>
      <c r="BQ39" s="196"/>
      <c r="BR39" s="198"/>
      <c r="BS39" s="196"/>
      <c r="BT39" s="198"/>
      <c r="BU39" s="191"/>
      <c r="BV39" s="196"/>
      <c r="BW39" s="198"/>
      <c r="BX39" s="196"/>
      <c r="BY39" s="198"/>
    </row>
    <row r="40" spans="3:77" ht="13.5" customHeight="1" x14ac:dyDescent="0.25">
      <c r="C40" s="191"/>
      <c r="D40" s="196"/>
      <c r="E40" s="198"/>
      <c r="F40" s="196"/>
      <c r="G40" s="198"/>
      <c r="H40" s="191"/>
      <c r="I40" s="196"/>
      <c r="J40" s="198"/>
      <c r="K40" s="196"/>
      <c r="L40" s="198"/>
      <c r="M40" s="191"/>
      <c r="N40" s="196"/>
      <c r="O40" s="198"/>
      <c r="P40" s="196"/>
      <c r="Q40" s="198"/>
      <c r="R40" s="191"/>
      <c r="S40" s="196"/>
      <c r="T40" s="198"/>
      <c r="U40" s="196"/>
      <c r="V40" s="198"/>
      <c r="W40" s="191"/>
      <c r="X40" s="196"/>
      <c r="Y40" s="198"/>
      <c r="Z40" s="196"/>
      <c r="AA40" s="198"/>
      <c r="AB40" s="191"/>
      <c r="AC40" s="196"/>
      <c r="AD40" s="198"/>
      <c r="AE40" s="196"/>
      <c r="AF40" s="198"/>
      <c r="AG40" s="191"/>
      <c r="AH40" s="196"/>
      <c r="AI40" s="198"/>
      <c r="AJ40" s="196"/>
      <c r="AK40" s="198"/>
      <c r="AL40" s="191"/>
      <c r="AM40" s="196"/>
      <c r="AN40" s="198"/>
      <c r="AO40" s="196"/>
      <c r="AP40" s="198"/>
      <c r="AQ40" s="191"/>
      <c r="AR40" s="196"/>
      <c r="AS40" s="198"/>
      <c r="AT40" s="196"/>
      <c r="AU40" s="198"/>
      <c r="AV40" s="191"/>
      <c r="AW40" s="196"/>
      <c r="AX40" s="198"/>
      <c r="AY40" s="196"/>
      <c r="AZ40" s="198"/>
      <c r="BA40" s="191"/>
      <c r="BB40" s="196"/>
      <c r="BC40" s="198"/>
      <c r="BD40" s="196"/>
      <c r="BE40" s="198"/>
      <c r="BF40" s="191"/>
      <c r="BG40" s="196"/>
      <c r="BH40" s="198"/>
      <c r="BI40" s="196"/>
      <c r="BJ40" s="198"/>
      <c r="BK40" s="191"/>
      <c r="BL40" s="196"/>
      <c r="BM40" s="198"/>
      <c r="BN40" s="196"/>
      <c r="BO40" s="198"/>
      <c r="BP40" s="191"/>
      <c r="BQ40" s="196"/>
      <c r="BR40" s="198"/>
      <c r="BS40" s="196"/>
      <c r="BT40" s="198"/>
      <c r="BU40" s="191"/>
      <c r="BV40" s="196"/>
      <c r="BW40" s="198"/>
      <c r="BX40" s="196"/>
      <c r="BY40" s="198"/>
    </row>
    <row r="41" spans="3:77" ht="13.5" customHeight="1" x14ac:dyDescent="0.25">
      <c r="C41" s="191"/>
      <c r="D41" s="196"/>
      <c r="E41" s="198"/>
      <c r="F41" s="196"/>
      <c r="G41" s="198"/>
      <c r="H41" s="191"/>
      <c r="I41" s="196"/>
      <c r="J41" s="198"/>
      <c r="K41" s="196"/>
      <c r="L41" s="198"/>
      <c r="M41" s="191"/>
      <c r="N41" s="196"/>
      <c r="O41" s="198"/>
      <c r="P41" s="196"/>
      <c r="Q41" s="198"/>
      <c r="R41" s="191"/>
      <c r="S41" s="196"/>
      <c r="T41" s="198"/>
      <c r="U41" s="196"/>
      <c r="V41" s="198"/>
      <c r="W41" s="191"/>
      <c r="X41" s="196"/>
      <c r="Y41" s="198"/>
      <c r="Z41" s="196"/>
      <c r="AA41" s="198"/>
      <c r="AB41" s="191"/>
      <c r="AC41" s="196"/>
      <c r="AD41" s="198"/>
      <c r="AE41" s="196"/>
      <c r="AF41" s="198"/>
      <c r="AG41" s="191"/>
      <c r="AH41" s="196"/>
      <c r="AI41" s="198"/>
      <c r="AJ41" s="196"/>
      <c r="AK41" s="198"/>
      <c r="AL41" s="191"/>
      <c r="AM41" s="196"/>
      <c r="AN41" s="198"/>
      <c r="AO41" s="196"/>
      <c r="AP41" s="198"/>
      <c r="AQ41" s="191"/>
      <c r="AR41" s="196"/>
      <c r="AS41" s="198"/>
      <c r="AT41" s="196"/>
      <c r="AU41" s="198"/>
      <c r="AV41" s="191"/>
      <c r="AW41" s="196"/>
      <c r="AX41" s="198"/>
      <c r="AY41" s="196"/>
      <c r="AZ41" s="198"/>
      <c r="BA41" s="191"/>
      <c r="BB41" s="196"/>
      <c r="BC41" s="198"/>
      <c r="BD41" s="196"/>
      <c r="BE41" s="198"/>
      <c r="BF41" s="191"/>
      <c r="BG41" s="196"/>
      <c r="BH41" s="198"/>
      <c r="BI41" s="196"/>
      <c r="BJ41" s="198"/>
      <c r="BK41" s="191"/>
      <c r="BL41" s="196"/>
      <c r="BM41" s="198"/>
      <c r="BN41" s="196"/>
      <c r="BO41" s="198"/>
      <c r="BP41" s="191"/>
      <c r="BQ41" s="196"/>
      <c r="BR41" s="198"/>
      <c r="BS41" s="196"/>
      <c r="BT41" s="198"/>
      <c r="BU41" s="191"/>
      <c r="BV41" s="196"/>
      <c r="BW41" s="198"/>
      <c r="BX41" s="196"/>
      <c r="BY41" s="198"/>
    </row>
    <row r="42" spans="3:77" ht="13.5" customHeight="1" x14ac:dyDescent="0.25">
      <c r="C42" s="191"/>
      <c r="D42" s="196"/>
      <c r="E42" s="198"/>
      <c r="F42" s="196"/>
      <c r="G42" s="198"/>
      <c r="H42" s="191"/>
      <c r="I42" s="196"/>
      <c r="J42" s="198"/>
      <c r="K42" s="196"/>
      <c r="L42" s="198"/>
      <c r="M42" s="191"/>
      <c r="N42" s="196"/>
      <c r="O42" s="198"/>
      <c r="P42" s="196"/>
      <c r="Q42" s="198"/>
      <c r="R42" s="191"/>
      <c r="S42" s="196"/>
      <c r="T42" s="198"/>
      <c r="U42" s="196"/>
      <c r="V42" s="198"/>
      <c r="W42" s="191"/>
      <c r="X42" s="196"/>
      <c r="Y42" s="198"/>
      <c r="Z42" s="196"/>
      <c r="AA42" s="198"/>
      <c r="AB42" s="191"/>
      <c r="AC42" s="196"/>
      <c r="AD42" s="198"/>
      <c r="AE42" s="196"/>
      <c r="AF42" s="198"/>
      <c r="AG42" s="191"/>
      <c r="AH42" s="196"/>
      <c r="AI42" s="198"/>
      <c r="AJ42" s="196"/>
      <c r="AK42" s="198"/>
      <c r="AL42" s="191"/>
      <c r="AM42" s="196"/>
      <c r="AN42" s="198"/>
      <c r="AO42" s="196"/>
      <c r="AP42" s="198"/>
      <c r="AQ42" s="191"/>
      <c r="AR42" s="196"/>
      <c r="AS42" s="198"/>
      <c r="AT42" s="196"/>
      <c r="AU42" s="198"/>
      <c r="AV42" s="191"/>
      <c r="AW42" s="196"/>
      <c r="AX42" s="198"/>
      <c r="AY42" s="196"/>
      <c r="AZ42" s="198"/>
      <c r="BA42" s="191"/>
      <c r="BB42" s="196"/>
      <c r="BC42" s="198"/>
      <c r="BD42" s="196"/>
      <c r="BE42" s="198"/>
      <c r="BF42" s="191"/>
      <c r="BG42" s="196"/>
      <c r="BH42" s="198"/>
      <c r="BI42" s="196"/>
      <c r="BJ42" s="198"/>
      <c r="BK42" s="191"/>
      <c r="BL42" s="196"/>
      <c r="BM42" s="198"/>
      <c r="BN42" s="196"/>
      <c r="BO42" s="198"/>
      <c r="BP42" s="191"/>
      <c r="BQ42" s="196"/>
      <c r="BR42" s="198"/>
      <c r="BS42" s="196"/>
      <c r="BT42" s="198"/>
      <c r="BU42" s="191"/>
      <c r="BV42" s="196"/>
      <c r="BW42" s="198"/>
      <c r="BX42" s="196"/>
      <c r="BY42" s="198"/>
    </row>
    <row r="43" spans="3:77" ht="13.5" customHeight="1" x14ac:dyDescent="0.25">
      <c r="C43" s="191"/>
      <c r="D43" s="196"/>
      <c r="E43" s="198"/>
      <c r="F43" s="196"/>
      <c r="G43" s="198"/>
      <c r="H43" s="191"/>
      <c r="I43" s="196"/>
      <c r="J43" s="198"/>
      <c r="K43" s="196"/>
      <c r="L43" s="198"/>
      <c r="M43" s="191"/>
      <c r="N43" s="196"/>
      <c r="O43" s="198"/>
      <c r="P43" s="196"/>
      <c r="Q43" s="198"/>
      <c r="R43" s="191"/>
      <c r="S43" s="196"/>
      <c r="T43" s="198"/>
      <c r="U43" s="196"/>
      <c r="V43" s="198"/>
      <c r="W43" s="191"/>
      <c r="X43" s="196"/>
      <c r="Y43" s="198"/>
      <c r="Z43" s="196"/>
      <c r="AA43" s="198"/>
      <c r="AB43" s="191"/>
      <c r="AC43" s="196"/>
      <c r="AD43" s="198"/>
      <c r="AE43" s="196"/>
      <c r="AF43" s="198"/>
      <c r="AG43" s="191"/>
      <c r="AH43" s="196"/>
      <c r="AI43" s="198"/>
      <c r="AJ43" s="196"/>
      <c r="AK43" s="198"/>
      <c r="AL43" s="191"/>
      <c r="AM43" s="196"/>
      <c r="AN43" s="198"/>
      <c r="AO43" s="196"/>
      <c r="AP43" s="198"/>
      <c r="AQ43" s="191"/>
      <c r="AR43" s="196"/>
      <c r="AS43" s="198"/>
      <c r="AT43" s="196"/>
      <c r="AU43" s="198"/>
      <c r="AV43" s="191"/>
      <c r="AW43" s="196"/>
      <c r="AX43" s="198"/>
      <c r="AY43" s="196"/>
      <c r="AZ43" s="198"/>
      <c r="BA43" s="191"/>
      <c r="BB43" s="196"/>
      <c r="BC43" s="198"/>
      <c r="BD43" s="196"/>
      <c r="BE43" s="198"/>
      <c r="BF43" s="191"/>
      <c r="BG43" s="196"/>
      <c r="BH43" s="198"/>
      <c r="BI43" s="196"/>
      <c r="BJ43" s="198"/>
      <c r="BK43" s="191"/>
      <c r="BL43" s="196"/>
      <c r="BM43" s="198"/>
      <c r="BN43" s="196"/>
      <c r="BO43" s="198"/>
      <c r="BP43" s="191"/>
      <c r="BQ43" s="196"/>
      <c r="BR43" s="198"/>
      <c r="BS43" s="196"/>
      <c r="BT43" s="198"/>
      <c r="BU43" s="191"/>
      <c r="BV43" s="196"/>
      <c r="BW43" s="198"/>
      <c r="BX43" s="196"/>
      <c r="BY43" s="198"/>
    </row>
    <row r="44" spans="3:77" ht="13.5" customHeight="1" x14ac:dyDescent="0.25">
      <c r="C44" s="191"/>
      <c r="D44" s="196"/>
      <c r="E44" s="198"/>
      <c r="F44" s="196"/>
      <c r="G44" s="198"/>
      <c r="H44" s="191"/>
      <c r="I44" s="196"/>
      <c r="J44" s="198"/>
      <c r="K44" s="196"/>
      <c r="L44" s="198"/>
      <c r="M44" s="191"/>
      <c r="N44" s="196"/>
      <c r="O44" s="198"/>
      <c r="P44" s="196"/>
      <c r="Q44" s="198"/>
      <c r="R44" s="191"/>
      <c r="S44" s="196"/>
      <c r="T44" s="198"/>
      <c r="U44" s="196"/>
      <c r="V44" s="198"/>
      <c r="W44" s="191"/>
      <c r="X44" s="196"/>
      <c r="Y44" s="198"/>
      <c r="Z44" s="196"/>
      <c r="AA44" s="198"/>
      <c r="AB44" s="191"/>
      <c r="AC44" s="196"/>
      <c r="AD44" s="198"/>
      <c r="AE44" s="196"/>
      <c r="AF44" s="198"/>
      <c r="AG44" s="191"/>
      <c r="AH44" s="196"/>
      <c r="AI44" s="198"/>
      <c r="AJ44" s="196"/>
      <c r="AK44" s="198"/>
      <c r="AL44" s="191"/>
      <c r="AM44" s="196"/>
      <c r="AN44" s="198"/>
      <c r="AO44" s="196"/>
      <c r="AP44" s="198"/>
      <c r="AQ44" s="191"/>
      <c r="AR44" s="196"/>
      <c r="AS44" s="198"/>
      <c r="AT44" s="196"/>
      <c r="AU44" s="198"/>
      <c r="AV44" s="191"/>
      <c r="AW44" s="196"/>
      <c r="AX44" s="198"/>
      <c r="AY44" s="196"/>
      <c r="AZ44" s="198"/>
      <c r="BA44" s="191"/>
      <c r="BB44" s="196"/>
      <c r="BC44" s="198"/>
      <c r="BD44" s="196"/>
      <c r="BE44" s="198"/>
      <c r="BF44" s="191"/>
      <c r="BG44" s="196"/>
      <c r="BH44" s="198"/>
      <c r="BI44" s="196"/>
      <c r="BJ44" s="198"/>
      <c r="BK44" s="191"/>
      <c r="BL44" s="196"/>
      <c r="BM44" s="198"/>
      <c r="BN44" s="196"/>
      <c r="BO44" s="198"/>
      <c r="BP44" s="191"/>
      <c r="BQ44" s="196"/>
      <c r="BR44" s="198"/>
      <c r="BS44" s="196"/>
      <c r="BT44" s="198"/>
      <c r="BU44" s="191"/>
      <c r="BV44" s="196"/>
      <c r="BW44" s="198"/>
      <c r="BX44" s="196"/>
      <c r="BY44" s="198"/>
    </row>
    <row r="45" spans="3:77" ht="13.5" customHeight="1" x14ac:dyDescent="0.25">
      <c r="C45" s="191"/>
      <c r="D45" s="196"/>
      <c r="E45" s="198"/>
      <c r="F45" s="196"/>
      <c r="G45" s="198"/>
      <c r="H45" s="191"/>
      <c r="I45" s="196"/>
      <c r="J45" s="198"/>
      <c r="K45" s="196"/>
      <c r="L45" s="198"/>
      <c r="M45" s="191"/>
      <c r="N45" s="196"/>
      <c r="O45" s="198"/>
      <c r="P45" s="196"/>
      <c r="Q45" s="198"/>
      <c r="R45" s="191"/>
      <c r="S45" s="196"/>
      <c r="T45" s="198"/>
      <c r="U45" s="196"/>
      <c r="V45" s="198"/>
      <c r="W45" s="191"/>
      <c r="X45" s="196"/>
      <c r="Y45" s="198"/>
      <c r="Z45" s="196"/>
      <c r="AA45" s="198"/>
      <c r="AB45" s="191"/>
      <c r="AC45" s="196"/>
      <c r="AD45" s="198"/>
      <c r="AE45" s="196"/>
      <c r="AF45" s="198"/>
      <c r="AG45" s="191"/>
      <c r="AH45" s="196"/>
      <c r="AI45" s="198"/>
      <c r="AJ45" s="196"/>
      <c r="AK45" s="198"/>
      <c r="AL45" s="191"/>
      <c r="AM45" s="196"/>
      <c r="AN45" s="198"/>
      <c r="AO45" s="196"/>
      <c r="AP45" s="198"/>
      <c r="AQ45" s="191"/>
      <c r="AR45" s="196"/>
      <c r="AS45" s="198"/>
      <c r="AT45" s="196"/>
      <c r="AU45" s="198"/>
      <c r="AV45" s="191"/>
      <c r="AW45" s="196"/>
      <c r="AX45" s="198"/>
      <c r="AY45" s="196"/>
      <c r="AZ45" s="198"/>
      <c r="BA45" s="191"/>
      <c r="BB45" s="196"/>
      <c r="BC45" s="198"/>
      <c r="BD45" s="196"/>
      <c r="BE45" s="198"/>
      <c r="BF45" s="191"/>
      <c r="BG45" s="196"/>
      <c r="BH45" s="198"/>
      <c r="BI45" s="196"/>
      <c r="BJ45" s="198"/>
      <c r="BK45" s="191"/>
      <c r="BL45" s="196"/>
      <c r="BM45" s="198"/>
      <c r="BN45" s="196"/>
      <c r="BO45" s="198"/>
      <c r="BP45" s="191"/>
      <c r="BQ45" s="196"/>
      <c r="BR45" s="198"/>
      <c r="BS45" s="196"/>
      <c r="BT45" s="198"/>
      <c r="BU45" s="191"/>
      <c r="BV45" s="196"/>
      <c r="BW45" s="198"/>
      <c r="BX45" s="196"/>
      <c r="BY45" s="198"/>
    </row>
    <row r="46" spans="3:77" ht="13.5" customHeight="1" x14ac:dyDescent="0.25">
      <c r="C46" s="191"/>
      <c r="D46" s="196"/>
      <c r="E46" s="198"/>
      <c r="F46" s="196"/>
      <c r="G46" s="198"/>
      <c r="H46" s="191"/>
      <c r="I46" s="196"/>
      <c r="J46" s="198"/>
      <c r="K46" s="196"/>
      <c r="L46" s="198"/>
      <c r="M46" s="191"/>
      <c r="N46" s="196"/>
      <c r="O46" s="198"/>
      <c r="P46" s="196"/>
      <c r="Q46" s="198"/>
      <c r="R46" s="191"/>
      <c r="S46" s="196"/>
      <c r="T46" s="198"/>
      <c r="U46" s="196"/>
      <c r="V46" s="198"/>
      <c r="W46" s="191"/>
      <c r="X46" s="196"/>
      <c r="Y46" s="198"/>
      <c r="Z46" s="196"/>
      <c r="AA46" s="198"/>
      <c r="AB46" s="191"/>
      <c r="AC46" s="196"/>
      <c r="AD46" s="198"/>
      <c r="AE46" s="196"/>
      <c r="AF46" s="198"/>
      <c r="AG46" s="191"/>
      <c r="AH46" s="196"/>
      <c r="AI46" s="198"/>
      <c r="AJ46" s="196"/>
      <c r="AK46" s="198"/>
      <c r="AL46" s="191"/>
      <c r="AM46" s="196"/>
      <c r="AN46" s="198"/>
      <c r="AO46" s="196"/>
      <c r="AP46" s="198"/>
      <c r="AQ46" s="191"/>
      <c r="AR46" s="196"/>
      <c r="AS46" s="198"/>
      <c r="AT46" s="196"/>
      <c r="AU46" s="198"/>
      <c r="AV46" s="191"/>
      <c r="AW46" s="196"/>
      <c r="AX46" s="198"/>
      <c r="AY46" s="196"/>
      <c r="AZ46" s="198"/>
      <c r="BA46" s="191"/>
      <c r="BB46" s="196"/>
      <c r="BC46" s="198"/>
      <c r="BD46" s="196"/>
      <c r="BE46" s="198"/>
      <c r="BF46" s="191"/>
      <c r="BG46" s="196"/>
      <c r="BH46" s="198"/>
      <c r="BI46" s="196"/>
      <c r="BJ46" s="198"/>
      <c r="BK46" s="191"/>
      <c r="BL46" s="196"/>
      <c r="BM46" s="198"/>
      <c r="BN46" s="196"/>
      <c r="BO46" s="198"/>
      <c r="BP46" s="191"/>
      <c r="BQ46" s="196"/>
      <c r="BR46" s="198"/>
      <c r="BS46" s="196"/>
      <c r="BT46" s="198"/>
      <c r="BU46" s="191"/>
      <c r="BV46" s="196"/>
      <c r="BW46" s="198"/>
      <c r="BX46" s="196"/>
      <c r="BY46" s="198"/>
    </row>
    <row r="47" spans="3:77" ht="13.5" customHeight="1" x14ac:dyDescent="0.25">
      <c r="C47" s="191"/>
      <c r="D47" s="196"/>
      <c r="E47" s="198"/>
      <c r="F47" s="196"/>
      <c r="G47" s="198"/>
      <c r="H47" s="191"/>
      <c r="I47" s="196"/>
      <c r="J47" s="198"/>
      <c r="K47" s="196"/>
      <c r="L47" s="198"/>
      <c r="M47" s="191"/>
      <c r="N47" s="196"/>
      <c r="O47" s="198"/>
      <c r="P47" s="196"/>
      <c r="Q47" s="198"/>
      <c r="R47" s="191"/>
      <c r="S47" s="196"/>
      <c r="T47" s="198"/>
      <c r="U47" s="196"/>
      <c r="V47" s="198"/>
      <c r="W47" s="191"/>
      <c r="X47" s="196"/>
      <c r="Y47" s="198"/>
      <c r="Z47" s="196"/>
      <c r="AA47" s="198"/>
      <c r="AB47" s="191"/>
      <c r="AC47" s="196"/>
      <c r="AD47" s="198"/>
      <c r="AE47" s="196"/>
      <c r="AF47" s="198"/>
      <c r="AG47" s="191"/>
      <c r="AH47" s="196"/>
      <c r="AI47" s="198"/>
      <c r="AJ47" s="196"/>
      <c r="AK47" s="198"/>
      <c r="AL47" s="191"/>
      <c r="AM47" s="196"/>
      <c r="AN47" s="198"/>
      <c r="AO47" s="196"/>
      <c r="AP47" s="198"/>
      <c r="AQ47" s="191"/>
      <c r="AR47" s="196"/>
      <c r="AS47" s="198"/>
      <c r="AT47" s="196"/>
      <c r="AU47" s="198"/>
      <c r="AV47" s="191"/>
      <c r="AW47" s="196"/>
      <c r="AX47" s="198"/>
      <c r="AY47" s="196"/>
      <c r="AZ47" s="198"/>
      <c r="BA47" s="191"/>
      <c r="BB47" s="196"/>
      <c r="BC47" s="198"/>
      <c r="BD47" s="196"/>
      <c r="BE47" s="198"/>
      <c r="BF47" s="191"/>
      <c r="BG47" s="196"/>
      <c r="BH47" s="198"/>
      <c r="BI47" s="196"/>
      <c r="BJ47" s="198"/>
      <c r="BK47" s="191"/>
      <c r="BL47" s="196"/>
      <c r="BM47" s="198"/>
      <c r="BN47" s="196"/>
      <c r="BO47" s="198"/>
      <c r="BP47" s="191"/>
      <c r="BQ47" s="196"/>
      <c r="BR47" s="198"/>
      <c r="BS47" s="196"/>
      <c r="BT47" s="198"/>
      <c r="BU47" s="191"/>
      <c r="BV47" s="196"/>
      <c r="BW47" s="198"/>
      <c r="BX47" s="196"/>
      <c r="BY47" s="198"/>
    </row>
    <row r="48" spans="3:77" ht="13.5" customHeight="1" x14ac:dyDescent="0.25">
      <c r="C48" s="191"/>
      <c r="D48" s="196"/>
      <c r="E48" s="198"/>
      <c r="F48" s="196"/>
      <c r="G48" s="198"/>
      <c r="H48" s="191"/>
      <c r="I48" s="196"/>
      <c r="J48" s="198"/>
      <c r="K48" s="196"/>
      <c r="L48" s="198"/>
      <c r="M48" s="191"/>
      <c r="N48" s="196"/>
      <c r="O48" s="198"/>
      <c r="P48" s="196"/>
      <c r="Q48" s="198"/>
      <c r="R48" s="191"/>
      <c r="S48" s="196"/>
      <c r="T48" s="198"/>
      <c r="U48" s="196"/>
      <c r="V48" s="198"/>
      <c r="W48" s="191"/>
      <c r="X48" s="196"/>
      <c r="Y48" s="198"/>
      <c r="Z48" s="196"/>
      <c r="AA48" s="198"/>
      <c r="AB48" s="191"/>
      <c r="AC48" s="196"/>
      <c r="AD48" s="198"/>
      <c r="AE48" s="196"/>
      <c r="AF48" s="198"/>
      <c r="AG48" s="191"/>
      <c r="AH48" s="196"/>
      <c r="AI48" s="198"/>
      <c r="AJ48" s="196"/>
      <c r="AK48" s="198"/>
      <c r="AL48" s="191"/>
      <c r="AM48" s="196"/>
      <c r="AN48" s="198"/>
      <c r="AO48" s="196"/>
      <c r="AP48" s="198"/>
      <c r="AQ48" s="191"/>
      <c r="AR48" s="196"/>
      <c r="AS48" s="198"/>
      <c r="AT48" s="196"/>
      <c r="AU48" s="198"/>
      <c r="AV48" s="191"/>
      <c r="AW48" s="196"/>
      <c r="AX48" s="198"/>
      <c r="AY48" s="196"/>
      <c r="AZ48" s="198"/>
      <c r="BA48" s="191"/>
      <c r="BB48" s="196"/>
      <c r="BC48" s="198"/>
      <c r="BD48" s="196"/>
      <c r="BE48" s="198"/>
      <c r="BF48" s="191"/>
      <c r="BG48" s="196"/>
      <c r="BH48" s="198"/>
      <c r="BI48" s="196"/>
      <c r="BJ48" s="198"/>
      <c r="BK48" s="191"/>
      <c r="BL48" s="196"/>
      <c r="BM48" s="198"/>
      <c r="BN48" s="196"/>
      <c r="BO48" s="198"/>
      <c r="BP48" s="191"/>
      <c r="BQ48" s="196"/>
      <c r="BR48" s="198"/>
      <c r="BS48" s="196"/>
      <c r="BT48" s="198"/>
      <c r="BU48" s="191"/>
      <c r="BV48" s="196"/>
      <c r="BW48" s="198"/>
      <c r="BX48" s="196"/>
      <c r="BY48" s="198"/>
    </row>
    <row r="49" spans="3:77" ht="13.5" customHeight="1" x14ac:dyDescent="0.25">
      <c r="C49" s="191"/>
      <c r="D49" s="196"/>
      <c r="E49" s="198"/>
      <c r="F49" s="196"/>
      <c r="G49" s="198"/>
      <c r="H49" s="191"/>
      <c r="I49" s="196"/>
      <c r="J49" s="198"/>
      <c r="K49" s="196"/>
      <c r="L49" s="198"/>
      <c r="M49" s="191"/>
      <c r="N49" s="196"/>
      <c r="O49" s="198"/>
      <c r="P49" s="196"/>
      <c r="Q49" s="198"/>
      <c r="R49" s="191"/>
      <c r="S49" s="196"/>
      <c r="T49" s="198"/>
      <c r="U49" s="196"/>
      <c r="V49" s="198"/>
      <c r="W49" s="191"/>
      <c r="X49" s="196"/>
      <c r="Y49" s="198"/>
      <c r="Z49" s="196"/>
      <c r="AA49" s="198"/>
      <c r="AB49" s="191"/>
      <c r="AC49" s="196"/>
      <c r="AD49" s="198"/>
      <c r="AE49" s="196"/>
      <c r="AF49" s="198"/>
      <c r="AG49" s="191"/>
      <c r="AH49" s="196"/>
      <c r="AI49" s="198"/>
      <c r="AJ49" s="196"/>
      <c r="AK49" s="198"/>
      <c r="AL49" s="191"/>
      <c r="AM49" s="196"/>
      <c r="AN49" s="198"/>
      <c r="AO49" s="196"/>
      <c r="AP49" s="198"/>
      <c r="AQ49" s="191"/>
      <c r="AR49" s="196"/>
      <c r="AS49" s="198"/>
      <c r="AT49" s="196"/>
      <c r="AU49" s="198"/>
      <c r="AV49" s="191"/>
      <c r="AW49" s="196"/>
      <c r="AX49" s="198"/>
      <c r="AY49" s="196"/>
      <c r="AZ49" s="198"/>
      <c r="BA49" s="191"/>
      <c r="BB49" s="196"/>
      <c r="BC49" s="198"/>
      <c r="BD49" s="196"/>
      <c r="BE49" s="198"/>
      <c r="BF49" s="191"/>
      <c r="BG49" s="196"/>
      <c r="BH49" s="198"/>
      <c r="BI49" s="196"/>
      <c r="BJ49" s="198"/>
      <c r="BK49" s="191"/>
      <c r="BL49" s="196"/>
      <c r="BM49" s="198"/>
      <c r="BN49" s="196"/>
      <c r="BO49" s="198"/>
      <c r="BP49" s="191"/>
      <c r="BQ49" s="196"/>
      <c r="BR49" s="198"/>
      <c r="BS49" s="196"/>
      <c r="BT49" s="198"/>
      <c r="BU49" s="191"/>
      <c r="BV49" s="196"/>
      <c r="BW49" s="198"/>
      <c r="BX49" s="196"/>
      <c r="BY49" s="198"/>
    </row>
    <row r="50" spans="3:77" ht="13.5" customHeight="1" x14ac:dyDescent="0.25">
      <c r="C50" s="191"/>
      <c r="D50" s="196"/>
      <c r="E50" s="198"/>
      <c r="F50" s="196"/>
      <c r="G50" s="198"/>
      <c r="H50" s="191"/>
      <c r="I50" s="196"/>
      <c r="J50" s="198"/>
      <c r="K50" s="196"/>
      <c r="L50" s="198"/>
      <c r="M50" s="191"/>
      <c r="N50" s="196"/>
      <c r="O50" s="198"/>
      <c r="P50" s="196"/>
      <c r="Q50" s="198"/>
      <c r="R50" s="191"/>
      <c r="S50" s="196"/>
      <c r="T50" s="198"/>
      <c r="U50" s="196"/>
      <c r="V50" s="198"/>
      <c r="W50" s="191"/>
      <c r="X50" s="196"/>
      <c r="Y50" s="198"/>
      <c r="Z50" s="196"/>
      <c r="AA50" s="198"/>
      <c r="AB50" s="191"/>
      <c r="AC50" s="196"/>
      <c r="AD50" s="198"/>
      <c r="AE50" s="196"/>
      <c r="AF50" s="198"/>
      <c r="AG50" s="191"/>
      <c r="AH50" s="196"/>
      <c r="AI50" s="198"/>
      <c r="AJ50" s="196"/>
      <c r="AK50" s="198"/>
      <c r="AL50" s="191"/>
      <c r="AM50" s="196"/>
      <c r="AN50" s="198"/>
      <c r="AO50" s="196"/>
      <c r="AP50" s="198"/>
      <c r="AQ50" s="191"/>
      <c r="AR50" s="196"/>
      <c r="AS50" s="198"/>
      <c r="AT50" s="196"/>
      <c r="AU50" s="198"/>
      <c r="AV50" s="191"/>
      <c r="AW50" s="196"/>
      <c r="AX50" s="198"/>
      <c r="AY50" s="196"/>
      <c r="AZ50" s="198"/>
      <c r="BA50" s="191"/>
      <c r="BB50" s="196"/>
      <c r="BC50" s="198"/>
      <c r="BD50" s="196"/>
      <c r="BE50" s="198"/>
      <c r="BF50" s="191"/>
      <c r="BG50" s="196"/>
      <c r="BH50" s="198"/>
      <c r="BI50" s="196"/>
      <c r="BJ50" s="198"/>
      <c r="BK50" s="191"/>
      <c r="BL50" s="196"/>
      <c r="BM50" s="198"/>
      <c r="BN50" s="196"/>
      <c r="BO50" s="198"/>
      <c r="BP50" s="191"/>
      <c r="BQ50" s="196"/>
      <c r="BR50" s="198"/>
      <c r="BS50" s="196"/>
      <c r="BT50" s="198"/>
      <c r="BU50" s="191"/>
      <c r="BV50" s="196"/>
      <c r="BW50" s="198"/>
      <c r="BX50" s="196"/>
      <c r="BY50" s="198"/>
    </row>
    <row r="51" spans="3:77" ht="13.5" customHeight="1" x14ac:dyDescent="0.25">
      <c r="C51" s="191"/>
      <c r="D51" s="196"/>
      <c r="E51" s="198"/>
      <c r="F51" s="196"/>
      <c r="G51" s="198"/>
      <c r="H51" s="191"/>
      <c r="I51" s="196"/>
      <c r="J51" s="198"/>
      <c r="K51" s="196"/>
      <c r="L51" s="198"/>
      <c r="M51" s="191"/>
      <c r="N51" s="196"/>
      <c r="O51" s="198"/>
      <c r="P51" s="196"/>
      <c r="Q51" s="198"/>
      <c r="R51" s="191"/>
      <c r="S51" s="196"/>
      <c r="T51" s="198"/>
      <c r="U51" s="196"/>
      <c r="V51" s="198"/>
      <c r="W51" s="191"/>
      <c r="X51" s="196"/>
      <c r="Y51" s="198"/>
      <c r="Z51" s="196"/>
      <c r="AA51" s="198"/>
      <c r="AB51" s="191"/>
      <c r="AC51" s="196"/>
      <c r="AD51" s="198"/>
      <c r="AE51" s="196"/>
      <c r="AF51" s="198"/>
      <c r="AG51" s="191"/>
      <c r="AH51" s="196"/>
      <c r="AI51" s="198"/>
      <c r="AJ51" s="196"/>
      <c r="AK51" s="198"/>
      <c r="AL51" s="191"/>
      <c r="AM51" s="196"/>
      <c r="AN51" s="198"/>
      <c r="AO51" s="196"/>
      <c r="AP51" s="198"/>
      <c r="AQ51" s="191"/>
      <c r="AR51" s="196"/>
      <c r="AS51" s="198"/>
      <c r="AT51" s="196"/>
      <c r="AU51" s="198"/>
      <c r="AV51" s="191"/>
      <c r="AW51" s="196"/>
      <c r="AX51" s="198"/>
      <c r="AY51" s="196"/>
      <c r="AZ51" s="198"/>
      <c r="BA51" s="191"/>
      <c r="BB51" s="196"/>
      <c r="BC51" s="198"/>
      <c r="BD51" s="196"/>
      <c r="BE51" s="198"/>
      <c r="BF51" s="191"/>
      <c r="BG51" s="196"/>
      <c r="BH51" s="198"/>
      <c r="BI51" s="196"/>
      <c r="BJ51" s="198"/>
      <c r="BK51" s="191"/>
      <c r="BL51" s="196"/>
      <c r="BM51" s="198"/>
      <c r="BN51" s="196"/>
      <c r="BO51" s="198"/>
      <c r="BP51" s="191"/>
      <c r="BQ51" s="196"/>
      <c r="BR51" s="198"/>
      <c r="BS51" s="196"/>
      <c r="BT51" s="198"/>
      <c r="BU51" s="191"/>
      <c r="BV51" s="196"/>
      <c r="BW51" s="198"/>
      <c r="BX51" s="196"/>
      <c r="BY51" s="198"/>
    </row>
    <row r="52" spans="3:77" ht="13.5" customHeight="1" x14ac:dyDescent="0.25">
      <c r="C52" s="191"/>
      <c r="D52" s="196"/>
      <c r="E52" s="198"/>
      <c r="F52" s="196"/>
      <c r="G52" s="198"/>
      <c r="H52" s="191"/>
      <c r="I52" s="196"/>
      <c r="J52" s="198"/>
      <c r="K52" s="196"/>
      <c r="L52" s="198"/>
      <c r="M52" s="191"/>
      <c r="N52" s="196"/>
      <c r="O52" s="198"/>
      <c r="P52" s="196"/>
      <c r="Q52" s="198"/>
      <c r="R52" s="191"/>
      <c r="S52" s="196"/>
      <c r="T52" s="198"/>
      <c r="U52" s="196"/>
      <c r="V52" s="198"/>
      <c r="W52" s="191"/>
      <c r="X52" s="196"/>
      <c r="Y52" s="198"/>
      <c r="Z52" s="196"/>
      <c r="AA52" s="198"/>
      <c r="AB52" s="191"/>
      <c r="AC52" s="196"/>
      <c r="AD52" s="198"/>
      <c r="AE52" s="196"/>
      <c r="AF52" s="198"/>
      <c r="AG52" s="191"/>
      <c r="AH52" s="196"/>
      <c r="AI52" s="198"/>
      <c r="AJ52" s="196"/>
      <c r="AK52" s="198"/>
      <c r="AL52" s="191"/>
      <c r="AM52" s="196"/>
      <c r="AN52" s="198"/>
      <c r="AO52" s="196"/>
      <c r="AP52" s="198"/>
      <c r="AQ52" s="191"/>
      <c r="AR52" s="196"/>
      <c r="AS52" s="198"/>
      <c r="AT52" s="196"/>
      <c r="AU52" s="198"/>
      <c r="AV52" s="191"/>
      <c r="AW52" s="196"/>
      <c r="AX52" s="198"/>
      <c r="AY52" s="196"/>
      <c r="AZ52" s="198"/>
      <c r="BA52" s="191"/>
      <c r="BB52" s="196"/>
      <c r="BC52" s="198"/>
      <c r="BD52" s="196"/>
      <c r="BE52" s="198"/>
      <c r="BF52" s="191"/>
      <c r="BG52" s="196"/>
      <c r="BH52" s="198"/>
      <c r="BI52" s="196"/>
      <c r="BJ52" s="198"/>
      <c r="BK52" s="191"/>
      <c r="BL52" s="196"/>
      <c r="BM52" s="198"/>
      <c r="BN52" s="196"/>
      <c r="BO52" s="198"/>
      <c r="BP52" s="191"/>
      <c r="BQ52" s="196"/>
      <c r="BR52" s="198"/>
      <c r="BS52" s="196"/>
      <c r="BT52" s="198"/>
      <c r="BU52" s="191"/>
      <c r="BV52" s="196"/>
      <c r="BW52" s="198"/>
      <c r="BX52" s="196"/>
      <c r="BY52" s="198"/>
    </row>
    <row r="53" spans="3:77" ht="13.5" customHeight="1" x14ac:dyDescent="0.25">
      <c r="C53" s="191"/>
      <c r="D53" s="196"/>
      <c r="E53" s="198"/>
      <c r="F53" s="196"/>
      <c r="G53" s="198"/>
      <c r="H53" s="191"/>
      <c r="I53" s="196"/>
      <c r="J53" s="198"/>
      <c r="K53" s="196"/>
      <c r="L53" s="198"/>
      <c r="M53" s="191"/>
      <c r="N53" s="196"/>
      <c r="O53" s="198"/>
      <c r="P53" s="196"/>
      <c r="Q53" s="198"/>
      <c r="R53" s="191"/>
      <c r="S53" s="196"/>
      <c r="T53" s="198"/>
      <c r="U53" s="196"/>
      <c r="V53" s="198"/>
      <c r="W53" s="191"/>
      <c r="X53" s="196"/>
      <c r="Y53" s="198"/>
      <c r="Z53" s="196"/>
      <c r="AA53" s="198"/>
      <c r="AB53" s="191"/>
      <c r="AC53" s="196"/>
      <c r="AD53" s="198"/>
      <c r="AE53" s="196"/>
      <c r="AF53" s="198"/>
      <c r="AG53" s="191"/>
      <c r="AH53" s="196"/>
      <c r="AI53" s="198"/>
      <c r="AJ53" s="196"/>
      <c r="AK53" s="198"/>
      <c r="AL53" s="191"/>
      <c r="AM53" s="196"/>
      <c r="AN53" s="198"/>
      <c r="AO53" s="196"/>
      <c r="AP53" s="198"/>
      <c r="AQ53" s="191"/>
      <c r="AR53" s="196"/>
      <c r="AS53" s="198"/>
      <c r="AT53" s="196"/>
      <c r="AU53" s="198"/>
      <c r="AV53" s="191"/>
      <c r="AW53" s="196"/>
      <c r="AX53" s="198"/>
      <c r="AY53" s="196"/>
      <c r="AZ53" s="198"/>
      <c r="BA53" s="191"/>
      <c r="BB53" s="196"/>
      <c r="BC53" s="198"/>
      <c r="BD53" s="196"/>
      <c r="BE53" s="198"/>
      <c r="BF53" s="191"/>
      <c r="BG53" s="196"/>
      <c r="BH53" s="198"/>
      <c r="BI53" s="196"/>
      <c r="BJ53" s="198"/>
      <c r="BK53" s="191"/>
      <c r="BL53" s="196"/>
      <c r="BM53" s="198"/>
      <c r="BN53" s="196"/>
      <c r="BO53" s="198"/>
      <c r="BP53" s="191"/>
      <c r="BQ53" s="196"/>
      <c r="BR53" s="198"/>
      <c r="BS53" s="196"/>
      <c r="BT53" s="198"/>
      <c r="BU53" s="191"/>
      <c r="BV53" s="196"/>
      <c r="BW53" s="198"/>
      <c r="BX53" s="196"/>
      <c r="BY53" s="198"/>
    </row>
    <row r="54" spans="3:77" ht="13.5" customHeight="1" x14ac:dyDescent="0.25">
      <c r="C54" s="191"/>
      <c r="D54" s="196"/>
      <c r="E54" s="198"/>
      <c r="F54" s="196"/>
      <c r="G54" s="198"/>
      <c r="H54" s="191"/>
      <c r="I54" s="196"/>
      <c r="J54" s="198"/>
      <c r="K54" s="196"/>
      <c r="L54" s="198"/>
      <c r="M54" s="191"/>
      <c r="N54" s="196"/>
      <c r="O54" s="198"/>
      <c r="P54" s="196"/>
      <c r="Q54" s="198"/>
      <c r="R54" s="191"/>
      <c r="S54" s="196"/>
      <c r="T54" s="198"/>
      <c r="U54" s="196"/>
      <c r="V54" s="198"/>
      <c r="W54" s="191"/>
      <c r="X54" s="196"/>
      <c r="Y54" s="198"/>
      <c r="Z54" s="196"/>
      <c r="AA54" s="198"/>
      <c r="AB54" s="191"/>
      <c r="AC54" s="196"/>
      <c r="AD54" s="198"/>
      <c r="AE54" s="196"/>
      <c r="AF54" s="198"/>
      <c r="AG54" s="191"/>
      <c r="AH54" s="196"/>
      <c r="AI54" s="198"/>
      <c r="AJ54" s="196"/>
      <c r="AK54" s="198"/>
      <c r="AL54" s="191"/>
      <c r="AM54" s="196"/>
      <c r="AN54" s="198"/>
      <c r="AO54" s="196"/>
      <c r="AP54" s="198"/>
      <c r="AQ54" s="191"/>
      <c r="AR54" s="196"/>
      <c r="AS54" s="198"/>
      <c r="AT54" s="196"/>
      <c r="AU54" s="198"/>
      <c r="AV54" s="191"/>
      <c r="AW54" s="196"/>
      <c r="AX54" s="198"/>
      <c r="AY54" s="196"/>
      <c r="AZ54" s="198"/>
      <c r="BA54" s="191"/>
      <c r="BB54" s="196"/>
      <c r="BC54" s="198"/>
      <c r="BD54" s="196"/>
      <c r="BE54" s="198"/>
      <c r="BF54" s="191"/>
      <c r="BG54" s="196"/>
      <c r="BH54" s="198"/>
      <c r="BI54" s="196"/>
      <c r="BJ54" s="198"/>
      <c r="BK54" s="191"/>
      <c r="BL54" s="196"/>
      <c r="BM54" s="198"/>
      <c r="BN54" s="196"/>
      <c r="BO54" s="198"/>
      <c r="BP54" s="191"/>
      <c r="BQ54" s="196"/>
      <c r="BR54" s="198"/>
      <c r="BS54" s="196"/>
      <c r="BT54" s="198"/>
      <c r="BU54" s="191"/>
      <c r="BV54" s="196"/>
      <c r="BW54" s="198"/>
      <c r="BX54" s="196"/>
      <c r="BY54" s="198"/>
    </row>
    <row r="55" spans="3:77" ht="13.5" customHeight="1" x14ac:dyDescent="0.25">
      <c r="C55" s="191"/>
      <c r="D55" s="196"/>
      <c r="E55" s="198"/>
      <c r="F55" s="196"/>
      <c r="G55" s="198"/>
      <c r="H55" s="191"/>
      <c r="I55" s="196"/>
      <c r="J55" s="198"/>
      <c r="K55" s="196"/>
      <c r="L55" s="198"/>
      <c r="M55" s="191"/>
      <c r="N55" s="196"/>
      <c r="O55" s="198"/>
      <c r="P55" s="196"/>
      <c r="Q55" s="198"/>
      <c r="R55" s="191"/>
      <c r="S55" s="196"/>
      <c r="T55" s="198"/>
      <c r="U55" s="196"/>
      <c r="V55" s="198"/>
      <c r="W55" s="191"/>
      <c r="X55" s="196"/>
      <c r="Y55" s="198"/>
      <c r="Z55" s="196"/>
      <c r="AA55" s="198"/>
      <c r="AB55" s="191"/>
      <c r="AC55" s="196"/>
      <c r="AD55" s="198"/>
      <c r="AE55" s="196"/>
      <c r="AF55" s="198"/>
      <c r="AG55" s="191"/>
      <c r="AH55" s="196"/>
      <c r="AI55" s="198"/>
      <c r="AJ55" s="196"/>
      <c r="AK55" s="198"/>
      <c r="AL55" s="191"/>
      <c r="AM55" s="196"/>
      <c r="AN55" s="198"/>
      <c r="AO55" s="196"/>
      <c r="AP55" s="198"/>
      <c r="AQ55" s="191"/>
      <c r="AR55" s="196"/>
      <c r="AS55" s="198"/>
      <c r="AT55" s="196"/>
      <c r="AU55" s="198"/>
      <c r="AV55" s="191"/>
      <c r="AW55" s="196"/>
      <c r="AX55" s="198"/>
      <c r="AY55" s="196"/>
      <c r="AZ55" s="198"/>
      <c r="BA55" s="191"/>
      <c r="BB55" s="196"/>
      <c r="BC55" s="198"/>
      <c r="BD55" s="196"/>
      <c r="BE55" s="198"/>
      <c r="BF55" s="191"/>
      <c r="BG55" s="196"/>
      <c r="BH55" s="198"/>
      <c r="BI55" s="196"/>
      <c r="BJ55" s="198"/>
      <c r="BK55" s="191"/>
      <c r="BL55" s="196"/>
      <c r="BM55" s="198"/>
      <c r="BN55" s="196"/>
      <c r="BO55" s="198"/>
      <c r="BP55" s="191"/>
      <c r="BQ55" s="196"/>
      <c r="BR55" s="198"/>
      <c r="BS55" s="196"/>
      <c r="BT55" s="198"/>
      <c r="BU55" s="191"/>
      <c r="BV55" s="196"/>
      <c r="BW55" s="198"/>
      <c r="BX55" s="196"/>
      <c r="BY55" s="198"/>
    </row>
    <row r="56" spans="3:77" ht="13.5" customHeight="1" x14ac:dyDescent="0.25">
      <c r="C56" s="191"/>
      <c r="D56" s="196"/>
      <c r="E56" s="198"/>
      <c r="F56" s="196"/>
      <c r="G56" s="198"/>
      <c r="H56" s="191"/>
      <c r="I56" s="196"/>
      <c r="J56" s="198"/>
      <c r="K56" s="196"/>
      <c r="L56" s="198"/>
      <c r="M56" s="191"/>
      <c r="N56" s="196"/>
      <c r="O56" s="198"/>
      <c r="P56" s="196"/>
      <c r="Q56" s="198"/>
      <c r="R56" s="191"/>
      <c r="S56" s="196"/>
      <c r="T56" s="198"/>
      <c r="U56" s="196"/>
      <c r="V56" s="198"/>
      <c r="W56" s="191"/>
      <c r="X56" s="196"/>
      <c r="Y56" s="198"/>
      <c r="Z56" s="196"/>
      <c r="AA56" s="198"/>
      <c r="AB56" s="191"/>
      <c r="AC56" s="196"/>
      <c r="AD56" s="198"/>
      <c r="AE56" s="196"/>
      <c r="AF56" s="198"/>
      <c r="AG56" s="191"/>
      <c r="AH56" s="196"/>
      <c r="AI56" s="198"/>
      <c r="AJ56" s="196"/>
      <c r="AK56" s="198"/>
      <c r="AL56" s="191"/>
      <c r="AM56" s="196"/>
      <c r="AN56" s="198"/>
      <c r="AO56" s="196"/>
      <c r="AP56" s="198"/>
      <c r="AQ56" s="191"/>
      <c r="AR56" s="196"/>
      <c r="AS56" s="198"/>
      <c r="AT56" s="196"/>
      <c r="AU56" s="198"/>
      <c r="AV56" s="191"/>
      <c r="AW56" s="196"/>
      <c r="AX56" s="198"/>
      <c r="AY56" s="196"/>
      <c r="AZ56" s="198"/>
      <c r="BA56" s="191"/>
      <c r="BB56" s="196"/>
      <c r="BC56" s="198"/>
      <c r="BD56" s="196"/>
      <c r="BE56" s="198"/>
      <c r="BF56" s="191"/>
      <c r="BG56" s="196"/>
      <c r="BH56" s="198"/>
      <c r="BI56" s="196"/>
      <c r="BJ56" s="198"/>
      <c r="BK56" s="191"/>
      <c r="BL56" s="196"/>
      <c r="BM56" s="198"/>
      <c r="BN56" s="196"/>
      <c r="BO56" s="198"/>
      <c r="BP56" s="191"/>
      <c r="BQ56" s="196"/>
      <c r="BR56" s="198"/>
      <c r="BS56" s="196"/>
      <c r="BT56" s="198"/>
      <c r="BU56" s="191"/>
      <c r="BV56" s="196"/>
      <c r="BW56" s="198"/>
      <c r="BX56" s="196"/>
      <c r="BY56" s="198"/>
    </row>
    <row r="57" spans="3:77" ht="13.5" customHeight="1" x14ac:dyDescent="0.25">
      <c r="C57" s="191"/>
      <c r="D57" s="196"/>
      <c r="E57" s="198"/>
      <c r="F57" s="196"/>
      <c r="G57" s="198"/>
      <c r="H57" s="191"/>
      <c r="I57" s="196"/>
      <c r="J57" s="198"/>
      <c r="K57" s="196"/>
      <c r="L57" s="198"/>
      <c r="M57" s="191"/>
      <c r="N57" s="196"/>
      <c r="O57" s="198"/>
      <c r="P57" s="196"/>
      <c r="Q57" s="198"/>
      <c r="R57" s="191"/>
      <c r="S57" s="196"/>
      <c r="T57" s="198"/>
      <c r="U57" s="196"/>
      <c r="V57" s="198"/>
      <c r="W57" s="191"/>
      <c r="X57" s="196"/>
      <c r="Y57" s="198"/>
      <c r="Z57" s="196"/>
      <c r="AA57" s="198"/>
      <c r="AB57" s="191"/>
      <c r="AC57" s="196"/>
      <c r="AD57" s="198"/>
      <c r="AE57" s="196"/>
      <c r="AF57" s="198"/>
      <c r="AG57" s="191"/>
      <c r="AH57" s="196"/>
      <c r="AI57" s="198"/>
      <c r="AJ57" s="196"/>
      <c r="AK57" s="198"/>
      <c r="AL57" s="191"/>
      <c r="AM57" s="196"/>
      <c r="AN57" s="198"/>
      <c r="AO57" s="196"/>
      <c r="AP57" s="198"/>
      <c r="AQ57" s="191"/>
      <c r="AR57" s="196"/>
      <c r="AS57" s="198"/>
      <c r="AT57" s="196"/>
      <c r="AU57" s="198"/>
      <c r="AV57" s="191"/>
      <c r="AW57" s="196"/>
      <c r="AX57" s="198"/>
      <c r="AY57" s="196"/>
      <c r="AZ57" s="198"/>
      <c r="BA57" s="191"/>
      <c r="BB57" s="196"/>
      <c r="BC57" s="198"/>
      <c r="BD57" s="196"/>
      <c r="BE57" s="198"/>
      <c r="BF57" s="191"/>
      <c r="BG57" s="196"/>
      <c r="BH57" s="198"/>
      <c r="BI57" s="196"/>
      <c r="BJ57" s="198"/>
      <c r="BK57" s="191"/>
      <c r="BL57" s="196"/>
      <c r="BM57" s="198"/>
      <c r="BN57" s="196"/>
      <c r="BO57" s="198"/>
      <c r="BP57" s="191"/>
      <c r="BQ57" s="196"/>
      <c r="BR57" s="198"/>
      <c r="BS57" s="196"/>
      <c r="BT57" s="198"/>
      <c r="BU57" s="191"/>
      <c r="BV57" s="196"/>
      <c r="BW57" s="198"/>
      <c r="BX57" s="196"/>
      <c r="BY57" s="198"/>
    </row>
    <row r="58" spans="3:77" ht="13.5" customHeight="1" x14ac:dyDescent="0.25">
      <c r="C58" s="191"/>
      <c r="D58" s="196"/>
      <c r="E58" s="198"/>
      <c r="F58" s="196"/>
      <c r="G58" s="198"/>
      <c r="H58" s="191"/>
      <c r="I58" s="196"/>
      <c r="J58" s="198"/>
      <c r="K58" s="196"/>
      <c r="L58" s="198"/>
      <c r="M58" s="191"/>
      <c r="N58" s="196"/>
      <c r="O58" s="198"/>
      <c r="P58" s="196"/>
      <c r="Q58" s="198"/>
      <c r="R58" s="191"/>
      <c r="S58" s="196"/>
      <c r="T58" s="198"/>
      <c r="U58" s="196"/>
      <c r="V58" s="198"/>
      <c r="W58" s="191"/>
      <c r="X58" s="196"/>
      <c r="Y58" s="198"/>
      <c r="Z58" s="196"/>
      <c r="AA58" s="198"/>
      <c r="AB58" s="191"/>
      <c r="AC58" s="196"/>
      <c r="AD58" s="198"/>
      <c r="AE58" s="196"/>
      <c r="AF58" s="198"/>
      <c r="AG58" s="191"/>
      <c r="AH58" s="196"/>
      <c r="AI58" s="198"/>
      <c r="AJ58" s="196"/>
      <c r="AK58" s="198"/>
      <c r="AL58" s="191"/>
      <c r="AM58" s="196"/>
      <c r="AN58" s="198"/>
      <c r="AO58" s="196"/>
      <c r="AP58" s="198"/>
      <c r="AQ58" s="191"/>
      <c r="AR58" s="196"/>
      <c r="AS58" s="198"/>
      <c r="AT58" s="196"/>
      <c r="AU58" s="198"/>
      <c r="AV58" s="191"/>
      <c r="AW58" s="196"/>
      <c r="AX58" s="198"/>
      <c r="AY58" s="196"/>
      <c r="AZ58" s="198"/>
      <c r="BA58" s="191"/>
      <c r="BB58" s="196"/>
      <c r="BC58" s="198"/>
      <c r="BD58" s="196"/>
      <c r="BE58" s="198"/>
      <c r="BF58" s="191"/>
      <c r="BG58" s="196"/>
      <c r="BH58" s="198"/>
      <c r="BI58" s="196"/>
      <c r="BJ58" s="198"/>
      <c r="BK58" s="191"/>
      <c r="BL58" s="196"/>
      <c r="BM58" s="198"/>
      <c r="BN58" s="196"/>
      <c r="BO58" s="198"/>
      <c r="BP58" s="191"/>
      <c r="BQ58" s="196"/>
      <c r="BR58" s="198"/>
      <c r="BS58" s="196"/>
      <c r="BT58" s="198"/>
      <c r="BU58" s="191"/>
      <c r="BV58" s="196"/>
      <c r="BW58" s="198"/>
      <c r="BX58" s="196"/>
      <c r="BY58" s="198"/>
    </row>
    <row r="59" spans="3:77" ht="13.5" customHeight="1" x14ac:dyDescent="0.25">
      <c r="C59" s="191"/>
      <c r="D59" s="196"/>
      <c r="E59" s="198"/>
      <c r="F59" s="196"/>
      <c r="G59" s="198"/>
      <c r="H59" s="191"/>
      <c r="I59" s="196"/>
      <c r="J59" s="198"/>
      <c r="K59" s="196"/>
      <c r="L59" s="198"/>
      <c r="M59" s="191"/>
      <c r="N59" s="196"/>
      <c r="O59" s="198"/>
      <c r="P59" s="196"/>
      <c r="Q59" s="198"/>
      <c r="R59" s="191"/>
      <c r="S59" s="196"/>
      <c r="T59" s="198"/>
      <c r="U59" s="196"/>
      <c r="V59" s="198"/>
      <c r="W59" s="191"/>
      <c r="X59" s="196"/>
      <c r="Y59" s="198"/>
      <c r="Z59" s="196"/>
      <c r="AA59" s="198"/>
      <c r="AB59" s="191"/>
      <c r="AC59" s="196"/>
      <c r="AD59" s="198"/>
      <c r="AE59" s="196"/>
      <c r="AF59" s="198"/>
      <c r="AG59" s="191"/>
      <c r="AH59" s="196"/>
      <c r="AI59" s="198"/>
      <c r="AJ59" s="196"/>
      <c r="AK59" s="198"/>
      <c r="AL59" s="191"/>
      <c r="AM59" s="196"/>
      <c r="AN59" s="198"/>
      <c r="AO59" s="196"/>
      <c r="AP59" s="198"/>
      <c r="AQ59" s="191"/>
      <c r="AR59" s="196"/>
      <c r="AS59" s="198"/>
      <c r="AT59" s="196"/>
      <c r="AU59" s="198"/>
      <c r="AV59" s="191"/>
      <c r="AW59" s="196"/>
      <c r="AX59" s="198"/>
      <c r="AY59" s="196"/>
      <c r="AZ59" s="198"/>
      <c r="BA59" s="191"/>
      <c r="BB59" s="196"/>
      <c r="BC59" s="198"/>
      <c r="BD59" s="196"/>
      <c r="BE59" s="198"/>
      <c r="BF59" s="191"/>
      <c r="BG59" s="196"/>
      <c r="BH59" s="198"/>
      <c r="BI59" s="196"/>
      <c r="BJ59" s="198"/>
      <c r="BK59" s="191"/>
      <c r="BL59" s="196"/>
      <c r="BM59" s="198"/>
      <c r="BN59" s="196"/>
      <c r="BO59" s="198"/>
      <c r="BP59" s="191"/>
      <c r="BQ59" s="196"/>
      <c r="BR59" s="198"/>
      <c r="BS59" s="196"/>
      <c r="BT59" s="198"/>
      <c r="BU59" s="191"/>
      <c r="BV59" s="196"/>
      <c r="BW59" s="198"/>
      <c r="BX59" s="196"/>
      <c r="BY59" s="198"/>
    </row>
    <row r="60" spans="3:77" ht="13.5" customHeight="1" x14ac:dyDescent="0.25">
      <c r="C60" s="191"/>
      <c r="D60" s="196"/>
      <c r="E60" s="198"/>
      <c r="F60" s="196"/>
      <c r="G60" s="198"/>
      <c r="H60" s="191"/>
      <c r="I60" s="196"/>
      <c r="J60" s="198"/>
      <c r="K60" s="196"/>
      <c r="L60" s="198"/>
      <c r="M60" s="191"/>
      <c r="N60" s="196"/>
      <c r="O60" s="198"/>
      <c r="P60" s="196"/>
      <c r="Q60" s="198"/>
      <c r="R60" s="191"/>
      <c r="S60" s="196"/>
      <c r="T60" s="198"/>
      <c r="U60" s="196"/>
      <c r="V60" s="198"/>
      <c r="W60" s="191"/>
      <c r="X60" s="196"/>
      <c r="Y60" s="198"/>
      <c r="Z60" s="196"/>
      <c r="AA60" s="198"/>
      <c r="AB60" s="191"/>
      <c r="AC60" s="196"/>
      <c r="AD60" s="198"/>
      <c r="AE60" s="196"/>
      <c r="AF60" s="198"/>
      <c r="AG60" s="191"/>
      <c r="AH60" s="196"/>
      <c r="AI60" s="198"/>
      <c r="AJ60" s="196"/>
      <c r="AK60" s="198"/>
      <c r="AL60" s="191"/>
      <c r="AM60" s="196"/>
      <c r="AN60" s="198"/>
      <c r="AO60" s="196"/>
      <c r="AP60" s="198"/>
      <c r="AQ60" s="191"/>
      <c r="AR60" s="196"/>
      <c r="AS60" s="198"/>
      <c r="AT60" s="196"/>
      <c r="AU60" s="198"/>
      <c r="AV60" s="191"/>
      <c r="AW60" s="196"/>
      <c r="AX60" s="198"/>
      <c r="AY60" s="196"/>
      <c r="AZ60" s="198"/>
      <c r="BA60" s="191"/>
      <c r="BB60" s="196"/>
      <c r="BC60" s="198"/>
      <c r="BD60" s="196"/>
      <c r="BE60" s="198"/>
      <c r="BF60" s="191"/>
      <c r="BG60" s="196"/>
      <c r="BH60" s="198"/>
      <c r="BI60" s="196"/>
      <c r="BJ60" s="198"/>
      <c r="BK60" s="191"/>
      <c r="BL60" s="196"/>
      <c r="BM60" s="198"/>
      <c r="BN60" s="196"/>
      <c r="BO60" s="198"/>
      <c r="BP60" s="191"/>
      <c r="BQ60" s="196"/>
      <c r="BR60" s="198"/>
      <c r="BS60" s="196"/>
      <c r="BT60" s="198"/>
      <c r="BU60" s="191"/>
      <c r="BV60" s="196"/>
      <c r="BW60" s="198"/>
      <c r="BX60" s="196"/>
      <c r="BY60" s="198"/>
    </row>
    <row r="61" spans="3:77" ht="13.5" customHeight="1" x14ac:dyDescent="0.25">
      <c r="C61" s="191"/>
      <c r="D61" s="196"/>
      <c r="E61" s="198"/>
      <c r="F61" s="196"/>
      <c r="G61" s="198"/>
      <c r="H61" s="191"/>
      <c r="I61" s="196"/>
      <c r="J61" s="198"/>
      <c r="K61" s="196"/>
      <c r="L61" s="198"/>
      <c r="M61" s="191"/>
      <c r="N61" s="196"/>
      <c r="O61" s="198"/>
      <c r="P61" s="196"/>
      <c r="Q61" s="198"/>
      <c r="R61" s="191"/>
      <c r="S61" s="196"/>
      <c r="T61" s="198"/>
      <c r="U61" s="196"/>
      <c r="V61" s="198"/>
      <c r="W61" s="191"/>
      <c r="X61" s="196"/>
      <c r="Y61" s="198"/>
      <c r="Z61" s="196"/>
      <c r="AA61" s="198"/>
      <c r="AB61" s="191"/>
      <c r="AC61" s="196"/>
      <c r="AD61" s="198"/>
      <c r="AE61" s="196"/>
      <c r="AF61" s="198"/>
      <c r="AG61" s="191"/>
      <c r="AH61" s="196"/>
      <c r="AI61" s="198"/>
      <c r="AJ61" s="196"/>
      <c r="AK61" s="198"/>
      <c r="AL61" s="191"/>
      <c r="AM61" s="196"/>
      <c r="AN61" s="198"/>
      <c r="AO61" s="196"/>
      <c r="AP61" s="198"/>
      <c r="AQ61" s="191"/>
      <c r="AR61" s="196"/>
      <c r="AS61" s="198"/>
      <c r="AT61" s="196"/>
      <c r="AU61" s="198"/>
      <c r="AV61" s="191"/>
      <c r="AW61" s="196"/>
      <c r="AX61" s="198"/>
      <c r="AY61" s="196"/>
      <c r="AZ61" s="198"/>
      <c r="BA61" s="191"/>
      <c r="BB61" s="196"/>
      <c r="BC61" s="198"/>
      <c r="BD61" s="196"/>
      <c r="BE61" s="198"/>
      <c r="BF61" s="191"/>
      <c r="BG61" s="196"/>
      <c r="BH61" s="198"/>
      <c r="BI61" s="196"/>
      <c r="BJ61" s="198"/>
      <c r="BK61" s="191"/>
      <c r="BL61" s="196"/>
      <c r="BM61" s="198"/>
      <c r="BN61" s="196"/>
      <c r="BO61" s="198"/>
      <c r="BP61" s="191"/>
      <c r="BQ61" s="196"/>
      <c r="BR61" s="198"/>
      <c r="BS61" s="196"/>
      <c r="BT61" s="198"/>
      <c r="BU61" s="191"/>
      <c r="BV61" s="196"/>
      <c r="BW61" s="198"/>
      <c r="BX61" s="196"/>
      <c r="BY61" s="198"/>
    </row>
    <row r="62" spans="3:77" ht="13.5" customHeight="1" x14ac:dyDescent="0.25">
      <c r="C62" s="191"/>
      <c r="D62" s="196"/>
      <c r="E62" s="198"/>
      <c r="F62" s="196"/>
      <c r="G62" s="198"/>
      <c r="H62" s="191"/>
      <c r="I62" s="196"/>
      <c r="J62" s="198"/>
      <c r="K62" s="196"/>
      <c r="L62" s="198"/>
      <c r="M62" s="191"/>
      <c r="N62" s="196"/>
      <c r="O62" s="198"/>
      <c r="P62" s="196"/>
      <c r="Q62" s="198"/>
      <c r="R62" s="191"/>
      <c r="S62" s="196"/>
      <c r="T62" s="198"/>
      <c r="U62" s="196"/>
      <c r="V62" s="198"/>
      <c r="W62" s="191"/>
      <c r="X62" s="196"/>
      <c r="Y62" s="198"/>
      <c r="Z62" s="196"/>
      <c r="AA62" s="198"/>
      <c r="AB62" s="191"/>
      <c r="AC62" s="196"/>
      <c r="AD62" s="198"/>
      <c r="AE62" s="196"/>
      <c r="AF62" s="198"/>
      <c r="AG62" s="191"/>
      <c r="AH62" s="196"/>
      <c r="AI62" s="198"/>
      <c r="AJ62" s="196"/>
      <c r="AK62" s="198"/>
      <c r="AL62" s="191"/>
      <c r="AM62" s="196"/>
      <c r="AN62" s="198"/>
      <c r="AO62" s="196"/>
      <c r="AP62" s="198"/>
      <c r="AQ62" s="191"/>
      <c r="AR62" s="196"/>
      <c r="AS62" s="198"/>
      <c r="AT62" s="196"/>
      <c r="AU62" s="198"/>
      <c r="AV62" s="191"/>
      <c r="AW62" s="196"/>
      <c r="AX62" s="198"/>
      <c r="AY62" s="196"/>
      <c r="AZ62" s="198"/>
      <c r="BA62" s="191"/>
      <c r="BB62" s="196"/>
      <c r="BC62" s="198"/>
      <c r="BD62" s="196"/>
      <c r="BE62" s="198"/>
      <c r="BF62" s="191"/>
      <c r="BG62" s="196"/>
      <c r="BH62" s="198"/>
      <c r="BI62" s="196"/>
      <c r="BJ62" s="198"/>
      <c r="BK62" s="191"/>
      <c r="BL62" s="196"/>
      <c r="BM62" s="198"/>
      <c r="BN62" s="196"/>
      <c r="BO62" s="198"/>
      <c r="BP62" s="191"/>
      <c r="BQ62" s="196"/>
      <c r="BR62" s="198"/>
      <c r="BS62" s="196"/>
      <c r="BT62" s="198"/>
      <c r="BU62" s="191"/>
      <c r="BV62" s="196"/>
      <c r="BW62" s="198"/>
      <c r="BX62" s="196"/>
      <c r="BY62" s="198"/>
    </row>
    <row r="63" spans="3:77" ht="13.5" customHeight="1" x14ac:dyDescent="0.25">
      <c r="C63" s="191"/>
      <c r="D63" s="196"/>
      <c r="E63" s="198"/>
      <c r="F63" s="196"/>
      <c r="G63" s="198"/>
      <c r="H63" s="191"/>
      <c r="I63" s="196"/>
      <c r="J63" s="198"/>
      <c r="K63" s="196"/>
      <c r="L63" s="198"/>
      <c r="M63" s="191"/>
      <c r="N63" s="196"/>
      <c r="O63" s="198"/>
      <c r="P63" s="196"/>
      <c r="Q63" s="198"/>
      <c r="R63" s="191"/>
      <c r="S63" s="196"/>
      <c r="T63" s="198"/>
      <c r="U63" s="196"/>
      <c r="V63" s="198"/>
      <c r="W63" s="191"/>
      <c r="X63" s="196"/>
      <c r="Y63" s="198"/>
      <c r="Z63" s="196"/>
      <c r="AA63" s="198"/>
      <c r="AB63" s="191"/>
      <c r="AC63" s="196"/>
      <c r="AD63" s="198"/>
      <c r="AE63" s="196"/>
      <c r="AF63" s="198"/>
      <c r="AG63" s="191"/>
      <c r="AH63" s="196"/>
      <c r="AI63" s="198"/>
      <c r="AJ63" s="196"/>
      <c r="AK63" s="198"/>
      <c r="AL63" s="191"/>
      <c r="AM63" s="196"/>
      <c r="AN63" s="198"/>
      <c r="AO63" s="196"/>
      <c r="AP63" s="198"/>
      <c r="AQ63" s="191"/>
      <c r="AR63" s="196"/>
      <c r="AS63" s="198"/>
      <c r="AT63" s="196"/>
      <c r="AU63" s="198"/>
      <c r="AV63" s="191"/>
      <c r="AW63" s="196"/>
      <c r="AX63" s="198"/>
      <c r="AY63" s="196"/>
      <c r="AZ63" s="198"/>
      <c r="BA63" s="191"/>
      <c r="BB63" s="196"/>
      <c r="BC63" s="198"/>
      <c r="BD63" s="196"/>
      <c r="BE63" s="198"/>
      <c r="BF63" s="191"/>
      <c r="BG63" s="196"/>
      <c r="BH63" s="198"/>
      <c r="BI63" s="196"/>
      <c r="BJ63" s="198"/>
      <c r="BK63" s="191"/>
      <c r="BL63" s="196"/>
      <c r="BM63" s="198"/>
      <c r="BN63" s="196"/>
      <c r="BO63" s="198"/>
      <c r="BP63" s="191"/>
      <c r="BQ63" s="196"/>
      <c r="BR63" s="198"/>
      <c r="BS63" s="196"/>
      <c r="BT63" s="198"/>
      <c r="BU63" s="191"/>
      <c r="BV63" s="196"/>
      <c r="BW63" s="198"/>
      <c r="BX63" s="196"/>
      <c r="BY63" s="198"/>
    </row>
    <row r="64" spans="3:77" ht="13.5" customHeight="1" x14ac:dyDescent="0.25">
      <c r="C64" s="191"/>
      <c r="D64" s="196"/>
      <c r="E64" s="198"/>
      <c r="F64" s="196"/>
      <c r="G64" s="198"/>
      <c r="H64" s="191"/>
      <c r="I64" s="196"/>
      <c r="J64" s="198"/>
      <c r="K64" s="196"/>
      <c r="L64" s="198"/>
      <c r="M64" s="191"/>
      <c r="N64" s="196"/>
      <c r="O64" s="198"/>
      <c r="P64" s="196"/>
      <c r="Q64" s="198"/>
      <c r="R64" s="191"/>
      <c r="S64" s="196"/>
      <c r="T64" s="198"/>
      <c r="U64" s="196"/>
      <c r="V64" s="198"/>
      <c r="W64" s="191"/>
      <c r="X64" s="196"/>
      <c r="Y64" s="198"/>
      <c r="Z64" s="196"/>
      <c r="AA64" s="198"/>
      <c r="AB64" s="191"/>
      <c r="AC64" s="196"/>
      <c r="AD64" s="198"/>
      <c r="AE64" s="196"/>
      <c r="AF64" s="198"/>
      <c r="AG64" s="191"/>
      <c r="AH64" s="196"/>
      <c r="AI64" s="198"/>
      <c r="AJ64" s="196"/>
      <c r="AK64" s="198"/>
      <c r="AL64" s="191"/>
      <c r="AM64" s="196"/>
      <c r="AN64" s="198"/>
      <c r="AO64" s="196"/>
      <c r="AP64" s="198"/>
      <c r="AQ64" s="191"/>
      <c r="AR64" s="196"/>
      <c r="AS64" s="198"/>
      <c r="AT64" s="196"/>
      <c r="AU64" s="198"/>
      <c r="AV64" s="191"/>
      <c r="AW64" s="196"/>
      <c r="AX64" s="198"/>
      <c r="AY64" s="196"/>
      <c r="AZ64" s="198"/>
      <c r="BA64" s="191"/>
      <c r="BB64" s="196"/>
      <c r="BC64" s="198"/>
      <c r="BD64" s="196"/>
      <c r="BE64" s="198"/>
      <c r="BF64" s="191"/>
      <c r="BG64" s="196"/>
      <c r="BH64" s="198"/>
      <c r="BI64" s="196"/>
      <c r="BJ64" s="198"/>
      <c r="BK64" s="191"/>
      <c r="BL64" s="196"/>
      <c r="BM64" s="198"/>
      <c r="BN64" s="196"/>
      <c r="BO64" s="198"/>
      <c r="BP64" s="191"/>
      <c r="BQ64" s="196"/>
      <c r="BR64" s="198"/>
      <c r="BS64" s="196"/>
      <c r="BT64" s="198"/>
      <c r="BU64" s="191"/>
      <c r="BV64" s="196"/>
      <c r="BW64" s="198"/>
      <c r="BX64" s="196"/>
      <c r="BY64" s="198"/>
    </row>
    <row r="65" spans="3:77" ht="13.5" customHeight="1" x14ac:dyDescent="0.25">
      <c r="C65" s="191"/>
      <c r="D65" s="196"/>
      <c r="E65" s="198"/>
      <c r="F65" s="196"/>
      <c r="G65" s="198"/>
      <c r="H65" s="191"/>
      <c r="I65" s="196"/>
      <c r="J65" s="198"/>
      <c r="K65" s="196"/>
      <c r="L65" s="198"/>
      <c r="M65" s="191"/>
      <c r="N65" s="196"/>
      <c r="O65" s="198"/>
      <c r="P65" s="196"/>
      <c r="Q65" s="198"/>
      <c r="R65" s="191"/>
      <c r="S65" s="196"/>
      <c r="T65" s="198"/>
      <c r="U65" s="196"/>
      <c r="V65" s="198"/>
      <c r="W65" s="191"/>
      <c r="X65" s="196"/>
      <c r="Y65" s="198"/>
      <c r="Z65" s="196"/>
      <c r="AA65" s="198"/>
      <c r="AB65" s="191"/>
      <c r="AC65" s="196"/>
      <c r="AD65" s="198"/>
      <c r="AE65" s="196"/>
      <c r="AF65" s="198"/>
      <c r="AG65" s="191"/>
      <c r="AH65" s="196"/>
      <c r="AI65" s="198"/>
      <c r="AJ65" s="196"/>
      <c r="AK65" s="198"/>
      <c r="AL65" s="191"/>
      <c r="AM65" s="196"/>
      <c r="AN65" s="198"/>
      <c r="AO65" s="196"/>
      <c r="AP65" s="198"/>
      <c r="AQ65" s="191"/>
      <c r="AR65" s="196"/>
      <c r="AS65" s="198"/>
      <c r="AT65" s="196"/>
      <c r="AU65" s="198"/>
      <c r="AV65" s="191"/>
      <c r="AW65" s="196"/>
      <c r="AX65" s="198"/>
      <c r="AY65" s="196"/>
      <c r="AZ65" s="198"/>
      <c r="BA65" s="191"/>
      <c r="BB65" s="196"/>
      <c r="BC65" s="198"/>
      <c r="BD65" s="196"/>
      <c r="BE65" s="198"/>
      <c r="BF65" s="191"/>
      <c r="BG65" s="196"/>
      <c r="BH65" s="198"/>
      <c r="BI65" s="196"/>
      <c r="BJ65" s="198"/>
      <c r="BK65" s="191"/>
      <c r="BL65" s="196"/>
      <c r="BM65" s="198"/>
      <c r="BN65" s="196"/>
      <c r="BO65" s="198"/>
      <c r="BP65" s="191"/>
      <c r="BQ65" s="196"/>
      <c r="BR65" s="198"/>
      <c r="BS65" s="196"/>
      <c r="BT65" s="198"/>
      <c r="BU65" s="191"/>
      <c r="BV65" s="196"/>
      <c r="BW65" s="198"/>
      <c r="BX65" s="196"/>
      <c r="BY65" s="198"/>
    </row>
    <row r="66" spans="3:77" ht="13.5" customHeight="1" x14ac:dyDescent="0.25">
      <c r="C66" s="191"/>
      <c r="D66" s="196"/>
      <c r="E66" s="198"/>
      <c r="F66" s="196"/>
      <c r="G66" s="198"/>
      <c r="H66" s="191"/>
      <c r="I66" s="196"/>
      <c r="J66" s="198"/>
      <c r="K66" s="196"/>
      <c r="L66" s="198"/>
      <c r="M66" s="191"/>
      <c r="N66" s="196"/>
      <c r="O66" s="198"/>
      <c r="P66" s="196"/>
      <c r="Q66" s="198"/>
      <c r="R66" s="191"/>
      <c r="S66" s="196"/>
      <c r="T66" s="198"/>
      <c r="U66" s="196"/>
      <c r="V66" s="198"/>
      <c r="W66" s="191"/>
      <c r="X66" s="196"/>
      <c r="Y66" s="198"/>
      <c r="Z66" s="196"/>
      <c r="AA66" s="198"/>
      <c r="AB66" s="191"/>
      <c r="AC66" s="196"/>
      <c r="AD66" s="198"/>
      <c r="AE66" s="196"/>
      <c r="AF66" s="198"/>
      <c r="AG66" s="191"/>
      <c r="AH66" s="196"/>
      <c r="AI66" s="198"/>
      <c r="AJ66" s="196"/>
      <c r="AK66" s="198"/>
      <c r="AL66" s="191"/>
      <c r="AM66" s="196"/>
      <c r="AN66" s="198"/>
      <c r="AO66" s="196"/>
      <c r="AP66" s="198"/>
      <c r="AQ66" s="191"/>
      <c r="AR66" s="196"/>
      <c r="AS66" s="198"/>
      <c r="AT66" s="196"/>
      <c r="AU66" s="198"/>
      <c r="AV66" s="191"/>
      <c r="AW66" s="196"/>
      <c r="AX66" s="198"/>
      <c r="AY66" s="196"/>
      <c r="AZ66" s="198"/>
      <c r="BA66" s="191"/>
      <c r="BB66" s="196"/>
      <c r="BC66" s="198"/>
      <c r="BD66" s="196"/>
      <c r="BE66" s="198"/>
      <c r="BF66" s="191"/>
      <c r="BG66" s="196"/>
      <c r="BH66" s="198"/>
      <c r="BI66" s="196"/>
      <c r="BJ66" s="198"/>
      <c r="BK66" s="191"/>
      <c r="BL66" s="196"/>
      <c r="BM66" s="198"/>
      <c r="BN66" s="196"/>
      <c r="BO66" s="198"/>
      <c r="BP66" s="191"/>
      <c r="BQ66" s="196"/>
      <c r="BR66" s="198"/>
      <c r="BS66" s="196"/>
      <c r="BT66" s="198"/>
      <c r="BU66" s="191"/>
      <c r="BV66" s="196"/>
      <c r="BW66" s="198"/>
      <c r="BX66" s="196"/>
      <c r="BY66" s="198"/>
    </row>
    <row r="67" spans="3:77" ht="13.5" customHeight="1" x14ac:dyDescent="0.25">
      <c r="C67" s="191"/>
      <c r="D67" s="196"/>
      <c r="E67" s="198"/>
      <c r="F67" s="196"/>
      <c r="G67" s="198"/>
      <c r="H67" s="191"/>
      <c r="I67" s="196"/>
      <c r="J67" s="198"/>
      <c r="K67" s="196"/>
      <c r="L67" s="198"/>
      <c r="M67" s="191"/>
      <c r="N67" s="196"/>
      <c r="O67" s="198"/>
      <c r="P67" s="196"/>
      <c r="Q67" s="198"/>
      <c r="R67" s="191"/>
      <c r="S67" s="196"/>
      <c r="T67" s="198"/>
      <c r="U67" s="196"/>
      <c r="V67" s="198"/>
      <c r="W67" s="191"/>
      <c r="X67" s="196"/>
      <c r="Y67" s="198"/>
      <c r="Z67" s="196"/>
      <c r="AA67" s="198"/>
      <c r="AB67" s="191"/>
      <c r="AC67" s="196"/>
      <c r="AD67" s="198"/>
      <c r="AE67" s="196"/>
      <c r="AF67" s="198"/>
      <c r="AG67" s="191"/>
      <c r="AH67" s="196"/>
      <c r="AI67" s="198"/>
      <c r="AJ67" s="196"/>
      <c r="AK67" s="198"/>
      <c r="AL67" s="191"/>
      <c r="AM67" s="196"/>
      <c r="AN67" s="198"/>
      <c r="AO67" s="196"/>
      <c r="AP67" s="198"/>
      <c r="AQ67" s="191"/>
      <c r="AR67" s="196"/>
      <c r="AS67" s="198"/>
      <c r="AT67" s="196"/>
      <c r="AU67" s="198"/>
      <c r="AV67" s="191"/>
      <c r="AW67" s="196"/>
      <c r="AX67" s="198"/>
      <c r="AY67" s="196"/>
      <c r="AZ67" s="198"/>
      <c r="BA67" s="191"/>
      <c r="BB67" s="196"/>
      <c r="BC67" s="198"/>
      <c r="BD67" s="196"/>
      <c r="BE67" s="198"/>
      <c r="BF67" s="191"/>
      <c r="BG67" s="196"/>
      <c r="BH67" s="198"/>
      <c r="BI67" s="196"/>
      <c r="BJ67" s="198"/>
      <c r="BK67" s="191"/>
      <c r="BL67" s="196"/>
      <c r="BM67" s="198"/>
      <c r="BN67" s="196"/>
      <c r="BO67" s="198"/>
      <c r="BP67" s="191"/>
      <c r="BQ67" s="196"/>
      <c r="BR67" s="198"/>
      <c r="BS67" s="196"/>
      <c r="BT67" s="198"/>
      <c r="BU67" s="191"/>
      <c r="BV67" s="196"/>
      <c r="BW67" s="198"/>
      <c r="BX67" s="196"/>
      <c r="BY67" s="198"/>
    </row>
    <row r="68" spans="3:77" ht="13.5" customHeight="1" x14ac:dyDescent="0.25">
      <c r="C68" s="191"/>
      <c r="D68" s="196"/>
      <c r="E68" s="198"/>
      <c r="F68" s="196"/>
      <c r="G68" s="198"/>
      <c r="H68" s="191"/>
      <c r="I68" s="196"/>
      <c r="J68" s="198"/>
      <c r="K68" s="196"/>
      <c r="L68" s="198"/>
      <c r="M68" s="191"/>
      <c r="N68" s="196"/>
      <c r="O68" s="198"/>
      <c r="P68" s="196"/>
      <c r="Q68" s="198"/>
      <c r="R68" s="191"/>
      <c r="S68" s="196"/>
      <c r="T68" s="198"/>
      <c r="U68" s="196"/>
      <c r="V68" s="198"/>
      <c r="W68" s="191"/>
      <c r="X68" s="196"/>
      <c r="Y68" s="198"/>
      <c r="Z68" s="196"/>
      <c r="AA68" s="198"/>
      <c r="AB68" s="191"/>
      <c r="AC68" s="196"/>
      <c r="AD68" s="198"/>
      <c r="AE68" s="196"/>
      <c r="AF68" s="198"/>
      <c r="AG68" s="191"/>
      <c r="AH68" s="196"/>
      <c r="AI68" s="198"/>
      <c r="AJ68" s="196"/>
      <c r="AK68" s="198"/>
      <c r="AL68" s="191"/>
      <c r="AM68" s="196"/>
      <c r="AN68" s="198"/>
      <c r="AO68" s="196"/>
      <c r="AP68" s="198"/>
      <c r="AQ68" s="191"/>
      <c r="AR68" s="196"/>
      <c r="AS68" s="198"/>
      <c r="AT68" s="196"/>
      <c r="AU68" s="198"/>
      <c r="AV68" s="191"/>
      <c r="AW68" s="196"/>
      <c r="AX68" s="198"/>
      <c r="AY68" s="196"/>
      <c r="AZ68" s="198"/>
      <c r="BA68" s="191"/>
      <c r="BB68" s="196"/>
      <c r="BC68" s="198"/>
      <c r="BD68" s="196"/>
      <c r="BE68" s="198"/>
      <c r="BF68" s="191"/>
      <c r="BG68" s="196"/>
      <c r="BH68" s="198"/>
      <c r="BI68" s="196"/>
      <c r="BJ68" s="198"/>
      <c r="BK68" s="191"/>
      <c r="BL68" s="196"/>
      <c r="BM68" s="198"/>
      <c r="BN68" s="196"/>
      <c r="BO68" s="198"/>
      <c r="BP68" s="191"/>
      <c r="BQ68" s="196"/>
      <c r="BR68" s="198"/>
      <c r="BS68" s="196"/>
      <c r="BT68" s="198"/>
      <c r="BU68" s="191"/>
      <c r="BV68" s="196"/>
      <c r="BW68" s="198"/>
      <c r="BX68" s="196"/>
      <c r="BY68" s="198"/>
    </row>
    <row r="69" spans="3:77" ht="13.5" customHeight="1" x14ac:dyDescent="0.25">
      <c r="C69" s="191"/>
      <c r="D69" s="196"/>
      <c r="E69" s="198"/>
      <c r="F69" s="196"/>
      <c r="G69" s="198"/>
      <c r="H69" s="191"/>
      <c r="I69" s="196"/>
      <c r="J69" s="198"/>
      <c r="K69" s="196"/>
      <c r="L69" s="198"/>
      <c r="M69" s="191"/>
      <c r="N69" s="196"/>
      <c r="O69" s="198"/>
      <c r="P69" s="196"/>
      <c r="Q69" s="198"/>
      <c r="R69" s="191"/>
      <c r="S69" s="196"/>
      <c r="T69" s="198"/>
      <c r="U69" s="196"/>
      <c r="V69" s="198"/>
      <c r="W69" s="191"/>
      <c r="X69" s="196"/>
      <c r="Y69" s="198"/>
      <c r="Z69" s="196"/>
      <c r="AA69" s="198"/>
      <c r="AB69" s="191"/>
      <c r="AC69" s="196"/>
      <c r="AD69" s="198"/>
      <c r="AE69" s="196"/>
      <c r="AF69" s="198"/>
      <c r="AG69" s="191"/>
      <c r="AH69" s="196"/>
      <c r="AI69" s="198"/>
      <c r="AJ69" s="196"/>
      <c r="AK69" s="198"/>
      <c r="AL69" s="191"/>
      <c r="AM69" s="196"/>
      <c r="AN69" s="198"/>
      <c r="AO69" s="196"/>
      <c r="AP69" s="198"/>
      <c r="AQ69" s="191"/>
      <c r="AR69" s="196"/>
      <c r="AS69" s="198"/>
      <c r="AT69" s="196"/>
      <c r="AU69" s="198"/>
      <c r="AV69" s="191"/>
      <c r="AW69" s="196"/>
      <c r="AX69" s="198"/>
      <c r="AY69" s="196"/>
      <c r="AZ69" s="198"/>
      <c r="BA69" s="191"/>
      <c r="BB69" s="196"/>
      <c r="BC69" s="198"/>
      <c r="BD69" s="196"/>
      <c r="BE69" s="198"/>
      <c r="BF69" s="191"/>
      <c r="BG69" s="196"/>
      <c r="BH69" s="198"/>
      <c r="BI69" s="196"/>
      <c r="BJ69" s="198"/>
      <c r="BK69" s="191"/>
      <c r="BL69" s="196"/>
      <c r="BM69" s="198"/>
      <c r="BN69" s="196"/>
      <c r="BO69" s="198"/>
      <c r="BP69" s="191"/>
      <c r="BQ69" s="196"/>
      <c r="BR69" s="198"/>
      <c r="BS69" s="196"/>
      <c r="BT69" s="198"/>
      <c r="BU69" s="191"/>
      <c r="BV69" s="196"/>
      <c r="BW69" s="198"/>
      <c r="BX69" s="196"/>
      <c r="BY69" s="198"/>
    </row>
    <row r="70" spans="3:77" ht="13.5" customHeight="1" x14ac:dyDescent="0.25">
      <c r="C70" s="191"/>
      <c r="D70" s="196"/>
      <c r="E70" s="198"/>
      <c r="F70" s="196"/>
      <c r="G70" s="198"/>
      <c r="H70" s="191"/>
      <c r="I70" s="196"/>
      <c r="J70" s="198"/>
      <c r="K70" s="196"/>
      <c r="L70" s="198"/>
      <c r="M70" s="191"/>
      <c r="N70" s="196"/>
      <c r="O70" s="198"/>
      <c r="P70" s="196"/>
      <c r="Q70" s="198"/>
      <c r="R70" s="191"/>
      <c r="S70" s="196"/>
      <c r="T70" s="198"/>
      <c r="U70" s="196"/>
      <c r="V70" s="198"/>
      <c r="W70" s="191"/>
      <c r="X70" s="196"/>
      <c r="Y70" s="198"/>
      <c r="Z70" s="196"/>
      <c r="AA70" s="198"/>
      <c r="AB70" s="191"/>
      <c r="AC70" s="196"/>
      <c r="AD70" s="198"/>
      <c r="AE70" s="196"/>
      <c r="AF70" s="198"/>
      <c r="AG70" s="191"/>
      <c r="AH70" s="196"/>
      <c r="AI70" s="198"/>
      <c r="AJ70" s="196"/>
      <c r="AK70" s="198"/>
      <c r="AL70" s="191"/>
      <c r="AM70" s="196"/>
      <c r="AN70" s="198"/>
      <c r="AO70" s="196"/>
      <c r="AP70" s="198"/>
      <c r="AQ70" s="191"/>
      <c r="AR70" s="196"/>
      <c r="AS70" s="198"/>
      <c r="AT70" s="196"/>
      <c r="AU70" s="198"/>
      <c r="AV70" s="191"/>
      <c r="AW70" s="196"/>
      <c r="AX70" s="198"/>
      <c r="AY70" s="196"/>
      <c r="AZ70" s="198"/>
      <c r="BA70" s="191"/>
      <c r="BB70" s="196"/>
      <c r="BC70" s="198"/>
      <c r="BD70" s="196"/>
      <c r="BE70" s="198"/>
      <c r="BF70" s="191"/>
      <c r="BG70" s="196"/>
      <c r="BH70" s="198"/>
      <c r="BI70" s="196"/>
      <c r="BJ70" s="198"/>
      <c r="BK70" s="191"/>
      <c r="BL70" s="196"/>
      <c r="BM70" s="198"/>
      <c r="BN70" s="196"/>
      <c r="BO70" s="198"/>
      <c r="BP70" s="191"/>
      <c r="BQ70" s="196"/>
      <c r="BR70" s="198"/>
      <c r="BS70" s="196"/>
      <c r="BT70" s="198"/>
      <c r="BU70" s="191"/>
      <c r="BV70" s="196"/>
      <c r="BW70" s="198"/>
      <c r="BX70" s="196"/>
      <c r="BY70" s="198"/>
    </row>
    <row r="71" spans="3:77" ht="13.5" customHeight="1" x14ac:dyDescent="0.25">
      <c r="C71" s="191"/>
      <c r="D71" s="196"/>
      <c r="E71" s="198"/>
      <c r="F71" s="196"/>
      <c r="G71" s="198"/>
      <c r="H71" s="191"/>
      <c r="I71" s="196"/>
      <c r="J71" s="198"/>
      <c r="K71" s="196"/>
      <c r="L71" s="198"/>
      <c r="M71" s="191"/>
      <c r="N71" s="196"/>
      <c r="O71" s="198"/>
      <c r="P71" s="196"/>
      <c r="Q71" s="198"/>
      <c r="R71" s="191"/>
      <c r="S71" s="196"/>
      <c r="T71" s="198"/>
      <c r="U71" s="196"/>
      <c r="V71" s="198"/>
      <c r="W71" s="191"/>
      <c r="X71" s="196"/>
      <c r="Y71" s="198"/>
      <c r="Z71" s="196"/>
      <c r="AA71" s="198"/>
      <c r="AB71" s="191"/>
      <c r="AC71" s="196"/>
      <c r="AD71" s="198"/>
      <c r="AE71" s="196"/>
      <c r="AF71" s="198"/>
      <c r="AG71" s="191"/>
      <c r="AH71" s="196"/>
      <c r="AI71" s="198"/>
      <c r="AJ71" s="196"/>
      <c r="AK71" s="198"/>
      <c r="AL71" s="191"/>
      <c r="AM71" s="196"/>
      <c r="AN71" s="198"/>
      <c r="AO71" s="196"/>
      <c r="AP71" s="198"/>
      <c r="AQ71" s="191"/>
      <c r="AR71" s="196"/>
      <c r="AS71" s="198"/>
      <c r="AT71" s="196"/>
      <c r="AU71" s="198"/>
      <c r="AV71" s="191"/>
      <c r="AW71" s="196"/>
      <c r="AX71" s="198"/>
      <c r="AY71" s="196"/>
      <c r="AZ71" s="198"/>
      <c r="BA71" s="191"/>
      <c r="BB71" s="196"/>
      <c r="BC71" s="198"/>
      <c r="BD71" s="196"/>
      <c r="BE71" s="198"/>
      <c r="BF71" s="191"/>
      <c r="BG71" s="196"/>
      <c r="BH71" s="198"/>
      <c r="BI71" s="196"/>
      <c r="BJ71" s="198"/>
      <c r="BK71" s="191"/>
      <c r="BL71" s="196"/>
      <c r="BM71" s="198"/>
      <c r="BN71" s="196"/>
      <c r="BO71" s="198"/>
      <c r="BP71" s="191"/>
      <c r="BQ71" s="196"/>
      <c r="BR71" s="198"/>
      <c r="BS71" s="196"/>
      <c r="BT71" s="198"/>
      <c r="BU71" s="191"/>
      <c r="BV71" s="196"/>
      <c r="BW71" s="198"/>
      <c r="BX71" s="196"/>
      <c r="BY71" s="198"/>
    </row>
    <row r="72" spans="3:77" ht="13.5" customHeight="1" x14ac:dyDescent="0.25">
      <c r="C72" s="191"/>
      <c r="D72" s="196"/>
      <c r="E72" s="198"/>
      <c r="F72" s="196"/>
      <c r="G72" s="198"/>
      <c r="H72" s="191"/>
      <c r="I72" s="196"/>
      <c r="J72" s="198"/>
      <c r="K72" s="196"/>
      <c r="L72" s="198"/>
      <c r="M72" s="191"/>
      <c r="N72" s="196"/>
      <c r="O72" s="198"/>
      <c r="P72" s="196"/>
      <c r="Q72" s="198"/>
      <c r="R72" s="191"/>
      <c r="S72" s="196"/>
      <c r="T72" s="198"/>
      <c r="U72" s="196"/>
      <c r="V72" s="198"/>
      <c r="W72" s="191"/>
      <c r="X72" s="196"/>
      <c r="Y72" s="198"/>
      <c r="Z72" s="196"/>
      <c r="AA72" s="198"/>
      <c r="AB72" s="191"/>
      <c r="AC72" s="196"/>
      <c r="AD72" s="198"/>
      <c r="AE72" s="196"/>
      <c r="AF72" s="198"/>
      <c r="AG72" s="191"/>
      <c r="AH72" s="196"/>
      <c r="AI72" s="198"/>
      <c r="AJ72" s="196"/>
      <c r="AK72" s="198"/>
      <c r="AL72" s="191"/>
      <c r="AM72" s="196"/>
      <c r="AN72" s="198"/>
      <c r="AO72" s="196"/>
      <c r="AP72" s="198"/>
      <c r="AQ72" s="191"/>
      <c r="AR72" s="196"/>
      <c r="AS72" s="198"/>
      <c r="AT72" s="196"/>
      <c r="AU72" s="198"/>
      <c r="AV72" s="191"/>
      <c r="AW72" s="196"/>
      <c r="AX72" s="198"/>
      <c r="AY72" s="196"/>
      <c r="AZ72" s="198"/>
      <c r="BA72" s="191"/>
      <c r="BB72" s="196"/>
      <c r="BC72" s="198"/>
      <c r="BD72" s="196"/>
      <c r="BE72" s="198"/>
      <c r="BF72" s="191"/>
      <c r="BG72" s="196"/>
      <c r="BH72" s="198"/>
      <c r="BI72" s="196"/>
      <c r="BJ72" s="198"/>
      <c r="BK72" s="191"/>
      <c r="BL72" s="196"/>
      <c r="BM72" s="198"/>
      <c r="BN72" s="196"/>
      <c r="BO72" s="198"/>
      <c r="BP72" s="191"/>
      <c r="BQ72" s="196"/>
      <c r="BR72" s="198"/>
      <c r="BS72" s="196"/>
      <c r="BT72" s="198"/>
      <c r="BU72" s="191"/>
      <c r="BV72" s="196"/>
      <c r="BW72" s="198"/>
      <c r="BX72" s="196"/>
      <c r="BY72" s="198"/>
    </row>
    <row r="73" spans="3:77" ht="13.5" customHeight="1" x14ac:dyDescent="0.25">
      <c r="C73" s="191"/>
      <c r="D73" s="196"/>
      <c r="E73" s="198"/>
      <c r="F73" s="196"/>
      <c r="G73" s="198"/>
      <c r="H73" s="191"/>
      <c r="I73" s="196"/>
      <c r="J73" s="198"/>
      <c r="K73" s="196"/>
      <c r="L73" s="198"/>
      <c r="M73" s="191"/>
      <c r="N73" s="196"/>
      <c r="O73" s="198"/>
      <c r="P73" s="196"/>
      <c r="Q73" s="198"/>
      <c r="R73" s="191"/>
      <c r="S73" s="196"/>
      <c r="T73" s="198"/>
      <c r="U73" s="196"/>
      <c r="V73" s="198"/>
      <c r="W73" s="191"/>
      <c r="X73" s="196"/>
      <c r="Y73" s="198"/>
      <c r="Z73" s="196"/>
      <c r="AA73" s="198"/>
      <c r="AB73" s="191"/>
      <c r="AC73" s="196"/>
      <c r="AD73" s="198"/>
      <c r="AE73" s="196"/>
      <c r="AF73" s="198"/>
      <c r="AG73" s="191"/>
      <c r="AH73" s="196"/>
      <c r="AI73" s="198"/>
      <c r="AJ73" s="196"/>
      <c r="AK73" s="198"/>
      <c r="AL73" s="191"/>
      <c r="AM73" s="196"/>
      <c r="AN73" s="198"/>
      <c r="AO73" s="196"/>
      <c r="AP73" s="198"/>
      <c r="AQ73" s="191"/>
      <c r="AR73" s="196"/>
      <c r="AS73" s="198"/>
      <c r="AT73" s="196"/>
      <c r="AU73" s="198"/>
      <c r="AV73" s="191"/>
      <c r="AW73" s="196"/>
      <c r="AX73" s="198"/>
      <c r="AY73" s="196"/>
      <c r="AZ73" s="198"/>
      <c r="BA73" s="191"/>
      <c r="BB73" s="196"/>
      <c r="BC73" s="198"/>
      <c r="BD73" s="196"/>
      <c r="BE73" s="198"/>
      <c r="BF73" s="191"/>
      <c r="BG73" s="196"/>
      <c r="BH73" s="198"/>
      <c r="BI73" s="196"/>
      <c r="BJ73" s="198"/>
      <c r="BK73" s="191"/>
      <c r="BL73" s="196"/>
      <c r="BM73" s="198"/>
      <c r="BN73" s="196"/>
      <c r="BO73" s="198"/>
      <c r="BP73" s="191"/>
      <c r="BQ73" s="196"/>
      <c r="BR73" s="198"/>
      <c r="BS73" s="196"/>
      <c r="BT73" s="198"/>
      <c r="BU73" s="191"/>
      <c r="BV73" s="196"/>
      <c r="BW73" s="198"/>
      <c r="BX73" s="196"/>
      <c r="BY73" s="198"/>
    </row>
    <row r="74" spans="3:77" ht="13.5" customHeight="1" x14ac:dyDescent="0.25">
      <c r="C74" s="191"/>
      <c r="D74" s="196"/>
      <c r="E74" s="198"/>
      <c r="F74" s="196"/>
      <c r="G74" s="198"/>
      <c r="H74" s="191"/>
      <c r="I74" s="196"/>
      <c r="J74" s="198"/>
      <c r="K74" s="196"/>
      <c r="L74" s="198"/>
      <c r="M74" s="191"/>
      <c r="N74" s="196"/>
      <c r="O74" s="198"/>
      <c r="P74" s="196"/>
      <c r="Q74" s="198"/>
      <c r="R74" s="191"/>
      <c r="S74" s="196"/>
      <c r="T74" s="198"/>
      <c r="U74" s="196"/>
      <c r="V74" s="198"/>
      <c r="W74" s="191"/>
      <c r="X74" s="196"/>
      <c r="Y74" s="198"/>
      <c r="Z74" s="196"/>
      <c r="AA74" s="198"/>
      <c r="AB74" s="191"/>
      <c r="AC74" s="196"/>
      <c r="AD74" s="198"/>
      <c r="AE74" s="196"/>
      <c r="AF74" s="198"/>
      <c r="AG74" s="191"/>
      <c r="AH74" s="196"/>
      <c r="AI74" s="198"/>
      <c r="AJ74" s="196"/>
      <c r="AK74" s="198"/>
      <c r="AL74" s="191"/>
      <c r="AM74" s="196"/>
      <c r="AN74" s="198"/>
      <c r="AO74" s="196"/>
      <c r="AP74" s="198"/>
      <c r="AQ74" s="191"/>
      <c r="AR74" s="196"/>
      <c r="AS74" s="198"/>
      <c r="AT74" s="196"/>
      <c r="AU74" s="198"/>
      <c r="AV74" s="191"/>
      <c r="AW74" s="196"/>
      <c r="AX74" s="198"/>
      <c r="AY74" s="196"/>
      <c r="AZ74" s="198"/>
      <c r="BA74" s="191"/>
      <c r="BB74" s="196"/>
      <c r="BC74" s="198"/>
      <c r="BD74" s="196"/>
      <c r="BE74" s="198"/>
      <c r="BF74" s="191"/>
      <c r="BG74" s="196"/>
      <c r="BH74" s="198"/>
      <c r="BI74" s="196"/>
      <c r="BJ74" s="198"/>
      <c r="BK74" s="191"/>
      <c r="BL74" s="196"/>
      <c r="BM74" s="198"/>
      <c r="BN74" s="196"/>
      <c r="BO74" s="198"/>
      <c r="BP74" s="191"/>
      <c r="BQ74" s="196"/>
      <c r="BR74" s="198"/>
      <c r="BS74" s="196"/>
      <c r="BT74" s="198"/>
      <c r="BU74" s="191"/>
      <c r="BV74" s="196"/>
      <c r="BW74" s="198"/>
      <c r="BX74" s="196"/>
      <c r="BY74" s="198"/>
    </row>
    <row r="75" spans="3:77" ht="13.5" customHeight="1" x14ac:dyDescent="0.25">
      <c r="C75" s="191"/>
      <c r="D75" s="196"/>
      <c r="E75" s="198"/>
      <c r="F75" s="196"/>
      <c r="G75" s="198"/>
      <c r="H75" s="191"/>
      <c r="I75" s="196"/>
      <c r="J75" s="198"/>
      <c r="K75" s="196"/>
      <c r="L75" s="198"/>
      <c r="M75" s="191"/>
      <c r="N75" s="196"/>
      <c r="O75" s="198"/>
      <c r="P75" s="196"/>
      <c r="Q75" s="198"/>
      <c r="R75" s="191"/>
      <c r="S75" s="196"/>
      <c r="T75" s="198"/>
      <c r="U75" s="196"/>
      <c r="V75" s="198"/>
      <c r="W75" s="191"/>
      <c r="X75" s="196"/>
      <c r="Y75" s="198"/>
      <c r="Z75" s="196"/>
      <c r="AA75" s="198"/>
      <c r="AB75" s="191"/>
      <c r="AC75" s="196"/>
      <c r="AD75" s="198"/>
      <c r="AE75" s="196"/>
      <c r="AF75" s="198"/>
      <c r="AG75" s="191"/>
      <c r="AH75" s="196"/>
      <c r="AI75" s="198"/>
      <c r="AJ75" s="196"/>
      <c r="AK75" s="198"/>
      <c r="AL75" s="191"/>
      <c r="AM75" s="196"/>
      <c r="AN75" s="198"/>
      <c r="AO75" s="196"/>
      <c r="AP75" s="198"/>
      <c r="AQ75" s="191"/>
      <c r="AR75" s="196"/>
      <c r="AS75" s="198"/>
      <c r="AT75" s="196"/>
      <c r="AU75" s="198"/>
      <c r="AV75" s="191"/>
      <c r="AW75" s="196"/>
      <c r="AX75" s="198"/>
      <c r="AY75" s="196"/>
      <c r="AZ75" s="198"/>
      <c r="BA75" s="191"/>
      <c r="BB75" s="196"/>
      <c r="BC75" s="198"/>
      <c r="BD75" s="196"/>
      <c r="BE75" s="198"/>
      <c r="BF75" s="191"/>
      <c r="BG75" s="196"/>
      <c r="BH75" s="198"/>
      <c r="BI75" s="196"/>
      <c r="BJ75" s="198"/>
      <c r="BK75" s="191"/>
      <c r="BL75" s="196"/>
      <c r="BM75" s="198"/>
      <c r="BN75" s="196"/>
      <c r="BO75" s="198"/>
      <c r="BP75" s="191"/>
      <c r="BQ75" s="196"/>
      <c r="BR75" s="198"/>
      <c r="BS75" s="196"/>
      <c r="BT75" s="198"/>
      <c r="BU75" s="191"/>
      <c r="BV75" s="196"/>
      <c r="BW75" s="198"/>
      <c r="BX75" s="196"/>
      <c r="BY75" s="198"/>
    </row>
    <row r="76" spans="3:77" ht="13.5" customHeight="1" x14ac:dyDescent="0.25">
      <c r="C76" s="191"/>
      <c r="D76" s="196"/>
      <c r="E76" s="198"/>
      <c r="F76" s="196"/>
      <c r="G76" s="198"/>
      <c r="H76" s="191"/>
      <c r="I76" s="196"/>
      <c r="J76" s="198"/>
      <c r="K76" s="196"/>
      <c r="L76" s="198"/>
      <c r="M76" s="191"/>
      <c r="N76" s="196"/>
      <c r="O76" s="198"/>
      <c r="P76" s="196"/>
      <c r="Q76" s="198"/>
      <c r="R76" s="191"/>
      <c r="S76" s="196"/>
      <c r="T76" s="198"/>
      <c r="U76" s="196"/>
      <c r="V76" s="198"/>
      <c r="W76" s="191"/>
      <c r="X76" s="196"/>
      <c r="Y76" s="198"/>
      <c r="Z76" s="196"/>
      <c r="AA76" s="198"/>
      <c r="AB76" s="191"/>
      <c r="AC76" s="196"/>
      <c r="AD76" s="198"/>
      <c r="AE76" s="196"/>
      <c r="AF76" s="198"/>
      <c r="AG76" s="191"/>
      <c r="AH76" s="196"/>
      <c r="AI76" s="198"/>
      <c r="AJ76" s="196"/>
      <c r="AK76" s="198"/>
      <c r="AL76" s="191"/>
      <c r="AM76" s="196"/>
      <c r="AN76" s="198"/>
      <c r="AO76" s="196"/>
      <c r="AP76" s="198"/>
      <c r="AQ76" s="191"/>
      <c r="AR76" s="196"/>
      <c r="AS76" s="198"/>
      <c r="AT76" s="196"/>
      <c r="AU76" s="198"/>
      <c r="AV76" s="191"/>
      <c r="AW76" s="196"/>
      <c r="AX76" s="198"/>
      <c r="AY76" s="196"/>
      <c r="AZ76" s="198"/>
      <c r="BA76" s="191"/>
      <c r="BB76" s="196"/>
      <c r="BC76" s="198"/>
      <c r="BD76" s="196"/>
      <c r="BE76" s="198"/>
      <c r="BF76" s="191"/>
      <c r="BG76" s="196"/>
      <c r="BH76" s="198"/>
      <c r="BI76" s="196"/>
      <c r="BJ76" s="198"/>
      <c r="BK76" s="191"/>
      <c r="BL76" s="196"/>
      <c r="BM76" s="198"/>
      <c r="BN76" s="196"/>
      <c r="BO76" s="198"/>
      <c r="BP76" s="191"/>
      <c r="BQ76" s="196"/>
      <c r="BR76" s="198"/>
      <c r="BS76" s="196"/>
      <c r="BT76" s="198"/>
      <c r="BU76" s="191"/>
      <c r="BV76" s="196"/>
      <c r="BW76" s="198"/>
      <c r="BX76" s="196"/>
      <c r="BY76" s="198"/>
    </row>
    <row r="77" spans="3:77" ht="13.5" customHeight="1" x14ac:dyDescent="0.25">
      <c r="C77" s="191"/>
      <c r="D77" s="196"/>
      <c r="E77" s="198"/>
      <c r="F77" s="196"/>
      <c r="G77" s="198"/>
      <c r="H77" s="191"/>
      <c r="I77" s="196"/>
      <c r="J77" s="198"/>
      <c r="K77" s="196"/>
      <c r="L77" s="198"/>
      <c r="M77" s="191"/>
      <c r="N77" s="196"/>
      <c r="O77" s="198"/>
      <c r="P77" s="196"/>
      <c r="Q77" s="198"/>
      <c r="R77" s="191"/>
      <c r="S77" s="196"/>
      <c r="T77" s="198"/>
      <c r="U77" s="196"/>
      <c r="V77" s="198"/>
      <c r="W77" s="191"/>
      <c r="X77" s="196"/>
      <c r="Y77" s="198"/>
      <c r="Z77" s="196"/>
      <c r="AA77" s="198"/>
      <c r="AB77" s="191"/>
      <c r="AC77" s="196"/>
      <c r="AD77" s="198"/>
      <c r="AE77" s="196"/>
      <c r="AF77" s="198"/>
      <c r="AG77" s="191"/>
      <c r="AH77" s="196"/>
      <c r="AI77" s="198"/>
      <c r="AJ77" s="196"/>
      <c r="AK77" s="198"/>
      <c r="AL77" s="191"/>
      <c r="AM77" s="196"/>
      <c r="AN77" s="198"/>
      <c r="AO77" s="196"/>
      <c r="AP77" s="198"/>
      <c r="AQ77" s="191"/>
      <c r="AR77" s="196"/>
      <c r="AS77" s="198"/>
      <c r="AT77" s="196"/>
      <c r="AU77" s="198"/>
      <c r="AV77" s="191"/>
      <c r="AW77" s="196"/>
      <c r="AX77" s="198"/>
      <c r="AY77" s="196"/>
      <c r="AZ77" s="198"/>
      <c r="BA77" s="191"/>
      <c r="BB77" s="196"/>
      <c r="BC77" s="198"/>
      <c r="BD77" s="196"/>
      <c r="BE77" s="198"/>
      <c r="BF77" s="191"/>
      <c r="BG77" s="196"/>
      <c r="BH77" s="198"/>
      <c r="BI77" s="196"/>
      <c r="BJ77" s="198"/>
      <c r="BK77" s="191"/>
      <c r="BL77" s="196"/>
      <c r="BM77" s="198"/>
      <c r="BN77" s="196"/>
      <c r="BO77" s="198"/>
      <c r="BP77" s="191"/>
      <c r="BQ77" s="196"/>
      <c r="BR77" s="198"/>
      <c r="BS77" s="196"/>
      <c r="BT77" s="198"/>
      <c r="BU77" s="191"/>
      <c r="BV77" s="196"/>
      <c r="BW77" s="198"/>
      <c r="BX77" s="196"/>
      <c r="BY77" s="198"/>
    </row>
    <row r="78" spans="3:77" ht="13.5" customHeight="1" x14ac:dyDescent="0.25">
      <c r="C78" s="191"/>
      <c r="D78" s="196"/>
      <c r="E78" s="198"/>
      <c r="F78" s="196"/>
      <c r="G78" s="198"/>
      <c r="H78" s="191"/>
      <c r="I78" s="196"/>
      <c r="J78" s="198"/>
      <c r="K78" s="196"/>
      <c r="L78" s="198"/>
      <c r="M78" s="191"/>
      <c r="N78" s="196"/>
      <c r="O78" s="198"/>
      <c r="P78" s="196"/>
      <c r="Q78" s="198"/>
      <c r="R78" s="191"/>
      <c r="S78" s="196"/>
      <c r="T78" s="198"/>
      <c r="U78" s="196"/>
      <c r="V78" s="198"/>
      <c r="W78" s="191"/>
      <c r="X78" s="196"/>
      <c r="Y78" s="198"/>
      <c r="Z78" s="196"/>
      <c r="AA78" s="198"/>
      <c r="AB78" s="191"/>
      <c r="AC78" s="196"/>
      <c r="AD78" s="198"/>
      <c r="AE78" s="196"/>
      <c r="AF78" s="198"/>
      <c r="AG78" s="191"/>
      <c r="AH78" s="196"/>
      <c r="AI78" s="198"/>
      <c r="AJ78" s="196"/>
      <c r="AK78" s="198"/>
      <c r="AL78" s="191"/>
      <c r="AM78" s="196"/>
      <c r="AN78" s="198"/>
      <c r="AO78" s="196"/>
      <c r="AP78" s="198"/>
      <c r="AQ78" s="191"/>
      <c r="AR78" s="196"/>
      <c r="AS78" s="198"/>
      <c r="AT78" s="196"/>
      <c r="AU78" s="198"/>
      <c r="AV78" s="191"/>
      <c r="AW78" s="196"/>
      <c r="AX78" s="198"/>
      <c r="AY78" s="196"/>
      <c r="AZ78" s="198"/>
      <c r="BA78" s="191"/>
      <c r="BB78" s="196"/>
      <c r="BC78" s="198"/>
      <c r="BD78" s="196"/>
      <c r="BE78" s="198"/>
      <c r="BF78" s="191"/>
      <c r="BG78" s="196"/>
      <c r="BH78" s="198"/>
      <c r="BI78" s="196"/>
      <c r="BJ78" s="198"/>
      <c r="BK78" s="191"/>
      <c r="BL78" s="196"/>
      <c r="BM78" s="198"/>
      <c r="BN78" s="196"/>
      <c r="BO78" s="198"/>
      <c r="BP78" s="191"/>
      <c r="BQ78" s="196"/>
      <c r="BR78" s="198"/>
      <c r="BS78" s="196"/>
      <c r="BT78" s="198"/>
      <c r="BU78" s="191"/>
      <c r="BV78" s="196"/>
      <c r="BW78" s="198"/>
      <c r="BX78" s="196"/>
      <c r="BY78" s="198"/>
    </row>
    <row r="79" spans="3:77" ht="13.5" customHeight="1" x14ac:dyDescent="0.25">
      <c r="C79" s="191"/>
      <c r="D79" s="196"/>
      <c r="E79" s="198"/>
      <c r="F79" s="196"/>
      <c r="G79" s="198"/>
      <c r="H79" s="191"/>
      <c r="I79" s="196"/>
      <c r="J79" s="198"/>
      <c r="K79" s="196"/>
      <c r="L79" s="198"/>
      <c r="M79" s="191"/>
      <c r="N79" s="196"/>
      <c r="O79" s="198"/>
      <c r="P79" s="196"/>
      <c r="Q79" s="198"/>
      <c r="R79" s="191"/>
      <c r="S79" s="196"/>
      <c r="T79" s="198"/>
      <c r="U79" s="196"/>
      <c r="V79" s="198"/>
      <c r="W79" s="191"/>
      <c r="X79" s="196"/>
      <c r="Y79" s="198"/>
      <c r="Z79" s="196"/>
      <c r="AA79" s="198"/>
      <c r="AB79" s="191"/>
      <c r="AC79" s="196"/>
      <c r="AD79" s="198"/>
      <c r="AE79" s="196"/>
      <c r="AF79" s="198"/>
      <c r="AG79" s="191"/>
      <c r="AH79" s="196"/>
      <c r="AI79" s="198"/>
      <c r="AJ79" s="196"/>
      <c r="AK79" s="198"/>
      <c r="AL79" s="191"/>
      <c r="AM79" s="196"/>
      <c r="AN79" s="198"/>
      <c r="AO79" s="196"/>
      <c r="AP79" s="198"/>
      <c r="AQ79" s="191"/>
      <c r="AR79" s="196"/>
      <c r="AS79" s="198"/>
      <c r="AT79" s="196"/>
      <c r="AU79" s="198"/>
      <c r="AV79" s="191"/>
      <c r="AW79" s="196"/>
      <c r="AX79" s="198"/>
      <c r="AY79" s="196"/>
      <c r="AZ79" s="198"/>
      <c r="BA79" s="191"/>
      <c r="BB79" s="196"/>
      <c r="BC79" s="198"/>
      <c r="BD79" s="196"/>
      <c r="BE79" s="198"/>
      <c r="BF79" s="191"/>
      <c r="BG79" s="196"/>
      <c r="BH79" s="198"/>
      <c r="BI79" s="196"/>
      <c r="BJ79" s="198"/>
      <c r="BK79" s="191"/>
      <c r="BL79" s="196"/>
      <c r="BM79" s="198"/>
      <c r="BN79" s="196"/>
      <c r="BO79" s="198"/>
      <c r="BP79" s="191"/>
      <c r="BQ79" s="196"/>
      <c r="BR79" s="198"/>
      <c r="BS79" s="196"/>
      <c r="BT79" s="198"/>
      <c r="BU79" s="191"/>
      <c r="BV79" s="196"/>
      <c r="BW79" s="198"/>
      <c r="BX79" s="196"/>
      <c r="BY79" s="198"/>
    </row>
    <row r="80" spans="3:77" ht="13.5" customHeight="1" x14ac:dyDescent="0.25">
      <c r="C80" s="191"/>
      <c r="D80" s="196"/>
      <c r="E80" s="198"/>
      <c r="F80" s="196"/>
      <c r="G80" s="198"/>
      <c r="H80" s="191"/>
      <c r="I80" s="196"/>
      <c r="J80" s="198"/>
      <c r="K80" s="196"/>
      <c r="L80" s="198"/>
      <c r="M80" s="191"/>
      <c r="N80" s="196"/>
      <c r="O80" s="198"/>
      <c r="P80" s="196"/>
      <c r="Q80" s="198"/>
      <c r="R80" s="191"/>
      <c r="S80" s="196"/>
      <c r="T80" s="198"/>
      <c r="U80" s="196"/>
      <c r="V80" s="198"/>
      <c r="W80" s="191"/>
      <c r="X80" s="196"/>
      <c r="Y80" s="198"/>
      <c r="Z80" s="196"/>
      <c r="AA80" s="198"/>
      <c r="AB80" s="191"/>
      <c r="AC80" s="196"/>
      <c r="AD80" s="198"/>
      <c r="AE80" s="196"/>
      <c r="AF80" s="198"/>
      <c r="AG80" s="191"/>
      <c r="AH80" s="196"/>
      <c r="AI80" s="198"/>
      <c r="AJ80" s="196"/>
      <c r="AK80" s="198"/>
      <c r="AL80" s="191"/>
      <c r="AM80" s="196"/>
      <c r="AN80" s="198"/>
      <c r="AO80" s="196"/>
      <c r="AP80" s="198"/>
      <c r="AQ80" s="191"/>
      <c r="AR80" s="196"/>
      <c r="AS80" s="198"/>
      <c r="AT80" s="196"/>
      <c r="AU80" s="198"/>
      <c r="AV80" s="191"/>
      <c r="AW80" s="196"/>
      <c r="AX80" s="198"/>
      <c r="AY80" s="196"/>
      <c r="AZ80" s="198"/>
      <c r="BA80" s="191"/>
      <c r="BB80" s="196"/>
      <c r="BC80" s="198"/>
      <c r="BD80" s="196"/>
      <c r="BE80" s="198"/>
      <c r="BF80" s="191"/>
      <c r="BG80" s="196"/>
      <c r="BH80" s="198"/>
      <c r="BI80" s="196"/>
      <c r="BJ80" s="198"/>
      <c r="BK80" s="191"/>
      <c r="BL80" s="196"/>
      <c r="BM80" s="198"/>
      <c r="BN80" s="196"/>
      <c r="BO80" s="198"/>
      <c r="BP80" s="191"/>
      <c r="BQ80" s="196"/>
      <c r="BR80" s="198"/>
      <c r="BS80" s="196"/>
      <c r="BT80" s="198"/>
      <c r="BU80" s="191"/>
      <c r="BV80" s="196"/>
      <c r="BW80" s="198"/>
      <c r="BX80" s="196"/>
      <c r="BY80" s="198"/>
    </row>
    <row r="81" spans="3:77" ht="13.5" customHeight="1" x14ac:dyDescent="0.25">
      <c r="C81" s="191"/>
      <c r="D81" s="196"/>
      <c r="E81" s="198"/>
      <c r="F81" s="196"/>
      <c r="G81" s="198"/>
      <c r="H81" s="191"/>
      <c r="I81" s="196"/>
      <c r="J81" s="198"/>
      <c r="K81" s="196"/>
      <c r="L81" s="198"/>
      <c r="M81" s="191"/>
      <c r="N81" s="196"/>
      <c r="O81" s="198"/>
      <c r="P81" s="196"/>
      <c r="Q81" s="198"/>
      <c r="R81" s="191"/>
      <c r="S81" s="196"/>
      <c r="T81" s="198"/>
      <c r="U81" s="196"/>
      <c r="V81" s="198"/>
      <c r="W81" s="191"/>
      <c r="X81" s="196"/>
      <c r="Y81" s="198"/>
      <c r="Z81" s="196"/>
      <c r="AA81" s="198"/>
      <c r="AB81" s="191"/>
      <c r="AC81" s="196"/>
      <c r="AD81" s="198"/>
      <c r="AE81" s="196"/>
      <c r="AF81" s="198"/>
      <c r="AG81" s="191"/>
      <c r="AH81" s="196"/>
      <c r="AI81" s="198"/>
      <c r="AJ81" s="196"/>
      <c r="AK81" s="198"/>
      <c r="AL81" s="191"/>
      <c r="AM81" s="196"/>
      <c r="AN81" s="198"/>
      <c r="AO81" s="196"/>
      <c r="AP81" s="198"/>
      <c r="AQ81" s="191"/>
      <c r="AR81" s="196"/>
      <c r="AS81" s="198"/>
      <c r="AT81" s="196"/>
      <c r="AU81" s="198"/>
      <c r="AV81" s="191"/>
      <c r="AW81" s="196"/>
      <c r="AX81" s="198"/>
      <c r="AY81" s="196"/>
      <c r="AZ81" s="198"/>
      <c r="BA81" s="191"/>
      <c r="BB81" s="196"/>
      <c r="BC81" s="198"/>
      <c r="BD81" s="196"/>
      <c r="BE81" s="198"/>
      <c r="BF81" s="191"/>
      <c r="BG81" s="196"/>
      <c r="BH81" s="198"/>
      <c r="BI81" s="196"/>
      <c r="BJ81" s="198"/>
      <c r="BK81" s="191"/>
      <c r="BL81" s="196"/>
      <c r="BM81" s="198"/>
      <c r="BN81" s="196"/>
      <c r="BO81" s="198"/>
      <c r="BP81" s="191"/>
      <c r="BQ81" s="196"/>
      <c r="BR81" s="198"/>
      <c r="BS81" s="196"/>
      <c r="BT81" s="198"/>
      <c r="BU81" s="191"/>
      <c r="BV81" s="196"/>
      <c r="BW81" s="198"/>
      <c r="BX81" s="196"/>
      <c r="BY81" s="198"/>
    </row>
    <row r="82" spans="3:77" ht="13.5" customHeight="1" x14ac:dyDescent="0.25">
      <c r="C82" s="191"/>
      <c r="D82" s="196"/>
      <c r="E82" s="198"/>
      <c r="F82" s="196"/>
      <c r="G82" s="198"/>
      <c r="H82" s="191"/>
      <c r="I82" s="196"/>
      <c r="J82" s="198"/>
      <c r="K82" s="196"/>
      <c r="L82" s="198"/>
      <c r="M82" s="191"/>
      <c r="N82" s="196"/>
      <c r="O82" s="198"/>
      <c r="P82" s="196"/>
      <c r="Q82" s="198"/>
      <c r="R82" s="191"/>
      <c r="S82" s="196"/>
      <c r="T82" s="198"/>
      <c r="U82" s="196"/>
      <c r="V82" s="198"/>
      <c r="W82" s="191"/>
      <c r="X82" s="196"/>
      <c r="Y82" s="198"/>
      <c r="Z82" s="196"/>
      <c r="AA82" s="198"/>
      <c r="AB82" s="191"/>
      <c r="AC82" s="196"/>
      <c r="AD82" s="198"/>
      <c r="AE82" s="196"/>
      <c r="AF82" s="198"/>
      <c r="AG82" s="191"/>
      <c r="AH82" s="196"/>
      <c r="AI82" s="198"/>
      <c r="AJ82" s="196"/>
      <c r="AK82" s="198"/>
      <c r="AL82" s="191"/>
      <c r="AM82" s="196"/>
      <c r="AN82" s="198"/>
      <c r="AO82" s="196"/>
      <c r="AP82" s="198"/>
      <c r="AQ82" s="191"/>
      <c r="AR82" s="196"/>
      <c r="AS82" s="198"/>
      <c r="AT82" s="196"/>
      <c r="AU82" s="198"/>
      <c r="AV82" s="191"/>
      <c r="AW82" s="196"/>
      <c r="AX82" s="198"/>
      <c r="AY82" s="196"/>
      <c r="AZ82" s="198"/>
      <c r="BA82" s="191"/>
      <c r="BB82" s="196"/>
      <c r="BC82" s="198"/>
      <c r="BD82" s="196"/>
      <c r="BE82" s="198"/>
      <c r="BF82" s="191"/>
      <c r="BG82" s="196"/>
      <c r="BH82" s="198"/>
      <c r="BI82" s="196"/>
      <c r="BJ82" s="198"/>
      <c r="BK82" s="191"/>
      <c r="BL82" s="196"/>
      <c r="BM82" s="198"/>
      <c r="BN82" s="196"/>
      <c r="BO82" s="198"/>
      <c r="BP82" s="191"/>
      <c r="BQ82" s="196"/>
      <c r="BR82" s="198"/>
      <c r="BS82" s="196"/>
      <c r="BT82" s="198"/>
      <c r="BU82" s="191"/>
      <c r="BV82" s="196"/>
      <c r="BW82" s="198"/>
      <c r="BX82" s="196"/>
      <c r="BY82" s="198"/>
    </row>
    <row r="83" spans="3:77" ht="13.5" customHeight="1" x14ac:dyDescent="0.25">
      <c r="C83" s="191"/>
      <c r="D83" s="196"/>
      <c r="E83" s="198"/>
      <c r="F83" s="196"/>
      <c r="G83" s="198"/>
      <c r="H83" s="191"/>
      <c r="I83" s="196"/>
      <c r="J83" s="198"/>
      <c r="K83" s="196"/>
      <c r="L83" s="198"/>
      <c r="M83" s="191"/>
      <c r="N83" s="196"/>
      <c r="O83" s="198"/>
      <c r="P83" s="196"/>
      <c r="Q83" s="198"/>
      <c r="R83" s="191"/>
      <c r="S83" s="196"/>
      <c r="T83" s="198"/>
      <c r="U83" s="196"/>
      <c r="V83" s="198"/>
      <c r="W83" s="191"/>
      <c r="X83" s="196"/>
      <c r="Y83" s="198"/>
      <c r="Z83" s="196"/>
      <c r="AA83" s="198"/>
      <c r="AB83" s="191"/>
      <c r="AC83" s="196"/>
      <c r="AD83" s="198"/>
      <c r="AE83" s="196"/>
      <c r="AF83" s="198"/>
      <c r="AG83" s="191"/>
      <c r="AH83" s="196"/>
      <c r="AI83" s="198"/>
      <c r="AJ83" s="196"/>
      <c r="AK83" s="198"/>
      <c r="AL83" s="191"/>
      <c r="AM83" s="196"/>
      <c r="AN83" s="198"/>
      <c r="AO83" s="196"/>
      <c r="AP83" s="198"/>
      <c r="AQ83" s="191"/>
      <c r="AR83" s="196"/>
      <c r="AS83" s="198"/>
      <c r="AT83" s="196"/>
      <c r="AU83" s="198"/>
      <c r="AV83" s="191"/>
      <c r="AW83" s="196"/>
      <c r="AX83" s="198"/>
      <c r="AY83" s="196"/>
      <c r="AZ83" s="198"/>
      <c r="BA83" s="191"/>
      <c r="BB83" s="196"/>
      <c r="BC83" s="198"/>
      <c r="BD83" s="196"/>
      <c r="BE83" s="198"/>
      <c r="BF83" s="191"/>
      <c r="BG83" s="196"/>
      <c r="BH83" s="198"/>
      <c r="BI83" s="196"/>
      <c r="BJ83" s="198"/>
      <c r="BK83" s="191"/>
      <c r="BL83" s="196"/>
      <c r="BM83" s="198"/>
      <c r="BN83" s="196"/>
      <c r="BO83" s="198"/>
      <c r="BP83" s="191"/>
      <c r="BQ83" s="196"/>
      <c r="BR83" s="198"/>
      <c r="BS83" s="196"/>
      <c r="BT83" s="198"/>
      <c r="BU83" s="191"/>
      <c r="BV83" s="196"/>
      <c r="BW83" s="198"/>
      <c r="BX83" s="196"/>
      <c r="BY83" s="198"/>
    </row>
    <row r="84" spans="3:77" ht="13.5" customHeight="1" x14ac:dyDescent="0.25">
      <c r="C84" s="191"/>
      <c r="D84" s="196"/>
      <c r="E84" s="198"/>
      <c r="F84" s="196"/>
      <c r="G84" s="198"/>
      <c r="H84" s="191"/>
      <c r="I84" s="196"/>
      <c r="J84" s="198"/>
      <c r="K84" s="196"/>
      <c r="L84" s="198"/>
      <c r="M84" s="191"/>
      <c r="N84" s="196"/>
      <c r="O84" s="198"/>
      <c r="P84" s="196"/>
      <c r="Q84" s="198"/>
      <c r="R84" s="191"/>
      <c r="S84" s="196"/>
      <c r="T84" s="198"/>
      <c r="U84" s="196"/>
      <c r="V84" s="198"/>
      <c r="W84" s="191"/>
      <c r="X84" s="196"/>
      <c r="Y84" s="198"/>
      <c r="Z84" s="196"/>
      <c r="AA84" s="198"/>
      <c r="AB84" s="191"/>
      <c r="AC84" s="196"/>
      <c r="AD84" s="198"/>
      <c r="AE84" s="196"/>
      <c r="AF84" s="198"/>
      <c r="AG84" s="191"/>
      <c r="AH84" s="196"/>
      <c r="AI84" s="198"/>
      <c r="AJ84" s="196"/>
      <c r="AK84" s="198"/>
      <c r="AL84" s="191"/>
      <c r="AM84" s="196"/>
      <c r="AN84" s="198"/>
      <c r="AO84" s="196"/>
      <c r="AP84" s="198"/>
      <c r="AQ84" s="191"/>
      <c r="AR84" s="196"/>
      <c r="AS84" s="198"/>
      <c r="AT84" s="196"/>
      <c r="AU84" s="198"/>
      <c r="AV84" s="191"/>
      <c r="AW84" s="196"/>
      <c r="AX84" s="198"/>
      <c r="AY84" s="196"/>
      <c r="AZ84" s="198"/>
      <c r="BA84" s="191"/>
      <c r="BB84" s="196"/>
      <c r="BC84" s="198"/>
      <c r="BD84" s="196"/>
      <c r="BE84" s="198"/>
      <c r="BF84" s="191"/>
      <c r="BG84" s="196"/>
      <c r="BH84" s="198"/>
      <c r="BI84" s="196"/>
      <c r="BJ84" s="198"/>
      <c r="BK84" s="191"/>
      <c r="BL84" s="196"/>
      <c r="BM84" s="198"/>
      <c r="BN84" s="196"/>
      <c r="BO84" s="198"/>
      <c r="BP84" s="191"/>
      <c r="BQ84" s="196"/>
      <c r="BR84" s="198"/>
      <c r="BS84" s="196"/>
      <c r="BT84" s="198"/>
      <c r="BU84" s="191"/>
      <c r="BV84" s="196"/>
      <c r="BW84" s="198"/>
      <c r="BX84" s="196"/>
      <c r="BY84" s="198"/>
    </row>
    <row r="85" spans="3:77" ht="13.5" customHeight="1" x14ac:dyDescent="0.25">
      <c r="C85" s="191"/>
      <c r="D85" s="196"/>
      <c r="E85" s="198"/>
      <c r="F85" s="196"/>
      <c r="G85" s="198"/>
      <c r="H85" s="191"/>
      <c r="I85" s="196"/>
      <c r="J85" s="198"/>
      <c r="K85" s="196"/>
      <c r="L85" s="198"/>
      <c r="M85" s="191"/>
      <c r="N85" s="196"/>
      <c r="O85" s="198"/>
      <c r="P85" s="196"/>
      <c r="Q85" s="198"/>
      <c r="R85" s="191"/>
      <c r="S85" s="196"/>
      <c r="T85" s="198"/>
      <c r="U85" s="196"/>
      <c r="V85" s="198"/>
      <c r="W85" s="191"/>
      <c r="X85" s="196"/>
      <c r="Y85" s="198"/>
      <c r="Z85" s="196"/>
      <c r="AA85" s="198"/>
      <c r="AB85" s="191"/>
      <c r="AC85" s="196"/>
      <c r="AD85" s="198"/>
      <c r="AE85" s="196"/>
      <c r="AF85" s="198"/>
      <c r="AG85" s="191"/>
      <c r="AH85" s="196"/>
      <c r="AI85" s="198"/>
      <c r="AJ85" s="196"/>
      <c r="AK85" s="198"/>
      <c r="AL85" s="191"/>
      <c r="AM85" s="196"/>
      <c r="AN85" s="198"/>
      <c r="AO85" s="196"/>
      <c r="AP85" s="198"/>
      <c r="AQ85" s="191"/>
      <c r="AR85" s="196"/>
      <c r="AS85" s="198"/>
      <c r="AT85" s="196"/>
      <c r="AU85" s="198"/>
      <c r="AV85" s="191"/>
      <c r="AW85" s="196"/>
      <c r="AX85" s="198"/>
      <c r="AY85" s="196"/>
      <c r="AZ85" s="198"/>
      <c r="BA85" s="191"/>
      <c r="BB85" s="196"/>
      <c r="BC85" s="198"/>
      <c r="BD85" s="196"/>
      <c r="BE85" s="198"/>
      <c r="BF85" s="191"/>
      <c r="BG85" s="196"/>
      <c r="BH85" s="198"/>
      <c r="BI85" s="196"/>
      <c r="BJ85" s="198"/>
      <c r="BK85" s="191"/>
      <c r="BL85" s="196"/>
      <c r="BM85" s="198"/>
      <c r="BN85" s="196"/>
      <c r="BO85" s="198"/>
      <c r="BP85" s="191"/>
      <c r="BQ85" s="196"/>
      <c r="BR85" s="198"/>
      <c r="BS85" s="196"/>
      <c r="BT85" s="198"/>
      <c r="BU85" s="191"/>
      <c r="BV85" s="196"/>
      <c r="BW85" s="198"/>
      <c r="BX85" s="196"/>
      <c r="BY85" s="198"/>
    </row>
    <row r="86" spans="3:77" ht="13.5" customHeight="1" x14ac:dyDescent="0.25">
      <c r="C86" s="191"/>
      <c r="D86" s="196"/>
      <c r="E86" s="198"/>
      <c r="F86" s="196"/>
      <c r="G86" s="198"/>
      <c r="H86" s="191"/>
      <c r="I86" s="196"/>
      <c r="J86" s="198"/>
      <c r="K86" s="196"/>
      <c r="L86" s="198"/>
      <c r="M86" s="191"/>
      <c r="N86" s="196"/>
      <c r="O86" s="198"/>
      <c r="P86" s="196"/>
      <c r="Q86" s="198"/>
      <c r="R86" s="191"/>
      <c r="S86" s="196"/>
      <c r="T86" s="198"/>
      <c r="U86" s="196"/>
      <c r="V86" s="198"/>
      <c r="W86" s="191"/>
      <c r="X86" s="196"/>
      <c r="Y86" s="198"/>
      <c r="Z86" s="196"/>
      <c r="AA86" s="198"/>
      <c r="AB86" s="191"/>
      <c r="AC86" s="196"/>
      <c r="AD86" s="198"/>
      <c r="AE86" s="196"/>
      <c r="AF86" s="198"/>
      <c r="AG86" s="191"/>
      <c r="AH86" s="196"/>
      <c r="AI86" s="198"/>
      <c r="AJ86" s="196"/>
      <c r="AK86" s="198"/>
      <c r="AL86" s="191"/>
      <c r="AM86" s="196"/>
      <c r="AN86" s="198"/>
      <c r="AO86" s="196"/>
      <c r="AP86" s="198"/>
      <c r="AQ86" s="191"/>
      <c r="AR86" s="196"/>
      <c r="AS86" s="198"/>
      <c r="AT86" s="196"/>
      <c r="AU86" s="198"/>
      <c r="AV86" s="191"/>
      <c r="AW86" s="196"/>
      <c r="AX86" s="198"/>
      <c r="AY86" s="196"/>
      <c r="AZ86" s="198"/>
      <c r="BA86" s="191"/>
      <c r="BB86" s="196"/>
      <c r="BC86" s="198"/>
      <c r="BD86" s="196"/>
      <c r="BE86" s="198"/>
      <c r="BF86" s="191"/>
      <c r="BG86" s="196"/>
      <c r="BH86" s="198"/>
      <c r="BI86" s="196"/>
      <c r="BJ86" s="198"/>
      <c r="BK86" s="191"/>
      <c r="BL86" s="196"/>
      <c r="BM86" s="198"/>
      <c r="BN86" s="196"/>
      <c r="BO86" s="198"/>
      <c r="BP86" s="191"/>
      <c r="BQ86" s="196"/>
      <c r="BR86" s="198"/>
      <c r="BS86" s="196"/>
      <c r="BT86" s="198"/>
      <c r="BU86" s="191"/>
      <c r="BV86" s="196"/>
      <c r="BW86" s="198"/>
      <c r="BX86" s="196"/>
      <c r="BY86" s="198"/>
    </row>
    <row r="87" spans="3:77" ht="13.5" customHeight="1" x14ac:dyDescent="0.25">
      <c r="C87" s="191"/>
      <c r="D87" s="196"/>
      <c r="E87" s="198"/>
      <c r="F87" s="196"/>
      <c r="G87" s="198"/>
      <c r="H87" s="191"/>
      <c r="I87" s="196"/>
      <c r="J87" s="198"/>
      <c r="K87" s="196"/>
      <c r="L87" s="198"/>
      <c r="M87" s="191"/>
      <c r="N87" s="196"/>
      <c r="O87" s="198"/>
      <c r="P87" s="196"/>
      <c r="Q87" s="198"/>
      <c r="R87" s="191"/>
      <c r="S87" s="196"/>
      <c r="T87" s="198"/>
      <c r="U87" s="196"/>
      <c r="V87" s="198"/>
      <c r="W87" s="191"/>
      <c r="X87" s="196"/>
      <c r="Y87" s="198"/>
      <c r="Z87" s="196"/>
      <c r="AA87" s="198"/>
      <c r="AB87" s="191"/>
      <c r="AC87" s="196"/>
      <c r="AD87" s="198"/>
      <c r="AE87" s="196"/>
      <c r="AF87" s="198"/>
      <c r="AG87" s="191"/>
      <c r="AH87" s="196"/>
      <c r="AI87" s="198"/>
      <c r="AJ87" s="196"/>
      <c r="AK87" s="198"/>
      <c r="AL87" s="191"/>
      <c r="AM87" s="196"/>
      <c r="AN87" s="198"/>
      <c r="AO87" s="196"/>
      <c r="AP87" s="198"/>
      <c r="AQ87" s="191"/>
      <c r="AR87" s="196"/>
      <c r="AS87" s="198"/>
      <c r="AT87" s="196"/>
      <c r="AU87" s="198"/>
      <c r="AV87" s="191"/>
      <c r="AW87" s="196"/>
      <c r="AX87" s="198"/>
      <c r="AY87" s="196"/>
      <c r="AZ87" s="198"/>
      <c r="BA87" s="191"/>
      <c r="BB87" s="196"/>
      <c r="BC87" s="198"/>
      <c r="BD87" s="196"/>
      <c r="BE87" s="198"/>
      <c r="BF87" s="191"/>
      <c r="BG87" s="196"/>
      <c r="BH87" s="198"/>
      <c r="BI87" s="196"/>
      <c r="BJ87" s="198"/>
      <c r="BK87" s="191"/>
      <c r="BL87" s="196"/>
      <c r="BM87" s="198"/>
      <c r="BN87" s="196"/>
      <c r="BO87" s="198"/>
      <c r="BP87" s="191"/>
      <c r="BQ87" s="196"/>
      <c r="BR87" s="198"/>
      <c r="BS87" s="196"/>
      <c r="BT87" s="198"/>
      <c r="BU87" s="191"/>
      <c r="BV87" s="196"/>
      <c r="BW87" s="198"/>
      <c r="BX87" s="196"/>
      <c r="BY87" s="198"/>
    </row>
    <row r="88" spans="3:77" ht="13.5" customHeight="1" x14ac:dyDescent="0.25">
      <c r="C88" s="191"/>
      <c r="D88" s="196"/>
      <c r="E88" s="198"/>
      <c r="F88" s="196"/>
      <c r="G88" s="198"/>
      <c r="H88" s="191"/>
      <c r="I88" s="196"/>
      <c r="J88" s="198"/>
      <c r="K88" s="196"/>
      <c r="L88" s="198"/>
      <c r="M88" s="191"/>
      <c r="N88" s="196"/>
      <c r="O88" s="198"/>
      <c r="P88" s="196"/>
      <c r="Q88" s="198"/>
      <c r="R88" s="191"/>
      <c r="S88" s="196"/>
      <c r="T88" s="198"/>
      <c r="U88" s="196"/>
      <c r="V88" s="198"/>
      <c r="W88" s="191"/>
      <c r="X88" s="196"/>
      <c r="Y88" s="198"/>
      <c r="Z88" s="196"/>
      <c r="AA88" s="198"/>
      <c r="AB88" s="191"/>
      <c r="AC88" s="196"/>
      <c r="AD88" s="198"/>
      <c r="AE88" s="196"/>
      <c r="AF88" s="198"/>
      <c r="AG88" s="191"/>
      <c r="AH88" s="196"/>
      <c r="AI88" s="198"/>
      <c r="AJ88" s="196"/>
      <c r="AK88" s="198"/>
      <c r="AL88" s="191"/>
      <c r="AM88" s="196"/>
      <c r="AN88" s="198"/>
      <c r="AO88" s="196"/>
      <c r="AP88" s="198"/>
      <c r="AQ88" s="191"/>
      <c r="AR88" s="196"/>
      <c r="AS88" s="198"/>
      <c r="AT88" s="196"/>
      <c r="AU88" s="198"/>
      <c r="AV88" s="191"/>
      <c r="AW88" s="196"/>
      <c r="AX88" s="198"/>
      <c r="AY88" s="196"/>
      <c r="AZ88" s="198"/>
      <c r="BA88" s="191"/>
      <c r="BB88" s="196"/>
      <c r="BC88" s="198"/>
      <c r="BD88" s="196"/>
      <c r="BE88" s="198"/>
      <c r="BF88" s="191"/>
      <c r="BG88" s="196"/>
      <c r="BH88" s="198"/>
      <c r="BI88" s="196"/>
      <c r="BJ88" s="198"/>
      <c r="BK88" s="191"/>
      <c r="BL88" s="196"/>
      <c r="BM88" s="198"/>
      <c r="BN88" s="196"/>
      <c r="BO88" s="198"/>
      <c r="BP88" s="191"/>
      <c r="BQ88" s="196"/>
      <c r="BR88" s="198"/>
      <c r="BS88" s="196"/>
      <c r="BT88" s="198"/>
      <c r="BU88" s="191"/>
      <c r="BV88" s="196"/>
      <c r="BW88" s="198"/>
      <c r="BX88" s="196"/>
      <c r="BY88" s="198"/>
    </row>
    <row r="89" spans="3:77" ht="13.5" customHeight="1" x14ac:dyDescent="0.25">
      <c r="C89" s="191"/>
      <c r="D89" s="196"/>
      <c r="E89" s="198"/>
      <c r="F89" s="196"/>
      <c r="G89" s="198"/>
      <c r="H89" s="191"/>
      <c r="I89" s="196"/>
      <c r="J89" s="198"/>
      <c r="K89" s="196"/>
      <c r="L89" s="198"/>
      <c r="M89" s="191"/>
      <c r="N89" s="196"/>
      <c r="O89" s="198"/>
      <c r="P89" s="196"/>
      <c r="Q89" s="198"/>
      <c r="R89" s="191"/>
      <c r="S89" s="196"/>
      <c r="T89" s="198"/>
      <c r="U89" s="196"/>
      <c r="V89" s="198"/>
      <c r="W89" s="191"/>
      <c r="X89" s="196"/>
      <c r="Y89" s="198"/>
      <c r="Z89" s="196"/>
      <c r="AA89" s="198"/>
      <c r="AB89" s="191"/>
      <c r="AC89" s="196"/>
      <c r="AD89" s="198"/>
      <c r="AE89" s="196"/>
      <c r="AF89" s="198"/>
      <c r="AG89" s="191"/>
      <c r="AH89" s="196"/>
      <c r="AI89" s="198"/>
      <c r="AJ89" s="196"/>
      <c r="AK89" s="198"/>
      <c r="AL89" s="191"/>
      <c r="AM89" s="196"/>
      <c r="AN89" s="198"/>
      <c r="AO89" s="196"/>
      <c r="AP89" s="198"/>
      <c r="AQ89" s="191"/>
      <c r="AR89" s="196"/>
      <c r="AS89" s="198"/>
      <c r="AT89" s="196"/>
      <c r="AU89" s="198"/>
      <c r="AV89" s="191"/>
      <c r="AW89" s="196"/>
      <c r="AX89" s="198"/>
      <c r="AY89" s="196"/>
      <c r="AZ89" s="198"/>
      <c r="BA89" s="191"/>
      <c r="BB89" s="196"/>
      <c r="BC89" s="198"/>
      <c r="BD89" s="196"/>
      <c r="BE89" s="198"/>
      <c r="BF89" s="191"/>
      <c r="BG89" s="196"/>
      <c r="BH89" s="198"/>
      <c r="BI89" s="196"/>
      <c r="BJ89" s="198"/>
      <c r="BK89" s="191"/>
      <c r="BL89" s="196"/>
      <c r="BM89" s="198"/>
      <c r="BN89" s="196"/>
      <c r="BO89" s="198"/>
      <c r="BP89" s="191"/>
      <c r="BQ89" s="196"/>
      <c r="BR89" s="198"/>
      <c r="BS89" s="196"/>
      <c r="BT89" s="198"/>
      <c r="BU89" s="191"/>
      <c r="BV89" s="196"/>
      <c r="BW89" s="198"/>
      <c r="BX89" s="196"/>
      <c r="BY89" s="198"/>
    </row>
    <row r="90" spans="3:77" ht="13.5" customHeight="1" x14ac:dyDescent="0.25">
      <c r="C90" s="191"/>
      <c r="D90" s="196"/>
      <c r="E90" s="198"/>
      <c r="F90" s="196"/>
      <c r="G90" s="198"/>
      <c r="H90" s="191"/>
      <c r="I90" s="196"/>
      <c r="J90" s="198"/>
      <c r="K90" s="196"/>
      <c r="L90" s="198"/>
      <c r="M90" s="191"/>
      <c r="N90" s="196"/>
      <c r="O90" s="198"/>
      <c r="P90" s="196"/>
      <c r="Q90" s="198"/>
      <c r="R90" s="191"/>
      <c r="S90" s="196"/>
      <c r="T90" s="198"/>
      <c r="U90" s="196"/>
      <c r="V90" s="198"/>
      <c r="W90" s="191"/>
      <c r="X90" s="196"/>
      <c r="Y90" s="198"/>
      <c r="Z90" s="196"/>
      <c r="AA90" s="198"/>
      <c r="AB90" s="191"/>
      <c r="AC90" s="196"/>
      <c r="AD90" s="198"/>
      <c r="AE90" s="196"/>
      <c r="AF90" s="198"/>
      <c r="AG90" s="191"/>
      <c r="AH90" s="196"/>
      <c r="AI90" s="198"/>
      <c r="AJ90" s="196"/>
      <c r="AK90" s="198"/>
      <c r="AL90" s="191"/>
      <c r="AM90" s="196"/>
      <c r="AN90" s="198"/>
      <c r="AO90" s="196"/>
      <c r="AP90" s="198"/>
      <c r="AQ90" s="191"/>
      <c r="AR90" s="196"/>
      <c r="AS90" s="198"/>
      <c r="AT90" s="196"/>
      <c r="AU90" s="198"/>
      <c r="AV90" s="191"/>
      <c r="AW90" s="196"/>
      <c r="AX90" s="198"/>
      <c r="AY90" s="196"/>
      <c r="AZ90" s="198"/>
      <c r="BA90" s="191"/>
      <c r="BB90" s="196"/>
      <c r="BC90" s="198"/>
      <c r="BD90" s="196"/>
      <c r="BE90" s="198"/>
      <c r="BF90" s="191"/>
      <c r="BG90" s="196"/>
      <c r="BH90" s="198"/>
      <c r="BI90" s="196"/>
      <c r="BJ90" s="198"/>
      <c r="BK90" s="191"/>
      <c r="BL90" s="196"/>
      <c r="BM90" s="198"/>
      <c r="BN90" s="196"/>
      <c r="BO90" s="198"/>
      <c r="BP90" s="191"/>
      <c r="BQ90" s="196"/>
      <c r="BR90" s="198"/>
      <c r="BS90" s="196"/>
      <c r="BT90" s="198"/>
      <c r="BU90" s="191"/>
      <c r="BV90" s="196"/>
      <c r="BW90" s="198"/>
      <c r="BX90" s="196"/>
      <c r="BY90" s="198"/>
    </row>
    <row r="91" spans="3:77" ht="13.5" customHeight="1" x14ac:dyDescent="0.25">
      <c r="C91" s="191"/>
      <c r="D91" s="196"/>
      <c r="E91" s="198"/>
      <c r="F91" s="196"/>
      <c r="G91" s="198"/>
      <c r="H91" s="191"/>
      <c r="I91" s="196"/>
      <c r="J91" s="198"/>
      <c r="K91" s="196"/>
      <c r="L91" s="198"/>
      <c r="M91" s="191"/>
      <c r="N91" s="196"/>
      <c r="O91" s="198"/>
      <c r="P91" s="196"/>
      <c r="Q91" s="198"/>
      <c r="R91" s="191"/>
      <c r="S91" s="196"/>
      <c r="T91" s="198"/>
      <c r="U91" s="196"/>
      <c r="V91" s="198"/>
      <c r="W91" s="191"/>
      <c r="X91" s="196"/>
      <c r="Y91" s="198"/>
      <c r="Z91" s="196"/>
      <c r="AA91" s="198"/>
      <c r="AB91" s="191"/>
      <c r="AC91" s="196"/>
      <c r="AD91" s="198"/>
      <c r="AE91" s="196"/>
      <c r="AF91" s="198"/>
      <c r="AG91" s="191"/>
      <c r="AH91" s="196"/>
      <c r="AI91" s="198"/>
      <c r="AJ91" s="196"/>
      <c r="AK91" s="198"/>
      <c r="AL91" s="191"/>
      <c r="AM91" s="196"/>
      <c r="AN91" s="198"/>
      <c r="AO91" s="196"/>
      <c r="AP91" s="198"/>
      <c r="AQ91" s="191"/>
      <c r="AR91" s="196"/>
      <c r="AS91" s="198"/>
      <c r="AT91" s="196"/>
      <c r="AU91" s="198"/>
      <c r="AV91" s="191"/>
      <c r="AW91" s="196"/>
      <c r="AX91" s="198"/>
      <c r="AY91" s="196"/>
      <c r="AZ91" s="198"/>
      <c r="BA91" s="191"/>
      <c r="BB91" s="196"/>
      <c r="BC91" s="198"/>
      <c r="BD91" s="196"/>
      <c r="BE91" s="198"/>
      <c r="BF91" s="191"/>
      <c r="BG91" s="196"/>
      <c r="BH91" s="198"/>
      <c r="BI91" s="196"/>
      <c r="BJ91" s="198"/>
      <c r="BK91" s="191"/>
      <c r="BL91" s="196"/>
      <c r="BM91" s="198"/>
      <c r="BN91" s="196"/>
      <c r="BO91" s="198"/>
      <c r="BP91" s="191"/>
      <c r="BQ91" s="196"/>
      <c r="BR91" s="198"/>
      <c r="BS91" s="196"/>
      <c r="BT91" s="198"/>
      <c r="BU91" s="191"/>
      <c r="BV91" s="196"/>
      <c r="BW91" s="198"/>
      <c r="BX91" s="196"/>
      <c r="BY91" s="198"/>
    </row>
    <row r="92" spans="3:77" ht="13.5" customHeight="1" x14ac:dyDescent="0.25">
      <c r="C92" s="191"/>
      <c r="D92" s="196"/>
      <c r="E92" s="198"/>
      <c r="F92" s="196"/>
      <c r="G92" s="198"/>
      <c r="H92" s="191"/>
      <c r="I92" s="196"/>
      <c r="J92" s="198"/>
      <c r="K92" s="196"/>
      <c r="L92" s="198"/>
      <c r="M92" s="191"/>
      <c r="N92" s="196"/>
      <c r="O92" s="198"/>
      <c r="P92" s="196"/>
      <c r="Q92" s="198"/>
      <c r="R92" s="191"/>
      <c r="S92" s="196"/>
      <c r="T92" s="198"/>
      <c r="U92" s="196"/>
      <c r="V92" s="198"/>
      <c r="W92" s="191"/>
      <c r="X92" s="196"/>
      <c r="Y92" s="198"/>
      <c r="Z92" s="196"/>
      <c r="AA92" s="198"/>
      <c r="AB92" s="191"/>
      <c r="AC92" s="196"/>
      <c r="AD92" s="198"/>
      <c r="AE92" s="196"/>
      <c r="AF92" s="198"/>
      <c r="AG92" s="191"/>
      <c r="AH92" s="196"/>
      <c r="AI92" s="198"/>
      <c r="AJ92" s="196"/>
      <c r="AK92" s="198"/>
      <c r="AL92" s="191"/>
      <c r="AM92" s="196"/>
      <c r="AN92" s="198"/>
      <c r="AO92" s="196"/>
      <c r="AP92" s="198"/>
      <c r="AQ92" s="191"/>
      <c r="AR92" s="196"/>
      <c r="AS92" s="198"/>
      <c r="AT92" s="196"/>
      <c r="AU92" s="198"/>
      <c r="AV92" s="191"/>
      <c r="AW92" s="196"/>
      <c r="AX92" s="198"/>
      <c r="AY92" s="196"/>
      <c r="AZ92" s="198"/>
      <c r="BA92" s="191"/>
      <c r="BB92" s="196"/>
      <c r="BC92" s="198"/>
      <c r="BD92" s="196"/>
      <c r="BE92" s="198"/>
      <c r="BF92" s="191"/>
      <c r="BG92" s="196"/>
      <c r="BH92" s="198"/>
      <c r="BI92" s="196"/>
      <c r="BJ92" s="198"/>
      <c r="BK92" s="191"/>
      <c r="BL92" s="196"/>
      <c r="BM92" s="198"/>
      <c r="BN92" s="196"/>
      <c r="BO92" s="198"/>
      <c r="BP92" s="191"/>
      <c r="BQ92" s="196"/>
      <c r="BR92" s="198"/>
      <c r="BS92" s="196"/>
      <c r="BT92" s="198"/>
      <c r="BU92" s="191"/>
      <c r="BV92" s="196"/>
      <c r="BW92" s="198"/>
      <c r="BX92" s="196"/>
      <c r="BY92" s="198"/>
    </row>
    <row r="93" spans="3:77" ht="13.5" customHeight="1" x14ac:dyDescent="0.25">
      <c r="C93" s="191"/>
      <c r="D93" s="196"/>
      <c r="E93" s="198"/>
      <c r="F93" s="196"/>
      <c r="G93" s="198"/>
      <c r="H93" s="191"/>
      <c r="I93" s="196"/>
      <c r="J93" s="198"/>
      <c r="K93" s="196"/>
      <c r="L93" s="198"/>
      <c r="M93" s="191"/>
      <c r="N93" s="196"/>
      <c r="O93" s="198"/>
      <c r="P93" s="196"/>
      <c r="Q93" s="198"/>
      <c r="R93" s="191"/>
      <c r="S93" s="196"/>
      <c r="T93" s="198"/>
      <c r="U93" s="196"/>
      <c r="V93" s="198"/>
      <c r="W93" s="191"/>
      <c r="X93" s="196"/>
      <c r="Y93" s="198"/>
      <c r="Z93" s="196"/>
      <c r="AA93" s="198"/>
      <c r="AB93" s="191"/>
      <c r="AC93" s="196"/>
      <c r="AD93" s="198"/>
      <c r="AE93" s="196"/>
      <c r="AF93" s="198"/>
      <c r="AG93" s="191"/>
      <c r="AH93" s="196"/>
      <c r="AI93" s="198"/>
      <c r="AJ93" s="196"/>
      <c r="AK93" s="198"/>
      <c r="AL93" s="191"/>
      <c r="AM93" s="196"/>
      <c r="AN93" s="198"/>
      <c r="AO93" s="196"/>
      <c r="AP93" s="198"/>
      <c r="AQ93" s="191"/>
      <c r="AR93" s="196"/>
      <c r="AS93" s="198"/>
      <c r="AT93" s="196"/>
      <c r="AU93" s="198"/>
      <c r="AV93" s="191"/>
      <c r="AW93" s="196"/>
      <c r="AX93" s="198"/>
      <c r="AY93" s="196"/>
      <c r="AZ93" s="198"/>
      <c r="BA93" s="191"/>
      <c r="BB93" s="196"/>
      <c r="BC93" s="198"/>
      <c r="BD93" s="196"/>
      <c r="BE93" s="198"/>
      <c r="BF93" s="191"/>
      <c r="BG93" s="196"/>
      <c r="BH93" s="198"/>
      <c r="BI93" s="196"/>
      <c r="BJ93" s="198"/>
      <c r="BK93" s="191"/>
      <c r="BL93" s="196"/>
      <c r="BM93" s="198"/>
      <c r="BN93" s="196"/>
      <c r="BO93" s="198"/>
      <c r="BP93" s="191"/>
      <c r="BQ93" s="196"/>
      <c r="BR93" s="198"/>
      <c r="BS93" s="196"/>
      <c r="BT93" s="198"/>
      <c r="BU93" s="191"/>
      <c r="BV93" s="196"/>
      <c r="BW93" s="198"/>
      <c r="BX93" s="196"/>
      <c r="BY93" s="198"/>
    </row>
    <row r="94" spans="3:77" ht="13.5" customHeight="1" x14ac:dyDescent="0.25">
      <c r="C94" s="191"/>
      <c r="D94" s="196"/>
      <c r="E94" s="198"/>
      <c r="F94" s="196"/>
      <c r="G94" s="198"/>
      <c r="H94" s="191"/>
      <c r="I94" s="196"/>
      <c r="J94" s="198"/>
      <c r="K94" s="196"/>
      <c r="L94" s="198"/>
      <c r="M94" s="191"/>
      <c r="N94" s="196"/>
      <c r="O94" s="198"/>
      <c r="P94" s="196"/>
      <c r="Q94" s="198"/>
      <c r="R94" s="191"/>
      <c r="S94" s="196"/>
      <c r="T94" s="198"/>
      <c r="U94" s="196"/>
      <c r="V94" s="198"/>
      <c r="W94" s="191"/>
      <c r="X94" s="196"/>
      <c r="Y94" s="198"/>
      <c r="Z94" s="196"/>
      <c r="AA94" s="198"/>
      <c r="AB94" s="191"/>
      <c r="AC94" s="196"/>
      <c r="AD94" s="198"/>
      <c r="AE94" s="196"/>
      <c r="AF94" s="198"/>
      <c r="AG94" s="191"/>
      <c r="AH94" s="196"/>
      <c r="AI94" s="198"/>
      <c r="AJ94" s="196"/>
      <c r="AK94" s="198"/>
      <c r="AL94" s="191"/>
      <c r="AM94" s="196"/>
      <c r="AN94" s="198"/>
      <c r="AO94" s="196"/>
      <c r="AP94" s="198"/>
      <c r="AQ94" s="191"/>
      <c r="AR94" s="196"/>
      <c r="AS94" s="198"/>
      <c r="AT94" s="196"/>
      <c r="AU94" s="198"/>
      <c r="AV94" s="191"/>
      <c r="AW94" s="196"/>
      <c r="AX94" s="198"/>
      <c r="AY94" s="196"/>
      <c r="AZ94" s="198"/>
      <c r="BA94" s="191"/>
      <c r="BB94" s="196"/>
      <c r="BC94" s="198"/>
      <c r="BD94" s="196"/>
      <c r="BE94" s="198"/>
      <c r="BF94" s="191"/>
      <c r="BG94" s="196"/>
      <c r="BH94" s="198"/>
      <c r="BI94" s="196"/>
      <c r="BJ94" s="198"/>
      <c r="BK94" s="191"/>
      <c r="BL94" s="196"/>
      <c r="BM94" s="198"/>
      <c r="BN94" s="196"/>
      <c r="BO94" s="198"/>
      <c r="BP94" s="191"/>
      <c r="BQ94" s="196"/>
      <c r="BR94" s="198"/>
      <c r="BS94" s="196"/>
      <c r="BT94" s="198"/>
      <c r="BU94" s="191"/>
      <c r="BV94" s="196"/>
      <c r="BW94" s="198"/>
      <c r="BX94" s="196"/>
      <c r="BY94" s="198"/>
    </row>
    <row r="95" spans="3:77" ht="13.5" customHeight="1" x14ac:dyDescent="0.25">
      <c r="C95" s="191"/>
      <c r="D95" s="196"/>
      <c r="E95" s="198"/>
      <c r="F95" s="196"/>
      <c r="G95" s="198"/>
      <c r="H95" s="191"/>
      <c r="I95" s="196"/>
      <c r="J95" s="198"/>
      <c r="K95" s="196"/>
      <c r="L95" s="198"/>
      <c r="M95" s="191"/>
      <c r="N95" s="196"/>
      <c r="O95" s="198"/>
      <c r="P95" s="196"/>
      <c r="Q95" s="198"/>
      <c r="R95" s="191"/>
      <c r="S95" s="196"/>
      <c r="T95" s="198"/>
      <c r="U95" s="196"/>
      <c r="V95" s="198"/>
      <c r="W95" s="191"/>
      <c r="X95" s="196"/>
      <c r="Y95" s="198"/>
      <c r="Z95" s="196"/>
      <c r="AA95" s="198"/>
      <c r="AB95" s="191"/>
      <c r="AC95" s="196"/>
      <c r="AD95" s="198"/>
      <c r="AE95" s="196"/>
      <c r="AF95" s="198"/>
      <c r="AG95" s="191"/>
      <c r="AH95" s="196"/>
      <c r="AI95" s="198"/>
      <c r="AJ95" s="196"/>
      <c r="AK95" s="198"/>
      <c r="AL95" s="191"/>
      <c r="AM95" s="196"/>
      <c r="AN95" s="198"/>
      <c r="AO95" s="196"/>
      <c r="AP95" s="198"/>
      <c r="AQ95" s="191"/>
      <c r="AR95" s="196"/>
      <c r="AS95" s="198"/>
      <c r="AT95" s="196"/>
      <c r="AU95" s="198"/>
      <c r="AV95" s="191"/>
      <c r="AW95" s="196"/>
      <c r="AX95" s="198"/>
      <c r="AY95" s="196"/>
      <c r="AZ95" s="198"/>
      <c r="BA95" s="191"/>
      <c r="BB95" s="196"/>
      <c r="BC95" s="198"/>
      <c r="BD95" s="196"/>
      <c r="BE95" s="198"/>
      <c r="BF95" s="191"/>
      <c r="BG95" s="196"/>
      <c r="BH95" s="198"/>
      <c r="BI95" s="196"/>
      <c r="BJ95" s="198"/>
      <c r="BK95" s="191"/>
      <c r="BL95" s="196"/>
      <c r="BM95" s="198"/>
      <c r="BN95" s="196"/>
      <c r="BO95" s="198"/>
      <c r="BP95" s="191"/>
      <c r="BQ95" s="196"/>
      <c r="BR95" s="198"/>
      <c r="BS95" s="196"/>
      <c r="BT95" s="198"/>
      <c r="BU95" s="191"/>
      <c r="BV95" s="196"/>
      <c r="BW95" s="198"/>
      <c r="BX95" s="196"/>
      <c r="BY95" s="198"/>
    </row>
    <row r="96" spans="3:77" ht="13.5" customHeight="1" x14ac:dyDescent="0.25">
      <c r="C96" s="191"/>
      <c r="D96" s="196"/>
      <c r="E96" s="198"/>
      <c r="F96" s="196"/>
      <c r="G96" s="198"/>
      <c r="H96" s="191"/>
      <c r="I96" s="196"/>
      <c r="J96" s="198"/>
      <c r="K96" s="196"/>
      <c r="L96" s="198"/>
      <c r="M96" s="191"/>
      <c r="N96" s="196"/>
      <c r="O96" s="198"/>
      <c r="P96" s="196"/>
      <c r="Q96" s="198"/>
      <c r="R96" s="191"/>
      <c r="S96" s="196"/>
      <c r="T96" s="198"/>
      <c r="U96" s="196"/>
      <c r="V96" s="198"/>
      <c r="W96" s="191"/>
      <c r="X96" s="196"/>
      <c r="Y96" s="198"/>
      <c r="Z96" s="196"/>
      <c r="AA96" s="198"/>
      <c r="AB96" s="191"/>
      <c r="AC96" s="196"/>
      <c r="AD96" s="198"/>
      <c r="AE96" s="196"/>
      <c r="AF96" s="198"/>
      <c r="AG96" s="191"/>
      <c r="AH96" s="196"/>
      <c r="AI96" s="198"/>
      <c r="AJ96" s="196"/>
      <c r="AK96" s="198"/>
      <c r="AL96" s="191"/>
      <c r="AM96" s="196"/>
      <c r="AN96" s="198"/>
      <c r="AO96" s="196"/>
      <c r="AP96" s="198"/>
      <c r="AQ96" s="191"/>
      <c r="AR96" s="196"/>
      <c r="AS96" s="198"/>
      <c r="AT96" s="196"/>
      <c r="AU96" s="198"/>
      <c r="AV96" s="191"/>
      <c r="AW96" s="196"/>
      <c r="AX96" s="198"/>
      <c r="AY96" s="196"/>
      <c r="AZ96" s="198"/>
      <c r="BA96" s="191"/>
      <c r="BB96" s="196"/>
      <c r="BC96" s="198"/>
      <c r="BD96" s="196"/>
      <c r="BE96" s="198"/>
      <c r="BF96" s="191"/>
      <c r="BG96" s="196"/>
      <c r="BH96" s="198"/>
      <c r="BI96" s="196"/>
      <c r="BJ96" s="198"/>
      <c r="BK96" s="191"/>
      <c r="BL96" s="196"/>
      <c r="BM96" s="198"/>
      <c r="BN96" s="196"/>
      <c r="BO96" s="198"/>
      <c r="BP96" s="191"/>
      <c r="BQ96" s="196"/>
      <c r="BR96" s="198"/>
      <c r="BS96" s="196"/>
      <c r="BT96" s="198"/>
      <c r="BU96" s="191"/>
      <c r="BV96" s="196"/>
      <c r="BW96" s="198"/>
      <c r="BX96" s="196"/>
      <c r="BY96" s="198"/>
    </row>
    <row r="97" spans="3:77" ht="13.5" customHeight="1" x14ac:dyDescent="0.25">
      <c r="C97" s="191"/>
      <c r="D97" s="196"/>
      <c r="E97" s="198"/>
      <c r="F97" s="196"/>
      <c r="G97" s="198"/>
      <c r="H97" s="191"/>
      <c r="I97" s="196"/>
      <c r="J97" s="198"/>
      <c r="K97" s="196"/>
      <c r="L97" s="198"/>
      <c r="M97" s="191"/>
      <c r="N97" s="196"/>
      <c r="O97" s="198"/>
      <c r="P97" s="196"/>
      <c r="Q97" s="198"/>
      <c r="R97" s="191"/>
      <c r="S97" s="196"/>
      <c r="T97" s="198"/>
      <c r="U97" s="196"/>
      <c r="V97" s="198"/>
      <c r="W97" s="191"/>
      <c r="X97" s="196"/>
      <c r="Y97" s="198"/>
      <c r="Z97" s="196"/>
      <c r="AA97" s="198"/>
      <c r="AB97" s="191"/>
      <c r="AC97" s="196"/>
      <c r="AD97" s="198"/>
      <c r="AE97" s="196"/>
      <c r="AF97" s="198"/>
      <c r="AG97" s="191"/>
      <c r="AH97" s="196"/>
      <c r="AI97" s="198"/>
      <c r="AJ97" s="196"/>
      <c r="AK97" s="198"/>
      <c r="AL97" s="191"/>
      <c r="AM97" s="196"/>
      <c r="AN97" s="198"/>
      <c r="AO97" s="196"/>
      <c r="AP97" s="198"/>
      <c r="AQ97" s="191"/>
      <c r="AR97" s="196"/>
      <c r="AS97" s="198"/>
      <c r="AT97" s="196"/>
      <c r="AU97" s="198"/>
      <c r="AV97" s="191"/>
      <c r="AW97" s="196"/>
      <c r="AX97" s="198"/>
      <c r="AY97" s="196"/>
      <c r="AZ97" s="198"/>
      <c r="BA97" s="191"/>
      <c r="BB97" s="196"/>
      <c r="BC97" s="198"/>
      <c r="BD97" s="196"/>
      <c r="BE97" s="198"/>
      <c r="BF97" s="191"/>
      <c r="BG97" s="196"/>
      <c r="BH97" s="198"/>
      <c r="BI97" s="196"/>
      <c r="BJ97" s="198"/>
      <c r="BK97" s="191"/>
      <c r="BL97" s="196"/>
      <c r="BM97" s="198"/>
      <c r="BN97" s="196"/>
      <c r="BO97" s="198"/>
      <c r="BP97" s="191"/>
      <c r="BQ97" s="196"/>
      <c r="BR97" s="198"/>
      <c r="BS97" s="196"/>
      <c r="BT97" s="198"/>
      <c r="BU97" s="191"/>
      <c r="BV97" s="196"/>
      <c r="BW97" s="198"/>
      <c r="BX97" s="196"/>
      <c r="BY97" s="198"/>
    </row>
    <row r="98" spans="3:77" ht="13.5" customHeight="1" x14ac:dyDescent="0.25">
      <c r="C98" s="191"/>
      <c r="D98" s="196"/>
      <c r="E98" s="198"/>
      <c r="F98" s="196"/>
      <c r="G98" s="198"/>
      <c r="H98" s="191"/>
      <c r="I98" s="196"/>
      <c r="J98" s="198"/>
      <c r="K98" s="196"/>
      <c r="L98" s="198"/>
      <c r="M98" s="191"/>
      <c r="N98" s="196"/>
      <c r="O98" s="198"/>
      <c r="P98" s="196"/>
      <c r="Q98" s="198"/>
      <c r="R98" s="191"/>
      <c r="S98" s="196"/>
      <c r="T98" s="198"/>
      <c r="U98" s="196"/>
      <c r="V98" s="198"/>
      <c r="W98" s="191"/>
      <c r="X98" s="196"/>
      <c r="Y98" s="198"/>
      <c r="Z98" s="196"/>
      <c r="AA98" s="198"/>
      <c r="AB98" s="191"/>
      <c r="AC98" s="196"/>
      <c r="AD98" s="198"/>
      <c r="AE98" s="196"/>
      <c r="AF98" s="198"/>
      <c r="AG98" s="191"/>
      <c r="AH98" s="196"/>
      <c r="AI98" s="198"/>
      <c r="AJ98" s="196"/>
      <c r="AK98" s="198"/>
      <c r="AL98" s="191"/>
      <c r="AM98" s="196"/>
      <c r="AN98" s="198"/>
      <c r="AO98" s="196"/>
      <c r="AP98" s="198"/>
      <c r="AQ98" s="191"/>
      <c r="AR98" s="196"/>
      <c r="AS98" s="198"/>
      <c r="AT98" s="196"/>
      <c r="AU98" s="198"/>
      <c r="AV98" s="191"/>
      <c r="AW98" s="196"/>
      <c r="AX98" s="198"/>
      <c r="AY98" s="196"/>
      <c r="AZ98" s="198"/>
      <c r="BA98" s="191"/>
      <c r="BB98" s="196"/>
      <c r="BC98" s="198"/>
      <c r="BD98" s="196"/>
      <c r="BE98" s="198"/>
      <c r="BF98" s="191"/>
      <c r="BG98" s="196"/>
      <c r="BH98" s="198"/>
      <c r="BI98" s="196"/>
      <c r="BJ98" s="198"/>
      <c r="BK98" s="191"/>
      <c r="BL98" s="196"/>
      <c r="BM98" s="198"/>
      <c r="BN98" s="196"/>
      <c r="BO98" s="198"/>
      <c r="BP98" s="191"/>
      <c r="BQ98" s="196"/>
      <c r="BR98" s="198"/>
      <c r="BS98" s="196"/>
      <c r="BT98" s="198"/>
      <c r="BU98" s="191"/>
      <c r="BV98" s="196"/>
      <c r="BW98" s="198"/>
      <c r="BX98" s="196"/>
      <c r="BY98" s="198"/>
    </row>
    <row r="99" spans="3:77" ht="13.5" customHeight="1" x14ac:dyDescent="0.25">
      <c r="C99" s="191"/>
      <c r="D99" s="196"/>
      <c r="E99" s="198"/>
      <c r="F99" s="196"/>
      <c r="G99" s="198"/>
      <c r="H99" s="191"/>
      <c r="I99" s="196"/>
      <c r="J99" s="198"/>
      <c r="K99" s="196"/>
      <c r="L99" s="198"/>
      <c r="M99" s="191"/>
      <c r="N99" s="196"/>
      <c r="O99" s="198"/>
      <c r="P99" s="196"/>
      <c r="Q99" s="198"/>
      <c r="R99" s="191"/>
      <c r="S99" s="196"/>
      <c r="T99" s="198"/>
      <c r="U99" s="196"/>
      <c r="V99" s="198"/>
      <c r="W99" s="191"/>
      <c r="X99" s="196"/>
      <c r="Y99" s="198"/>
      <c r="Z99" s="196"/>
      <c r="AA99" s="198"/>
      <c r="AB99" s="191"/>
      <c r="AC99" s="196"/>
      <c r="AD99" s="198"/>
      <c r="AE99" s="196"/>
      <c r="AF99" s="198"/>
      <c r="AG99" s="191"/>
      <c r="AH99" s="196"/>
      <c r="AI99" s="198"/>
      <c r="AJ99" s="196"/>
      <c r="AK99" s="198"/>
      <c r="AL99" s="191"/>
      <c r="AM99" s="196"/>
      <c r="AN99" s="198"/>
      <c r="AO99" s="196"/>
      <c r="AP99" s="198"/>
      <c r="AQ99" s="191"/>
      <c r="AR99" s="196"/>
      <c r="AS99" s="198"/>
      <c r="AT99" s="196"/>
      <c r="AU99" s="198"/>
      <c r="AV99" s="191"/>
      <c r="AW99" s="196"/>
      <c r="AX99" s="198"/>
      <c r="AY99" s="196"/>
      <c r="AZ99" s="198"/>
      <c r="BA99" s="191"/>
      <c r="BB99" s="196"/>
      <c r="BC99" s="198"/>
      <c r="BD99" s="196"/>
      <c r="BE99" s="198"/>
      <c r="BF99" s="191"/>
      <c r="BG99" s="196"/>
      <c r="BH99" s="198"/>
      <c r="BI99" s="196"/>
      <c r="BJ99" s="198"/>
      <c r="BK99" s="191"/>
      <c r="BL99" s="196"/>
      <c r="BM99" s="198"/>
      <c r="BN99" s="196"/>
      <c r="BO99" s="198"/>
      <c r="BP99" s="191"/>
      <c r="BQ99" s="196"/>
      <c r="BR99" s="198"/>
      <c r="BS99" s="196"/>
      <c r="BT99" s="198"/>
      <c r="BU99" s="191"/>
      <c r="BV99" s="196"/>
      <c r="BW99" s="198"/>
      <c r="BX99" s="196"/>
      <c r="BY99" s="198"/>
    </row>
    <row r="100" spans="3:77" ht="13.5" customHeight="1" x14ac:dyDescent="0.25">
      <c r="C100" s="191"/>
      <c r="D100" s="196"/>
      <c r="E100" s="198"/>
      <c r="F100" s="196"/>
      <c r="G100" s="198"/>
      <c r="H100" s="191"/>
      <c r="I100" s="196"/>
      <c r="J100" s="198"/>
      <c r="K100" s="196"/>
      <c r="L100" s="198"/>
      <c r="M100" s="191"/>
      <c r="N100" s="196"/>
      <c r="O100" s="198"/>
      <c r="P100" s="196"/>
      <c r="Q100" s="198"/>
      <c r="R100" s="191"/>
      <c r="S100" s="196"/>
      <c r="T100" s="198"/>
      <c r="U100" s="196"/>
      <c r="V100" s="198"/>
      <c r="W100" s="191"/>
      <c r="X100" s="196"/>
      <c r="Y100" s="198"/>
      <c r="Z100" s="196"/>
      <c r="AA100" s="198"/>
      <c r="AB100" s="191"/>
      <c r="AC100" s="196"/>
      <c r="AD100" s="198"/>
      <c r="AE100" s="196"/>
      <c r="AF100" s="198"/>
      <c r="AG100" s="191"/>
      <c r="AH100" s="196"/>
      <c r="AI100" s="198"/>
      <c r="AJ100" s="196"/>
      <c r="AK100" s="198"/>
      <c r="AL100" s="191"/>
      <c r="AM100" s="196"/>
      <c r="AN100" s="198"/>
      <c r="AO100" s="196"/>
      <c r="AP100" s="198"/>
      <c r="AQ100" s="191"/>
      <c r="AR100" s="196"/>
      <c r="AS100" s="198"/>
      <c r="AT100" s="196"/>
      <c r="AU100" s="198"/>
      <c r="AV100" s="191"/>
      <c r="AW100" s="196"/>
      <c r="AX100" s="198"/>
      <c r="AY100" s="196"/>
      <c r="AZ100" s="198"/>
      <c r="BA100" s="191"/>
      <c r="BB100" s="196"/>
      <c r="BC100" s="198"/>
      <c r="BD100" s="196"/>
      <c r="BE100" s="198"/>
      <c r="BF100" s="191"/>
      <c r="BG100" s="196"/>
      <c r="BH100" s="198"/>
      <c r="BI100" s="196"/>
      <c r="BJ100" s="198"/>
      <c r="BK100" s="191"/>
      <c r="BL100" s="196"/>
      <c r="BM100" s="198"/>
      <c r="BN100" s="196"/>
      <c r="BO100" s="198"/>
      <c r="BP100" s="191"/>
      <c r="BQ100" s="196"/>
      <c r="BR100" s="198"/>
      <c r="BS100" s="196"/>
      <c r="BT100" s="198"/>
      <c r="BU100" s="191"/>
      <c r="BV100" s="196"/>
      <c r="BW100" s="198"/>
      <c r="BX100" s="196"/>
      <c r="BY100" s="198"/>
    </row>
  </sheetData>
  <customSheetViews>
    <customSheetView guid="{58E98FBC-18A6-4DF7-8BE5-466B393E75B5}">
      <pane xSplit="2" ySplit="10" topLeftCell="C11" activePane="bottomRight" state="frozen"/>
      <selection pane="bottomRight" activeCell="G9" sqref="G9"/>
      <pageMargins left="0.75" right="0.75" top="1" bottom="1" header="0.5" footer="0.5"/>
      <pageSetup orientation="portrait" horizontalDpi="4294967292" verticalDpi="4294967292" r:id="rId1"/>
      <headerFooter alignWithMargins="0"/>
    </customSheetView>
  </customSheetViews>
  <phoneticPr fontId="0" type="noConversion"/>
  <pageMargins left="0.75" right="0.75" top="1" bottom="1" header="0.5" footer="0.5"/>
  <pageSetup orientation="portrait" horizontalDpi="4294967292" verticalDpi="4294967292" r:id="rId2"/>
  <headerFooter alignWithMargins="0"/>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900-000000000000}">
          <x14:formula1>
            <xm:f>info_parties!$A$1:$A$95</xm:f>
          </x14:formula1>
          <xm:sqref>R11:R100 BZ11:BZ100 BU11:BU100 BP11:BP100 BK11:BK100 BF11:BF100 BA11:BA100 AV11:AV100 AQ11:AQ100 AL11:AL100 AG11:AG100 AB11:AB100 W11:W100 M11:M100 C11:C100 H11:H100</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2">
    <tabColor rgb="FFBED2BE"/>
  </sheetPr>
  <dimension ref="A1:BB200"/>
  <sheetViews>
    <sheetView tabSelected="1" zoomScaleNormal="100" workbookViewId="0">
      <pane xSplit="4" ySplit="11" topLeftCell="P12" activePane="bottomRight" state="frozen"/>
      <selection activeCell="I6" sqref="I6"/>
      <selection pane="topRight" activeCell="I6" sqref="I6"/>
      <selection pane="bottomLeft" activeCell="I6" sqref="I6"/>
      <selection pane="bottomRight" activeCell="AA5" sqref="AA5"/>
    </sheetView>
  </sheetViews>
  <sheetFormatPr defaultRowHeight="12.5" x14ac:dyDescent="0.25"/>
  <cols>
    <col min="5" max="5" width="10" bestFit="1" customWidth="1"/>
  </cols>
  <sheetData>
    <row r="1" spans="1:54" x14ac:dyDescent="0.25">
      <c r="A1" s="15" t="s">
        <v>19</v>
      </c>
      <c r="B1" s="17"/>
      <c r="C1" s="17"/>
      <c r="D1" s="17"/>
      <c r="E1" s="6">
        <v>35750</v>
      </c>
      <c r="F1" s="17"/>
      <c r="G1" s="6">
        <v>37723</v>
      </c>
      <c r="H1" s="17"/>
      <c r="I1" s="6">
        <v>38326</v>
      </c>
      <c r="J1" s="17"/>
      <c r="K1" s="6">
        <v>38326</v>
      </c>
      <c r="L1" s="17"/>
      <c r="M1" s="6">
        <v>39516</v>
      </c>
      <c r="N1" s="17"/>
      <c r="O1" s="6">
        <v>39516</v>
      </c>
      <c r="P1" s="17"/>
      <c r="Q1" s="6">
        <v>39516</v>
      </c>
      <c r="R1" s="17"/>
      <c r="S1" s="6">
        <v>42645</v>
      </c>
      <c r="T1" s="17"/>
      <c r="U1" s="6">
        <v>44654</v>
      </c>
      <c r="V1" s="17"/>
      <c r="W1" s="6">
        <v>44654</v>
      </c>
      <c r="X1" s="17"/>
      <c r="Y1" s="6">
        <v>44654</v>
      </c>
      <c r="Z1" s="17"/>
      <c r="AA1" s="6">
        <v>44654</v>
      </c>
      <c r="AB1" s="17"/>
      <c r="AC1" s="6"/>
      <c r="AD1" s="17"/>
      <c r="AE1" s="6"/>
      <c r="AF1" s="17"/>
      <c r="AG1" s="6"/>
      <c r="AH1" s="17"/>
      <c r="AI1" s="6"/>
      <c r="AJ1" s="17"/>
      <c r="AK1" s="6"/>
      <c r="AL1" s="17"/>
      <c r="AM1" s="6"/>
      <c r="AN1" s="17"/>
      <c r="AO1" s="6"/>
      <c r="AP1" s="17"/>
      <c r="AQ1" s="6"/>
      <c r="AR1" s="17"/>
      <c r="AS1" s="6"/>
      <c r="AT1" s="17"/>
      <c r="AU1" s="6"/>
      <c r="AV1" s="17"/>
      <c r="AW1" s="6"/>
      <c r="AX1" s="17"/>
      <c r="AY1" s="6"/>
      <c r="AZ1" s="17"/>
      <c r="BA1" s="6"/>
      <c r="BB1" s="17"/>
    </row>
    <row r="2" spans="1:54" x14ac:dyDescent="0.25">
      <c r="A2" s="15" t="s">
        <v>20</v>
      </c>
      <c r="B2" s="17"/>
      <c r="C2" s="17"/>
      <c r="D2" s="17"/>
      <c r="E2" s="6">
        <v>35750</v>
      </c>
      <c r="F2" s="17"/>
      <c r="G2" s="6">
        <v>37723</v>
      </c>
      <c r="H2" s="17"/>
      <c r="I2" s="6">
        <v>38326</v>
      </c>
      <c r="J2" s="17"/>
      <c r="K2" s="6">
        <v>38326</v>
      </c>
      <c r="L2" s="17"/>
      <c r="M2" s="6">
        <v>39516</v>
      </c>
      <c r="N2" s="17"/>
      <c r="O2" s="6">
        <v>39516</v>
      </c>
      <c r="P2" s="17"/>
      <c r="Q2" s="6">
        <v>39516</v>
      </c>
      <c r="R2" s="17"/>
      <c r="S2" s="6">
        <v>42645</v>
      </c>
      <c r="T2" s="17"/>
      <c r="U2" s="6">
        <f>U1</f>
        <v>44654</v>
      </c>
      <c r="V2" s="17"/>
      <c r="W2" s="6">
        <f>W1</f>
        <v>44654</v>
      </c>
      <c r="X2" s="17"/>
      <c r="Y2" s="6">
        <f>Y1</f>
        <v>44654</v>
      </c>
      <c r="Z2" s="17"/>
      <c r="AA2" s="6">
        <f>AA1</f>
        <v>44654</v>
      </c>
      <c r="AB2" s="17"/>
      <c r="AC2" s="6"/>
      <c r="AD2" s="17"/>
      <c r="AE2" s="6"/>
      <c r="AF2" s="17"/>
      <c r="AG2" s="6"/>
      <c r="AH2" s="17"/>
      <c r="AI2" s="6"/>
      <c r="AJ2" s="17"/>
      <c r="AK2" s="6"/>
      <c r="AL2" s="17"/>
      <c r="AM2" s="6"/>
      <c r="AN2" s="17"/>
      <c r="AO2" s="6"/>
      <c r="AP2" s="17"/>
      <c r="AQ2" s="6"/>
      <c r="AR2" s="17"/>
      <c r="AS2" s="6"/>
      <c r="AT2" s="17"/>
      <c r="AU2" s="6"/>
      <c r="AV2" s="17"/>
      <c r="AW2" s="6"/>
      <c r="AX2" s="17"/>
      <c r="AY2" s="6"/>
      <c r="AZ2" s="17"/>
      <c r="BA2" s="6"/>
      <c r="BB2" s="17"/>
    </row>
    <row r="3" spans="1:54" x14ac:dyDescent="0.25">
      <c r="A3" s="66" t="s">
        <v>22</v>
      </c>
      <c r="B3" s="69"/>
      <c r="C3" s="17"/>
      <c r="D3" s="17"/>
      <c r="E3" s="70">
        <v>8059039</v>
      </c>
      <c r="F3" s="17"/>
      <c r="G3" s="70">
        <v>8042272</v>
      </c>
      <c r="H3" s="17"/>
      <c r="I3" s="70">
        <v>8048739</v>
      </c>
      <c r="J3" s="17"/>
      <c r="K3" s="70">
        <v>8048739</v>
      </c>
      <c r="L3" s="17"/>
      <c r="M3" s="70">
        <v>8040125</v>
      </c>
      <c r="N3" s="17"/>
      <c r="O3" s="70">
        <v>8040125</v>
      </c>
      <c r="P3" s="17"/>
      <c r="Q3" s="70">
        <v>8040125</v>
      </c>
      <c r="R3" s="17"/>
      <c r="S3" s="70">
        <v>8272625</v>
      </c>
      <c r="T3" s="17"/>
      <c r="U3" s="70">
        <v>8215304</v>
      </c>
      <c r="V3" s="17"/>
      <c r="W3" s="70">
        <v>8215304</v>
      </c>
      <c r="X3" s="17"/>
      <c r="Y3" s="70">
        <v>8215304</v>
      </c>
      <c r="Z3" s="17"/>
      <c r="AA3" s="70">
        <v>8215304</v>
      </c>
      <c r="AB3" s="17"/>
      <c r="AC3" s="70"/>
      <c r="AD3" s="17"/>
      <c r="AE3" s="70"/>
      <c r="AF3" s="17"/>
      <c r="AG3" s="70"/>
      <c r="AH3" s="17"/>
      <c r="AI3" s="70"/>
      <c r="AJ3" s="17"/>
      <c r="AK3" s="70"/>
      <c r="AL3" s="17"/>
      <c r="AM3" s="70"/>
      <c r="AN3" s="17"/>
      <c r="AO3" s="70"/>
      <c r="AP3" s="17"/>
      <c r="AQ3" s="70"/>
      <c r="AR3" s="17"/>
      <c r="AS3" s="70"/>
      <c r="AT3" s="17"/>
      <c r="AU3" s="70"/>
      <c r="AV3" s="17"/>
      <c r="AW3" s="70"/>
      <c r="AX3" s="17"/>
      <c r="AY3" s="70"/>
      <c r="AZ3" s="17"/>
      <c r="BA3" s="70"/>
      <c r="BB3" s="17"/>
    </row>
    <row r="4" spans="1:54" x14ac:dyDescent="0.25">
      <c r="A4" s="66" t="s">
        <v>62</v>
      </c>
      <c r="B4" s="69"/>
      <c r="C4" s="17"/>
      <c r="D4" s="17"/>
      <c r="E4" s="70">
        <v>3968668</v>
      </c>
      <c r="F4" s="17"/>
      <c r="G4" s="70">
        <v>3669252</v>
      </c>
      <c r="H4" s="17"/>
      <c r="I4" s="70">
        <v>3017739</v>
      </c>
      <c r="J4" s="17"/>
      <c r="K4" s="70">
        <v>3017739</v>
      </c>
      <c r="L4" s="17"/>
      <c r="M4" s="70">
        <v>4059185</v>
      </c>
      <c r="N4" s="17"/>
      <c r="O4" s="70">
        <v>4059201</v>
      </c>
      <c r="P4" s="17"/>
      <c r="Q4" s="70">
        <v>4059121</v>
      </c>
      <c r="R4" s="17"/>
      <c r="S4" s="70">
        <v>3643055</v>
      </c>
      <c r="T4" s="17"/>
      <c r="U4" s="5">
        <v>5628138</v>
      </c>
      <c r="V4" s="17"/>
      <c r="W4" s="5">
        <v>5628138</v>
      </c>
      <c r="X4" s="17"/>
      <c r="Y4" s="5">
        <v>5628138</v>
      </c>
      <c r="Z4" s="17"/>
      <c r="AA4" s="5">
        <v>5628138</v>
      </c>
      <c r="AB4" s="17"/>
      <c r="AC4" s="70"/>
      <c r="AD4" s="17"/>
      <c r="AE4" s="70"/>
      <c r="AF4" s="17"/>
      <c r="AG4" s="70"/>
      <c r="AH4" s="17"/>
      <c r="AI4" s="70"/>
      <c r="AJ4" s="17"/>
      <c r="AK4" s="70"/>
      <c r="AL4" s="17"/>
      <c r="AM4" s="70"/>
      <c r="AN4" s="17"/>
      <c r="AO4" s="70"/>
      <c r="AP4" s="17"/>
      <c r="AQ4" s="70"/>
      <c r="AR4" s="17"/>
      <c r="AS4" s="70"/>
      <c r="AT4" s="17"/>
      <c r="AU4" s="70"/>
      <c r="AV4" s="17"/>
      <c r="AW4" s="70"/>
      <c r="AX4" s="17"/>
      <c r="AY4" s="70"/>
      <c r="AZ4" s="17"/>
      <c r="BA4" s="70"/>
      <c r="BB4" s="17"/>
    </row>
    <row r="5" spans="1:54" x14ac:dyDescent="0.25">
      <c r="A5" s="66" t="s">
        <v>63</v>
      </c>
      <c r="B5" s="69"/>
      <c r="C5" s="17"/>
      <c r="D5" s="17"/>
      <c r="E5" s="33">
        <v>0.49249999999999999</v>
      </c>
      <c r="F5" s="17"/>
      <c r="G5" s="33">
        <v>0.45600000000000002</v>
      </c>
      <c r="H5" s="17"/>
      <c r="I5" s="33">
        <v>0.375</v>
      </c>
      <c r="J5" s="17"/>
      <c r="K5" s="33">
        <v>0.375</v>
      </c>
      <c r="L5" s="149"/>
      <c r="M5" s="33">
        <v>0.505</v>
      </c>
      <c r="N5" s="149"/>
      <c r="O5" s="33">
        <v>0.505</v>
      </c>
      <c r="P5" s="149"/>
      <c r="Q5" s="33">
        <v>0.505</v>
      </c>
      <c r="R5" s="17"/>
      <c r="S5" s="36">
        <v>0.44</v>
      </c>
      <c r="T5" s="17"/>
      <c r="U5" s="261">
        <f>U4/U3</f>
        <v>0.68507970003301155</v>
      </c>
      <c r="V5" s="17"/>
      <c r="W5" s="261">
        <f>W4/W3</f>
        <v>0.68507970003301155</v>
      </c>
      <c r="X5" s="17"/>
      <c r="Y5" s="261">
        <f>Y4/Y3</f>
        <v>0.68507970003301155</v>
      </c>
      <c r="Z5" s="17"/>
      <c r="AA5" s="261">
        <f>AA4/AA3</f>
        <v>0.68507970003301155</v>
      </c>
      <c r="AB5" s="17"/>
      <c r="AC5" s="70"/>
      <c r="AD5" s="17"/>
      <c r="AE5" s="70"/>
      <c r="AF5" s="17"/>
      <c r="AG5" s="70"/>
      <c r="AH5" s="17"/>
      <c r="AI5" s="70"/>
      <c r="AJ5" s="17"/>
      <c r="AK5" s="70"/>
      <c r="AL5" s="17"/>
      <c r="AM5" s="70"/>
      <c r="AN5" s="17"/>
      <c r="AO5" s="70"/>
      <c r="AP5" s="17"/>
      <c r="AQ5" s="70"/>
      <c r="AR5" s="17"/>
      <c r="AS5" s="70"/>
      <c r="AT5" s="17"/>
      <c r="AU5" s="70"/>
      <c r="AV5" s="17"/>
      <c r="AW5" s="70"/>
      <c r="AX5" s="17"/>
      <c r="AY5" s="70"/>
      <c r="AZ5" s="17"/>
      <c r="BA5" s="70"/>
      <c r="BB5" s="17"/>
    </row>
    <row r="6" spans="1:54" x14ac:dyDescent="0.25">
      <c r="A6" s="66" t="s">
        <v>23</v>
      </c>
      <c r="B6" s="69"/>
      <c r="C6" s="17"/>
      <c r="D6" s="17"/>
      <c r="E6" s="70">
        <v>3968668</v>
      </c>
      <c r="F6" s="17"/>
      <c r="G6" s="5">
        <v>3669252</v>
      </c>
      <c r="H6" s="17"/>
      <c r="I6" s="70">
        <v>3017739</v>
      </c>
      <c r="J6" s="17"/>
      <c r="K6" s="5">
        <v>3017739</v>
      </c>
      <c r="L6" s="17"/>
      <c r="M6" s="5">
        <v>4059185</v>
      </c>
      <c r="N6" s="17"/>
      <c r="O6" s="5">
        <v>4059201</v>
      </c>
      <c r="P6" s="17"/>
      <c r="Q6" s="5">
        <v>4059121</v>
      </c>
      <c r="R6" s="17"/>
      <c r="S6" s="70">
        <v>3643055</v>
      </c>
      <c r="T6" s="17"/>
      <c r="U6" s="5">
        <v>5628138</v>
      </c>
      <c r="V6" s="17"/>
      <c r="W6" s="5">
        <v>5628138</v>
      </c>
      <c r="X6" s="17"/>
      <c r="Y6" s="5">
        <v>5628138</v>
      </c>
      <c r="Z6" s="17"/>
      <c r="AA6" s="5">
        <v>5628138</v>
      </c>
      <c r="AB6" s="17"/>
      <c r="AC6" s="5"/>
      <c r="AD6" s="17"/>
      <c r="AE6" s="5"/>
      <c r="AF6" s="17"/>
      <c r="AG6" s="5"/>
      <c r="AH6" s="17"/>
      <c r="AI6" s="5"/>
      <c r="AJ6" s="17"/>
      <c r="AK6" s="5"/>
      <c r="AL6" s="17"/>
      <c r="AM6" s="5"/>
      <c r="AN6" s="17"/>
      <c r="AO6" s="5"/>
      <c r="AP6" s="17"/>
      <c r="AQ6" s="5"/>
      <c r="AR6" s="17"/>
      <c r="AS6" s="5"/>
      <c r="AT6" s="17"/>
      <c r="AU6" s="5"/>
      <c r="AV6" s="17"/>
      <c r="AW6" s="5"/>
      <c r="AX6" s="17"/>
      <c r="AY6" s="5"/>
      <c r="AZ6" s="17"/>
      <c r="BA6" s="5"/>
      <c r="BB6" s="17"/>
    </row>
    <row r="7" spans="1:54" x14ac:dyDescent="0.25">
      <c r="A7" s="66" t="s">
        <v>60</v>
      </c>
      <c r="B7" s="69"/>
      <c r="C7" s="17"/>
      <c r="D7" s="17"/>
      <c r="E7" s="33">
        <v>0.49249999999999999</v>
      </c>
      <c r="F7" s="17"/>
      <c r="G7" s="33">
        <v>0.45600000000000002</v>
      </c>
      <c r="H7" s="17"/>
      <c r="I7" s="145">
        <v>0.375</v>
      </c>
      <c r="J7" s="17"/>
      <c r="K7" s="33">
        <v>0.375</v>
      </c>
      <c r="L7" s="149"/>
      <c r="M7" s="33">
        <v>0.505</v>
      </c>
      <c r="N7" s="149"/>
      <c r="O7" s="33">
        <v>0.505</v>
      </c>
      <c r="P7" s="149"/>
      <c r="Q7" s="33">
        <v>0.505</v>
      </c>
      <c r="R7" s="17"/>
      <c r="S7" s="36">
        <v>0.44</v>
      </c>
      <c r="T7" s="17"/>
      <c r="U7" s="261">
        <f>U6/U3</f>
        <v>0.68507970003301155</v>
      </c>
      <c r="V7" s="262"/>
      <c r="W7" s="261">
        <f>W6/W3</f>
        <v>0.68507970003301155</v>
      </c>
      <c r="X7" s="262"/>
      <c r="Y7" s="261">
        <f>Y6/Y3</f>
        <v>0.68507970003301155</v>
      </c>
      <c r="Z7" s="262"/>
      <c r="AA7" s="261">
        <f>AA6/AA3</f>
        <v>0.68507970003301155</v>
      </c>
      <c r="AB7" s="17"/>
      <c r="AC7" s="5"/>
      <c r="AD7" s="17"/>
      <c r="AE7" s="5"/>
      <c r="AF7" s="17"/>
      <c r="AG7" s="5"/>
      <c r="AH7" s="17"/>
      <c r="AI7" s="5"/>
      <c r="AJ7" s="17"/>
      <c r="AK7" s="5"/>
      <c r="AL7" s="17"/>
      <c r="AM7" s="5"/>
      <c r="AN7" s="17"/>
      <c r="AO7" s="5"/>
      <c r="AP7" s="17"/>
      <c r="AQ7" s="5"/>
      <c r="AR7" s="17"/>
      <c r="AS7" s="5"/>
      <c r="AT7" s="17"/>
      <c r="AU7" s="5"/>
      <c r="AV7" s="17"/>
      <c r="AW7" s="5"/>
      <c r="AX7" s="17"/>
      <c r="AY7" s="5"/>
      <c r="AZ7" s="17"/>
      <c r="BA7" s="5"/>
      <c r="BB7" s="17"/>
    </row>
    <row r="8" spans="1:54" x14ac:dyDescent="0.25">
      <c r="A8" s="66" t="s">
        <v>24</v>
      </c>
      <c r="B8" s="69"/>
      <c r="C8" s="17"/>
      <c r="D8" s="17"/>
      <c r="E8" s="70">
        <v>3919114</v>
      </c>
      <c r="F8" s="17"/>
      <c r="G8" s="5">
        <v>3648717</v>
      </c>
      <c r="H8" s="17"/>
      <c r="I8" s="70">
        <v>2957320</v>
      </c>
      <c r="J8" s="17"/>
      <c r="K8" s="5">
        <v>2949849</v>
      </c>
      <c r="L8" s="17"/>
      <c r="M8" s="5">
        <v>4026917</v>
      </c>
      <c r="N8" s="17"/>
      <c r="O8" s="5">
        <v>4029596</v>
      </c>
      <c r="P8" s="17"/>
      <c r="Q8" s="5">
        <v>4025258</v>
      </c>
      <c r="R8" s="17"/>
      <c r="S8" s="70">
        <v>3418387</v>
      </c>
      <c r="T8" s="17"/>
      <c r="U8" s="5">
        <v>3910436</v>
      </c>
      <c r="V8" s="17"/>
      <c r="W8" s="5">
        <v>3880381</v>
      </c>
      <c r="X8" s="17"/>
      <c r="Y8" s="5">
        <v>3872161</v>
      </c>
      <c r="Z8" s="17"/>
      <c r="AA8" s="5">
        <v>3870042</v>
      </c>
      <c r="AB8" s="17"/>
      <c r="AC8" s="5"/>
      <c r="AD8" s="17"/>
      <c r="AE8" s="5"/>
      <c r="AF8" s="17"/>
      <c r="AG8" s="5"/>
      <c r="AH8" s="17"/>
      <c r="AI8" s="5"/>
      <c r="AJ8" s="17"/>
      <c r="AK8" s="5"/>
      <c r="AL8" s="17"/>
      <c r="AM8" s="5"/>
      <c r="AN8" s="17"/>
      <c r="AO8" s="5"/>
      <c r="AP8" s="17"/>
      <c r="AQ8" s="5"/>
      <c r="AR8" s="17"/>
      <c r="AS8" s="5"/>
      <c r="AT8" s="17"/>
      <c r="AU8" s="5"/>
      <c r="AV8" s="17"/>
      <c r="AW8" s="5"/>
      <c r="AX8" s="17"/>
      <c r="AY8" s="5"/>
      <c r="AZ8" s="17"/>
      <c r="BA8" s="5"/>
      <c r="BB8" s="17"/>
    </row>
    <row r="9" spans="1:54" x14ac:dyDescent="0.25">
      <c r="A9" s="66" t="s">
        <v>61</v>
      </c>
      <c r="B9" s="69"/>
      <c r="C9" s="17"/>
      <c r="D9" s="17"/>
      <c r="E9" s="33">
        <f>E8/E6</f>
        <v>0.98751369477114237</v>
      </c>
      <c r="F9" s="17"/>
      <c r="G9" s="33">
        <v>0.99399999999999999</v>
      </c>
      <c r="H9" s="17"/>
      <c r="I9" s="33">
        <v>0.98</v>
      </c>
      <c r="J9" s="149"/>
      <c r="K9" s="33">
        <v>0.97799999999999998</v>
      </c>
      <c r="L9" s="149"/>
      <c r="M9" s="33">
        <v>0.99199999999999999</v>
      </c>
      <c r="N9" s="149"/>
      <c r="O9" s="33">
        <v>0.99299999999999999</v>
      </c>
      <c r="P9" s="149"/>
      <c r="Q9" s="33">
        <v>0.99199999999999999</v>
      </c>
      <c r="R9" s="17"/>
      <c r="S9" s="145">
        <v>0.93799999999999994</v>
      </c>
      <c r="T9" s="17"/>
      <c r="U9" s="261">
        <f>U8/U6</f>
        <v>0.69480101589548804</v>
      </c>
      <c r="V9" s="262"/>
      <c r="W9" s="261">
        <f>W8/W6</f>
        <v>0.68946088386603166</v>
      </c>
      <c r="X9" s="262"/>
      <c r="Y9" s="261">
        <f>Y8/Y6</f>
        <v>0.68800036530731834</v>
      </c>
      <c r="Z9" s="262"/>
      <c r="AA9" s="261">
        <f>AA8/AA6</f>
        <v>0.68762386423360622</v>
      </c>
      <c r="AB9" s="17"/>
      <c r="AC9" s="5"/>
      <c r="AD9" s="17"/>
      <c r="AE9" s="5"/>
      <c r="AF9" s="17"/>
      <c r="AG9" s="5"/>
      <c r="AH9" s="17"/>
      <c r="AI9" s="5"/>
      <c r="AJ9" s="17"/>
      <c r="AK9" s="5"/>
      <c r="AL9" s="17"/>
      <c r="AM9" s="5"/>
      <c r="AN9" s="17"/>
      <c r="AO9" s="5"/>
      <c r="AP9" s="17"/>
      <c r="AQ9" s="5"/>
      <c r="AR9" s="17"/>
      <c r="AS9" s="5"/>
      <c r="AT9" s="17"/>
      <c r="AU9" s="5"/>
      <c r="AV9" s="17"/>
      <c r="AW9" s="5"/>
      <c r="AX9" s="17"/>
      <c r="AY9" s="5"/>
      <c r="AZ9" s="17"/>
      <c r="BA9" s="5"/>
      <c r="BB9" s="17"/>
    </row>
    <row r="10" spans="1:54" x14ac:dyDescent="0.25">
      <c r="A10" s="15" t="s">
        <v>6</v>
      </c>
      <c r="B10" s="17"/>
      <c r="C10" s="17"/>
      <c r="D10" s="17"/>
      <c r="E10" s="71" t="s">
        <v>378</v>
      </c>
      <c r="F10" s="17"/>
      <c r="G10" s="71" t="s">
        <v>378</v>
      </c>
      <c r="H10" s="17"/>
      <c r="I10" s="5" t="s">
        <v>379</v>
      </c>
      <c r="J10" s="17"/>
      <c r="K10" s="5"/>
      <c r="L10" s="17"/>
      <c r="M10" s="71" t="s">
        <v>378</v>
      </c>
      <c r="N10" s="149"/>
      <c r="O10" s="71" t="s">
        <v>378</v>
      </c>
      <c r="P10" s="149"/>
      <c r="Q10" s="71" t="s">
        <v>378</v>
      </c>
      <c r="R10" s="17"/>
      <c r="S10" s="5" t="s">
        <v>1131</v>
      </c>
      <c r="T10" s="17"/>
      <c r="U10" s="5"/>
      <c r="V10" s="17"/>
      <c r="W10" s="5"/>
      <c r="X10" s="17"/>
      <c r="Y10" s="5"/>
      <c r="Z10" s="17"/>
      <c r="AA10" s="5"/>
      <c r="AB10" s="17"/>
      <c r="AC10" s="5"/>
      <c r="AD10" s="17"/>
      <c r="AE10" s="5"/>
      <c r="AF10" s="17"/>
      <c r="AG10" s="5"/>
      <c r="AH10" s="17"/>
      <c r="AI10" s="5"/>
      <c r="AJ10" s="17"/>
      <c r="AK10" s="5"/>
      <c r="AL10" s="17"/>
      <c r="AM10" s="5"/>
      <c r="AN10" s="17"/>
      <c r="AO10" s="5"/>
      <c r="AP10" s="17"/>
      <c r="AQ10" s="5"/>
      <c r="AR10" s="17"/>
      <c r="AS10" s="5"/>
      <c r="AT10" s="17"/>
      <c r="AU10" s="5"/>
      <c r="AV10" s="17"/>
      <c r="AW10" s="5"/>
      <c r="AX10" s="17"/>
      <c r="AY10" s="5"/>
      <c r="AZ10" s="17"/>
      <c r="BA10" s="5"/>
      <c r="BB10" s="17"/>
    </row>
    <row r="11" spans="1:54" x14ac:dyDescent="0.25">
      <c r="A11" s="15" t="s">
        <v>137</v>
      </c>
      <c r="B11" s="15" t="s">
        <v>138</v>
      </c>
      <c r="C11" s="15" t="s">
        <v>139</v>
      </c>
      <c r="D11" s="15" t="s">
        <v>136</v>
      </c>
      <c r="E11" s="146" t="s">
        <v>41</v>
      </c>
      <c r="F11" s="147" t="s">
        <v>26</v>
      </c>
      <c r="G11" s="21" t="s">
        <v>41</v>
      </c>
      <c r="H11" s="147" t="s">
        <v>26</v>
      </c>
      <c r="I11" s="21" t="s">
        <v>41</v>
      </c>
      <c r="J11" s="147" t="s">
        <v>26</v>
      </c>
      <c r="K11" s="21" t="s">
        <v>41</v>
      </c>
      <c r="L11" s="147" t="s">
        <v>26</v>
      </c>
      <c r="M11" s="21" t="s">
        <v>41</v>
      </c>
      <c r="N11" s="147" t="s">
        <v>26</v>
      </c>
      <c r="O11" s="21" t="s">
        <v>41</v>
      </c>
      <c r="P11" s="147" t="s">
        <v>26</v>
      </c>
      <c r="Q11" s="21" t="s">
        <v>41</v>
      </c>
      <c r="R11" s="147" t="s">
        <v>26</v>
      </c>
      <c r="S11" s="21" t="s">
        <v>41</v>
      </c>
      <c r="T11" s="147" t="s">
        <v>26</v>
      </c>
      <c r="U11" s="21" t="s">
        <v>41</v>
      </c>
      <c r="V11" s="147" t="s">
        <v>26</v>
      </c>
      <c r="W11" s="21" t="s">
        <v>41</v>
      </c>
      <c r="X11" s="147" t="s">
        <v>26</v>
      </c>
      <c r="Y11" s="21" t="s">
        <v>41</v>
      </c>
      <c r="Z11" s="147" t="s">
        <v>26</v>
      </c>
      <c r="AA11" s="21" t="s">
        <v>41</v>
      </c>
      <c r="AB11" s="147" t="s">
        <v>26</v>
      </c>
      <c r="AC11" s="21" t="s">
        <v>41</v>
      </c>
      <c r="AD11" s="147" t="s">
        <v>26</v>
      </c>
      <c r="AE11" s="21" t="s">
        <v>41</v>
      </c>
      <c r="AF11" s="147" t="s">
        <v>26</v>
      </c>
      <c r="AG11" s="21" t="s">
        <v>41</v>
      </c>
      <c r="AH11" s="147" t="s">
        <v>26</v>
      </c>
      <c r="AI11" s="21" t="s">
        <v>41</v>
      </c>
      <c r="AJ11" s="147" t="s">
        <v>26</v>
      </c>
      <c r="AK11" s="21" t="s">
        <v>41</v>
      </c>
      <c r="AL11" s="147" t="s">
        <v>26</v>
      </c>
      <c r="AM11" s="21" t="s">
        <v>41</v>
      </c>
      <c r="AN11" s="147" t="s">
        <v>26</v>
      </c>
      <c r="AO11" s="21" t="s">
        <v>41</v>
      </c>
      <c r="AP11" s="147" t="s">
        <v>26</v>
      </c>
      <c r="AQ11" s="21" t="s">
        <v>41</v>
      </c>
      <c r="AR11" s="147" t="s">
        <v>26</v>
      </c>
      <c r="AS11" s="21" t="s">
        <v>41</v>
      </c>
      <c r="AT11" s="147" t="s">
        <v>26</v>
      </c>
      <c r="AU11" s="21" t="s">
        <v>41</v>
      </c>
      <c r="AV11" s="147" t="s">
        <v>26</v>
      </c>
      <c r="AW11" s="21" t="s">
        <v>41</v>
      </c>
      <c r="AX11" s="147" t="s">
        <v>26</v>
      </c>
      <c r="AY11" s="21" t="s">
        <v>41</v>
      </c>
      <c r="AZ11" s="147" t="s">
        <v>26</v>
      </c>
      <c r="BA11" s="21" t="s">
        <v>41</v>
      </c>
      <c r="BB11" s="147" t="s">
        <v>26</v>
      </c>
    </row>
    <row r="12" spans="1:54" x14ac:dyDescent="0.25">
      <c r="A12" s="2" t="s">
        <v>361</v>
      </c>
      <c r="B12" s="2" t="s">
        <v>362</v>
      </c>
      <c r="C12" s="2" t="s">
        <v>363</v>
      </c>
      <c r="D12" s="2" t="s">
        <v>364</v>
      </c>
      <c r="E12" s="70">
        <v>3344131</v>
      </c>
      <c r="F12" s="67">
        <v>0.85329999999999995</v>
      </c>
      <c r="G12" s="5"/>
      <c r="H12" s="4"/>
      <c r="I12" s="5"/>
      <c r="J12" s="45"/>
      <c r="K12" s="5"/>
      <c r="L12" s="45"/>
      <c r="M12" s="5"/>
      <c r="N12" s="45"/>
      <c r="O12" s="5"/>
      <c r="P12" s="45"/>
      <c r="Q12" s="5"/>
      <c r="R12" s="45"/>
      <c r="S12" s="5"/>
      <c r="T12" s="4"/>
      <c r="U12" s="5"/>
      <c r="V12" s="4"/>
      <c r="W12" s="5"/>
      <c r="X12" s="4"/>
      <c r="Y12" s="5"/>
      <c r="Z12" s="4"/>
      <c r="AA12" s="5"/>
      <c r="AB12" s="4"/>
      <c r="AC12" s="5"/>
      <c r="AD12" s="4"/>
      <c r="AE12" s="5"/>
      <c r="AF12" s="4"/>
      <c r="AG12" s="5"/>
      <c r="AH12" s="4"/>
      <c r="AI12" s="5"/>
      <c r="AJ12" s="4"/>
      <c r="AK12" s="5"/>
      <c r="AL12" s="4"/>
      <c r="AM12" s="5"/>
      <c r="AN12" s="4"/>
      <c r="AO12" s="5"/>
      <c r="AP12" s="4"/>
      <c r="AQ12" s="5"/>
      <c r="AR12" s="4"/>
      <c r="AS12" s="5"/>
      <c r="AT12" s="4"/>
      <c r="AU12" s="5"/>
      <c r="AV12" s="4"/>
      <c r="AW12" s="5"/>
      <c r="AX12" s="4"/>
      <c r="AY12" s="5"/>
      <c r="AZ12" s="4"/>
      <c r="BA12" s="5"/>
      <c r="BB12" s="4"/>
    </row>
    <row r="13" spans="1:54" x14ac:dyDescent="0.25">
      <c r="A13" s="2" t="s">
        <v>361</v>
      </c>
      <c r="B13" s="2" t="s">
        <v>362</v>
      </c>
      <c r="C13" s="2" t="s">
        <v>363</v>
      </c>
      <c r="D13" s="2" t="s">
        <v>365</v>
      </c>
      <c r="E13" s="70">
        <v>574983</v>
      </c>
      <c r="F13" s="45">
        <v>0.1467</v>
      </c>
      <c r="G13" s="5"/>
      <c r="H13" s="4"/>
      <c r="I13" s="5"/>
      <c r="J13" s="45"/>
      <c r="K13" s="5"/>
      <c r="L13" s="45"/>
      <c r="M13" s="5"/>
      <c r="N13" s="45"/>
      <c r="O13" s="5"/>
      <c r="P13" s="45"/>
      <c r="Q13" s="5"/>
      <c r="R13" s="45"/>
      <c r="S13" s="5"/>
      <c r="T13" s="4"/>
      <c r="U13" s="5"/>
      <c r="V13" s="4"/>
      <c r="W13" s="5"/>
      <c r="X13" s="4"/>
      <c r="Y13" s="5"/>
      <c r="Z13" s="4"/>
      <c r="AA13" s="5"/>
      <c r="AB13" s="4"/>
      <c r="AC13" s="5"/>
      <c r="AD13" s="4"/>
      <c r="AE13" s="5"/>
      <c r="AF13" s="4"/>
      <c r="AG13" s="5"/>
      <c r="AH13" s="4"/>
      <c r="AI13" s="5"/>
      <c r="AJ13" s="4"/>
      <c r="AK13" s="5"/>
      <c r="AL13" s="4"/>
      <c r="AM13" s="5"/>
      <c r="AN13" s="4"/>
      <c r="AO13" s="5"/>
      <c r="AP13" s="4"/>
      <c r="AQ13" s="5"/>
      <c r="AR13" s="4"/>
      <c r="AS13" s="5"/>
      <c r="AT13" s="4"/>
      <c r="AU13" s="5"/>
      <c r="AV13" s="4"/>
      <c r="AW13" s="5"/>
      <c r="AX13" s="4"/>
      <c r="AY13" s="5"/>
      <c r="AZ13" s="4"/>
      <c r="BA13" s="5"/>
      <c r="BB13" s="4"/>
    </row>
    <row r="14" spans="1:54" x14ac:dyDescent="0.25">
      <c r="A14" s="2" t="s">
        <v>366</v>
      </c>
      <c r="B14" s="2" t="s">
        <v>367</v>
      </c>
      <c r="C14" s="2" t="s">
        <v>356</v>
      </c>
      <c r="D14" s="2" t="s">
        <v>364</v>
      </c>
      <c r="E14" s="5"/>
      <c r="F14" s="64"/>
      <c r="G14" s="2">
        <v>3056027</v>
      </c>
      <c r="H14" s="35">
        <v>0.83799999999999997</v>
      </c>
      <c r="I14" s="5"/>
      <c r="J14" s="148"/>
      <c r="K14" s="5"/>
      <c r="L14" s="148"/>
      <c r="M14" s="5"/>
      <c r="N14" s="148"/>
      <c r="O14" s="5"/>
      <c r="P14" s="148"/>
      <c r="Q14" s="5"/>
      <c r="R14" s="148"/>
      <c r="S14" s="5"/>
      <c r="T14" s="4"/>
      <c r="U14" s="5"/>
      <c r="V14" s="4"/>
      <c r="W14" s="5"/>
      <c r="X14" s="4"/>
      <c r="Y14" s="5"/>
      <c r="Z14" s="4"/>
      <c r="AA14" s="5"/>
      <c r="AB14" s="4"/>
      <c r="AC14" s="5"/>
      <c r="AD14" s="4"/>
      <c r="AE14" s="5"/>
      <c r="AF14" s="4"/>
      <c r="AG14" s="5"/>
      <c r="AH14" s="4"/>
      <c r="AI14" s="5"/>
      <c r="AJ14" s="4"/>
      <c r="AK14" s="5"/>
      <c r="AL14" s="4"/>
      <c r="AM14" s="5"/>
      <c r="AN14" s="4"/>
      <c r="AO14" s="5"/>
      <c r="AP14" s="4"/>
      <c r="AQ14" s="5"/>
      <c r="AR14" s="4"/>
      <c r="AS14" s="5"/>
      <c r="AT14" s="4"/>
      <c r="AU14" s="5"/>
      <c r="AV14" s="4"/>
      <c r="AW14" s="5"/>
      <c r="AX14" s="4"/>
      <c r="AY14" s="5"/>
      <c r="AZ14" s="4"/>
      <c r="BA14" s="5"/>
      <c r="BB14" s="4"/>
    </row>
    <row r="15" spans="1:54" x14ac:dyDescent="0.25">
      <c r="A15" s="2" t="s">
        <v>366</v>
      </c>
      <c r="B15" s="2" t="s">
        <v>367</v>
      </c>
      <c r="C15" s="2" t="s">
        <v>356</v>
      </c>
      <c r="D15" s="2" t="s">
        <v>365</v>
      </c>
      <c r="E15" s="5"/>
      <c r="F15" s="64"/>
      <c r="G15" s="2">
        <v>592690</v>
      </c>
      <c r="H15" s="35">
        <v>0.16200000000000001</v>
      </c>
      <c r="I15" s="5"/>
      <c r="J15" s="148"/>
      <c r="K15" s="5"/>
      <c r="L15" s="148"/>
      <c r="M15" s="5"/>
      <c r="N15" s="148"/>
      <c r="O15" s="5"/>
      <c r="P15" s="148"/>
      <c r="Q15" s="5"/>
      <c r="R15" s="148"/>
      <c r="S15" s="5"/>
      <c r="T15" s="4"/>
      <c r="U15" s="5"/>
      <c r="V15" s="4"/>
      <c r="W15" s="5"/>
      <c r="X15" s="4"/>
      <c r="Y15" s="5"/>
      <c r="Z15" s="4"/>
      <c r="AA15" s="5"/>
      <c r="AB15" s="4"/>
      <c r="AC15" s="5"/>
      <c r="AD15" s="4"/>
      <c r="AE15" s="5"/>
      <c r="AF15" s="4"/>
      <c r="AG15" s="5"/>
      <c r="AH15" s="4"/>
      <c r="AI15" s="5"/>
      <c r="AJ15" s="4"/>
      <c r="AK15" s="5"/>
      <c r="AL15" s="4"/>
      <c r="AM15" s="5"/>
      <c r="AN15" s="4"/>
      <c r="AO15" s="5"/>
      <c r="AP15" s="4"/>
      <c r="AQ15" s="5"/>
      <c r="AR15" s="4"/>
      <c r="AS15" s="5"/>
      <c r="AT15" s="4"/>
      <c r="AU15" s="5"/>
      <c r="AV15" s="4"/>
      <c r="AW15" s="5"/>
      <c r="AX15" s="4"/>
      <c r="AY15" s="5"/>
      <c r="AZ15" s="4"/>
      <c r="BA15" s="5"/>
      <c r="BB15" s="4"/>
    </row>
    <row r="16" spans="1:54" x14ac:dyDescent="0.25">
      <c r="A16" s="2" t="s">
        <v>368</v>
      </c>
      <c r="B16" s="2" t="s">
        <v>369</v>
      </c>
      <c r="C16" s="2" t="s">
        <v>358</v>
      </c>
      <c r="D16" s="2" t="s">
        <v>364</v>
      </c>
      <c r="E16" s="2"/>
      <c r="F16" s="4"/>
      <c r="G16" s="5"/>
      <c r="H16" s="4"/>
      <c r="I16" s="5">
        <v>1922680</v>
      </c>
      <c r="J16" s="148">
        <v>0.65</v>
      </c>
      <c r="K16" s="5"/>
      <c r="L16" s="148"/>
      <c r="M16" s="5"/>
      <c r="N16" s="148"/>
      <c r="O16" s="5"/>
      <c r="P16" s="148"/>
      <c r="Q16" s="5"/>
      <c r="R16" s="148"/>
      <c r="S16" s="5"/>
      <c r="T16" s="4"/>
      <c r="U16" s="5"/>
      <c r="V16" s="4"/>
      <c r="W16" s="5"/>
      <c r="X16" s="4"/>
      <c r="Y16" s="5"/>
      <c r="Z16" s="4"/>
      <c r="AA16" s="5"/>
      <c r="AB16" s="4"/>
      <c r="AC16" s="5"/>
      <c r="AD16" s="4"/>
      <c r="AE16" s="5"/>
      <c r="AF16" s="4"/>
      <c r="AG16" s="5"/>
      <c r="AH16" s="4"/>
      <c r="AI16" s="5"/>
      <c r="AJ16" s="4"/>
      <c r="AK16" s="5"/>
      <c r="AL16" s="4"/>
      <c r="AM16" s="5"/>
      <c r="AN16" s="4"/>
      <c r="AO16" s="5"/>
      <c r="AP16" s="4"/>
      <c r="AQ16" s="5"/>
      <c r="AR16" s="4"/>
      <c r="AS16" s="5"/>
      <c r="AT16" s="4"/>
      <c r="AU16" s="5"/>
      <c r="AV16" s="4"/>
      <c r="AW16" s="5"/>
      <c r="AX16" s="4"/>
      <c r="AY16" s="5"/>
      <c r="AZ16" s="4"/>
      <c r="BA16" s="5"/>
      <c r="BB16" s="4"/>
    </row>
    <row r="17" spans="1:54" x14ac:dyDescent="0.25">
      <c r="A17" s="2" t="s">
        <v>368</v>
      </c>
      <c r="B17" s="2" t="s">
        <v>369</v>
      </c>
      <c r="C17" s="2" t="s">
        <v>358</v>
      </c>
      <c r="D17" s="2" t="s">
        <v>365</v>
      </c>
      <c r="E17" s="2"/>
      <c r="F17" s="4"/>
      <c r="G17" s="5"/>
      <c r="H17" s="4"/>
      <c r="I17" s="5">
        <v>1034940</v>
      </c>
      <c r="J17" s="148">
        <v>0.35</v>
      </c>
      <c r="K17" s="5"/>
      <c r="L17" s="148"/>
      <c r="M17" s="5"/>
      <c r="N17" s="148"/>
      <c r="O17" s="5"/>
      <c r="P17" s="148"/>
      <c r="Q17" s="5"/>
      <c r="R17" s="148"/>
      <c r="S17" s="5"/>
      <c r="T17" s="4"/>
      <c r="U17" s="5"/>
      <c r="V17" s="4"/>
      <c r="W17" s="5"/>
      <c r="X17" s="4"/>
      <c r="Y17" s="5"/>
      <c r="Z17" s="4"/>
      <c r="AA17" s="5"/>
      <c r="AB17" s="4"/>
      <c r="AC17" s="5"/>
      <c r="AD17" s="4"/>
      <c r="AE17" s="5"/>
      <c r="AF17" s="4"/>
      <c r="AG17" s="5"/>
      <c r="AH17" s="4"/>
      <c r="AI17" s="5"/>
      <c r="AJ17" s="4"/>
      <c r="AK17" s="5"/>
      <c r="AL17" s="4"/>
      <c r="AM17" s="5"/>
      <c r="AN17" s="4"/>
      <c r="AO17" s="5"/>
      <c r="AP17" s="4"/>
      <c r="AQ17" s="5"/>
      <c r="AR17" s="4"/>
      <c r="AS17" s="5"/>
      <c r="AT17" s="4"/>
      <c r="AU17" s="5"/>
      <c r="AV17" s="4"/>
      <c r="AW17" s="5"/>
      <c r="AX17" s="4"/>
      <c r="AY17" s="5"/>
      <c r="AZ17" s="4"/>
      <c r="BA17" s="5"/>
      <c r="BB17" s="4"/>
    </row>
    <row r="18" spans="1:54" x14ac:dyDescent="0.25">
      <c r="A18" s="2" t="s">
        <v>370</v>
      </c>
      <c r="B18" s="2" t="s">
        <v>371</v>
      </c>
      <c r="C18" s="2" t="s">
        <v>357</v>
      </c>
      <c r="D18" s="2" t="s">
        <v>364</v>
      </c>
      <c r="E18" s="5"/>
      <c r="F18" s="4"/>
      <c r="G18" s="5"/>
      <c r="H18" s="4"/>
      <c r="I18" s="5"/>
      <c r="J18" s="148"/>
      <c r="K18" s="5">
        <v>1521271</v>
      </c>
      <c r="L18" s="148">
        <v>0.51600000000000001</v>
      </c>
      <c r="M18" s="5"/>
      <c r="N18" s="148"/>
      <c r="O18" s="5"/>
      <c r="P18" s="148"/>
      <c r="Q18" s="5"/>
      <c r="R18" s="148"/>
      <c r="S18" s="5"/>
      <c r="T18" s="4"/>
      <c r="U18" s="5"/>
      <c r="V18" s="4"/>
      <c r="W18" s="5"/>
      <c r="X18" s="4"/>
      <c r="Y18" s="5"/>
      <c r="Z18" s="4"/>
      <c r="AA18" s="5"/>
      <c r="AB18" s="4"/>
      <c r="AC18" s="5"/>
      <c r="AD18" s="4"/>
      <c r="AE18" s="5"/>
      <c r="AF18" s="4"/>
      <c r="AG18" s="5"/>
      <c r="AH18" s="4"/>
      <c r="AI18" s="5"/>
      <c r="AJ18" s="4"/>
      <c r="AK18" s="5"/>
      <c r="AL18" s="4"/>
      <c r="AM18" s="5"/>
      <c r="AN18" s="4"/>
      <c r="AO18" s="5"/>
      <c r="AP18" s="4"/>
      <c r="AQ18" s="5"/>
      <c r="AR18" s="4"/>
      <c r="AS18" s="5"/>
      <c r="AT18" s="4"/>
      <c r="AU18" s="5"/>
      <c r="AV18" s="4"/>
      <c r="AW18" s="5"/>
      <c r="AX18" s="4"/>
      <c r="AY18" s="5"/>
      <c r="AZ18" s="4"/>
      <c r="BA18" s="5"/>
      <c r="BB18" s="4"/>
    </row>
    <row r="19" spans="1:54" x14ac:dyDescent="0.25">
      <c r="A19" s="2" t="s">
        <v>370</v>
      </c>
      <c r="B19" s="2" t="s">
        <v>371</v>
      </c>
      <c r="C19" s="2" t="s">
        <v>357</v>
      </c>
      <c r="D19" s="2" t="s">
        <v>365</v>
      </c>
      <c r="E19" s="5"/>
      <c r="F19" s="4"/>
      <c r="G19" s="5"/>
      <c r="H19" s="4"/>
      <c r="I19" s="5"/>
      <c r="J19" s="148"/>
      <c r="K19" s="5">
        <v>1428578</v>
      </c>
      <c r="L19" s="148">
        <v>0.48399999999999999</v>
      </c>
      <c r="M19" s="5"/>
      <c r="N19" s="148"/>
      <c r="O19" s="5"/>
      <c r="P19" s="148"/>
      <c r="Q19" s="5"/>
      <c r="R19" s="148"/>
      <c r="S19" s="5"/>
      <c r="T19" s="4"/>
      <c r="U19" s="5"/>
      <c r="V19" s="4"/>
      <c r="W19" s="5"/>
      <c r="X19" s="4"/>
      <c r="Y19" s="5"/>
      <c r="Z19" s="4"/>
      <c r="AA19" s="5"/>
      <c r="AB19" s="4"/>
      <c r="AC19" s="5"/>
      <c r="AD19" s="4"/>
      <c r="AE19" s="5"/>
      <c r="AF19" s="4"/>
      <c r="AG19" s="5"/>
      <c r="AH19" s="4"/>
      <c r="AI19" s="5"/>
      <c r="AJ19" s="4"/>
      <c r="AK19" s="5"/>
      <c r="AL19" s="4"/>
      <c r="AM19" s="5"/>
      <c r="AN19" s="4"/>
      <c r="AO19" s="5"/>
      <c r="AP19" s="4"/>
      <c r="AQ19" s="5"/>
      <c r="AR19" s="4"/>
      <c r="AS19" s="5"/>
      <c r="AT19" s="4"/>
      <c r="AU19" s="5"/>
      <c r="AV19" s="4"/>
      <c r="AW19" s="5"/>
      <c r="AX19" s="4"/>
      <c r="AY19" s="5"/>
      <c r="AZ19" s="4"/>
      <c r="BA19" s="5"/>
      <c r="BB19" s="4"/>
    </row>
    <row r="20" spans="1:54" x14ac:dyDescent="0.25">
      <c r="A20" s="2" t="s">
        <v>372</v>
      </c>
      <c r="B20" s="2" t="s">
        <v>373</v>
      </c>
      <c r="C20" s="2" t="s">
        <v>380</v>
      </c>
      <c r="D20" s="2" t="s">
        <v>364</v>
      </c>
      <c r="E20" s="5"/>
      <c r="F20" s="4"/>
      <c r="G20" s="5"/>
      <c r="H20" s="4"/>
      <c r="I20" s="5"/>
      <c r="J20" s="148"/>
      <c r="K20" s="5"/>
      <c r="L20" s="148"/>
      <c r="M20" s="5">
        <v>3385981</v>
      </c>
      <c r="N20" s="148">
        <v>0.84099999999999997</v>
      </c>
      <c r="O20" s="5"/>
      <c r="P20" s="148"/>
      <c r="Q20" s="5"/>
      <c r="R20" s="148"/>
      <c r="S20" s="5"/>
      <c r="T20" s="4"/>
      <c r="U20" s="5"/>
      <c r="V20" s="4"/>
      <c r="W20" s="5"/>
      <c r="X20" s="4"/>
      <c r="Y20" s="5"/>
      <c r="Z20" s="4"/>
      <c r="AA20" s="5"/>
      <c r="AB20" s="4"/>
      <c r="AC20" s="5"/>
      <c r="AD20" s="4"/>
      <c r="AE20" s="5"/>
      <c r="AF20" s="4"/>
      <c r="AG20" s="5"/>
      <c r="AH20" s="4"/>
      <c r="AI20" s="5"/>
      <c r="AJ20" s="4"/>
      <c r="AK20" s="5"/>
      <c r="AL20" s="4"/>
      <c r="AM20" s="5"/>
      <c r="AN20" s="4"/>
      <c r="AO20" s="5"/>
      <c r="AP20" s="4"/>
      <c r="AQ20" s="5"/>
      <c r="AR20" s="4"/>
      <c r="AS20" s="5"/>
      <c r="AT20" s="4"/>
      <c r="AU20" s="5"/>
      <c r="AV20" s="4"/>
      <c r="AW20" s="5"/>
      <c r="AX20" s="4"/>
      <c r="AY20" s="5"/>
      <c r="AZ20" s="4"/>
      <c r="BA20" s="5"/>
      <c r="BB20" s="4"/>
    </row>
    <row r="21" spans="1:54" x14ac:dyDescent="0.25">
      <c r="A21" s="2" t="s">
        <v>372</v>
      </c>
      <c r="B21" s="2" t="s">
        <v>373</v>
      </c>
      <c r="C21" s="2" t="s">
        <v>380</v>
      </c>
      <c r="D21" s="2" t="s">
        <v>365</v>
      </c>
      <c r="E21" s="5"/>
      <c r="F21" s="4"/>
      <c r="G21" s="5"/>
      <c r="H21" s="4"/>
      <c r="I21" s="5"/>
      <c r="J21" s="148"/>
      <c r="K21" s="5"/>
      <c r="L21" s="148"/>
      <c r="M21" s="5">
        <v>640936</v>
      </c>
      <c r="N21" s="148">
        <v>0.159</v>
      </c>
      <c r="O21" s="5"/>
      <c r="P21" s="148"/>
      <c r="Q21" s="5"/>
      <c r="R21" s="148"/>
      <c r="S21" s="5"/>
      <c r="T21" s="4"/>
      <c r="U21" s="5"/>
      <c r="V21" s="4"/>
      <c r="W21" s="5"/>
      <c r="X21" s="4"/>
      <c r="Y21" s="5"/>
      <c r="Z21" s="4"/>
      <c r="AA21" s="5"/>
      <c r="AB21" s="4"/>
      <c r="AC21" s="5"/>
      <c r="AD21" s="4"/>
      <c r="AE21" s="5"/>
      <c r="AF21" s="4"/>
      <c r="AG21" s="5"/>
      <c r="AH21" s="4"/>
      <c r="AI21" s="5"/>
      <c r="AJ21" s="4"/>
      <c r="AK21" s="5"/>
      <c r="AL21" s="4"/>
      <c r="AM21" s="5"/>
      <c r="AN21" s="4"/>
      <c r="AO21" s="5"/>
      <c r="AP21" s="4"/>
      <c r="AQ21" s="5"/>
      <c r="AR21" s="4"/>
      <c r="AS21" s="5"/>
      <c r="AT21" s="4"/>
      <c r="AU21" s="5"/>
      <c r="AV21" s="4"/>
      <c r="AW21" s="5"/>
      <c r="AX21" s="4"/>
      <c r="AY21" s="5"/>
      <c r="AZ21" s="4"/>
      <c r="BA21" s="5"/>
      <c r="BB21" s="4"/>
    </row>
    <row r="22" spans="1:54" x14ac:dyDescent="0.25">
      <c r="A22" s="2" t="s">
        <v>374</v>
      </c>
      <c r="B22" s="2" t="s">
        <v>375</v>
      </c>
      <c r="C22" s="2" t="s">
        <v>359</v>
      </c>
      <c r="D22" s="2" t="s">
        <v>364</v>
      </c>
      <c r="E22" s="5"/>
      <c r="F22" s="4"/>
      <c r="G22" s="5"/>
      <c r="H22" s="4"/>
      <c r="I22" s="5"/>
      <c r="J22" s="148"/>
      <c r="K22" s="5"/>
      <c r="L22" s="148"/>
      <c r="M22" s="5"/>
      <c r="N22" s="148"/>
      <c r="O22" s="5">
        <v>3321313</v>
      </c>
      <c r="P22" s="148">
        <v>0.82399999999999995</v>
      </c>
      <c r="Q22" s="5"/>
      <c r="R22" s="148"/>
      <c r="S22" s="5"/>
      <c r="T22" s="4"/>
      <c r="U22" s="5"/>
      <c r="V22" s="4"/>
      <c r="W22" s="5"/>
      <c r="X22" s="4"/>
      <c r="Y22" s="5"/>
      <c r="Z22" s="4"/>
      <c r="AA22" s="5"/>
      <c r="AB22" s="4"/>
      <c r="AC22" s="5"/>
      <c r="AD22" s="4"/>
      <c r="AE22" s="5"/>
      <c r="AF22" s="4"/>
      <c r="AG22" s="5"/>
      <c r="AH22" s="4"/>
      <c r="AI22" s="5"/>
      <c r="AJ22" s="4"/>
      <c r="AK22" s="5"/>
      <c r="AL22" s="4"/>
      <c r="AM22" s="5"/>
      <c r="AN22" s="4"/>
      <c r="AO22" s="5"/>
      <c r="AP22" s="4"/>
      <c r="AQ22" s="5"/>
      <c r="AR22" s="4"/>
      <c r="AS22" s="5"/>
      <c r="AT22" s="4"/>
      <c r="AU22" s="5"/>
      <c r="AV22" s="4"/>
      <c r="AW22" s="5"/>
      <c r="AX22" s="4"/>
      <c r="AY22" s="5"/>
      <c r="AZ22" s="4"/>
      <c r="BA22" s="5"/>
      <c r="BB22" s="4"/>
    </row>
    <row r="23" spans="1:54" x14ac:dyDescent="0.25">
      <c r="A23" s="2" t="s">
        <v>374</v>
      </c>
      <c r="B23" s="2" t="s">
        <v>375</v>
      </c>
      <c r="C23" s="2" t="s">
        <v>359</v>
      </c>
      <c r="D23" s="2" t="s">
        <v>365</v>
      </c>
      <c r="E23" s="5"/>
      <c r="F23" s="4"/>
      <c r="G23" s="5"/>
      <c r="H23" s="4"/>
      <c r="I23" s="5"/>
      <c r="J23" s="148"/>
      <c r="K23" s="5"/>
      <c r="L23" s="148"/>
      <c r="M23" s="5"/>
      <c r="N23" s="148"/>
      <c r="O23" s="5">
        <v>708283</v>
      </c>
      <c r="P23" s="148">
        <v>0.17599999999999999</v>
      </c>
      <c r="Q23" s="5"/>
      <c r="R23" s="148"/>
      <c r="S23" s="5"/>
      <c r="T23" s="4"/>
      <c r="U23" s="5"/>
      <c r="V23" s="4"/>
      <c r="W23" s="5"/>
      <c r="X23" s="4"/>
      <c r="Y23" s="5"/>
      <c r="Z23" s="4"/>
      <c r="AA23" s="5"/>
      <c r="AB23" s="4"/>
      <c r="AC23" s="5"/>
      <c r="AD23" s="4"/>
      <c r="AE23" s="5"/>
      <c r="AF23" s="4"/>
      <c r="AG23" s="5"/>
      <c r="AH23" s="4"/>
      <c r="AI23" s="5"/>
      <c r="AJ23" s="4"/>
      <c r="AK23" s="5"/>
      <c r="AL23" s="4"/>
      <c r="AM23" s="5"/>
      <c r="AN23" s="4"/>
      <c r="AO23" s="5"/>
      <c r="AP23" s="4"/>
      <c r="AQ23" s="5"/>
      <c r="AR23" s="4"/>
      <c r="AS23" s="5"/>
      <c r="AT23" s="4"/>
      <c r="AU23" s="5"/>
      <c r="AV23" s="4"/>
      <c r="AW23" s="5"/>
      <c r="AX23" s="4"/>
      <c r="AY23" s="5"/>
      <c r="AZ23" s="4"/>
      <c r="BA23" s="5"/>
      <c r="BB23" s="4"/>
    </row>
    <row r="24" spans="1:54" x14ac:dyDescent="0.25">
      <c r="A24" s="2" t="s">
        <v>376</v>
      </c>
      <c r="B24" s="2" t="s">
        <v>377</v>
      </c>
      <c r="C24" s="2" t="s">
        <v>360</v>
      </c>
      <c r="D24" s="2" t="s">
        <v>364</v>
      </c>
      <c r="E24" s="5"/>
      <c r="F24" s="4"/>
      <c r="G24" s="5"/>
      <c r="H24" s="4"/>
      <c r="I24" s="5"/>
      <c r="J24" s="148"/>
      <c r="K24" s="5"/>
      <c r="L24" s="148"/>
      <c r="M24" s="5"/>
      <c r="N24" s="148"/>
      <c r="O24" s="5"/>
      <c r="P24" s="148"/>
      <c r="Q24" s="5">
        <v>3309616</v>
      </c>
      <c r="R24" s="148">
        <v>0.82199999999999995</v>
      </c>
      <c r="S24" s="5"/>
      <c r="T24" s="4"/>
      <c r="U24" s="5"/>
      <c r="V24" s="4"/>
      <c r="W24" s="5"/>
      <c r="X24" s="4"/>
      <c r="Y24" s="5"/>
      <c r="Z24" s="4"/>
      <c r="AA24" s="5"/>
      <c r="AB24" s="4"/>
      <c r="AC24" s="5"/>
      <c r="AD24" s="4"/>
      <c r="AE24" s="5"/>
      <c r="AF24" s="4"/>
      <c r="AG24" s="5"/>
      <c r="AH24" s="4"/>
      <c r="AI24" s="5"/>
      <c r="AJ24" s="4"/>
      <c r="AK24" s="5"/>
      <c r="AL24" s="4"/>
      <c r="AM24" s="5"/>
      <c r="AN24" s="4"/>
      <c r="AO24" s="5"/>
      <c r="AP24" s="4"/>
      <c r="AQ24" s="5"/>
      <c r="AR24" s="4"/>
      <c r="AS24" s="5"/>
      <c r="AT24" s="4"/>
      <c r="AU24" s="5"/>
      <c r="AV24" s="4"/>
      <c r="AW24" s="5"/>
      <c r="AX24" s="4"/>
      <c r="AY24" s="5"/>
      <c r="AZ24" s="4"/>
      <c r="BA24" s="5"/>
      <c r="BB24" s="4"/>
    </row>
    <row r="25" spans="1:54" x14ac:dyDescent="0.25">
      <c r="A25" s="2" t="s">
        <v>376</v>
      </c>
      <c r="B25" s="2" t="s">
        <v>377</v>
      </c>
      <c r="C25" s="2" t="s">
        <v>360</v>
      </c>
      <c r="D25" s="2" t="s">
        <v>365</v>
      </c>
      <c r="E25" s="5"/>
      <c r="F25" s="4"/>
      <c r="G25" s="5"/>
      <c r="H25" s="4"/>
      <c r="I25" s="5"/>
      <c r="J25" s="148"/>
      <c r="K25" s="5"/>
      <c r="L25" s="148"/>
      <c r="M25" s="5"/>
      <c r="N25" s="148"/>
      <c r="O25" s="5"/>
      <c r="P25" s="148"/>
      <c r="Q25" s="5">
        <v>715642</v>
      </c>
      <c r="R25" s="148">
        <v>0.17799999999999999</v>
      </c>
      <c r="S25" s="5"/>
      <c r="T25" s="4"/>
      <c r="U25" s="5"/>
      <c r="V25" s="4"/>
      <c r="W25" s="5"/>
      <c r="X25" s="4"/>
      <c r="Y25" s="5"/>
      <c r="Z25" s="4"/>
      <c r="AA25" s="5"/>
      <c r="AB25" s="4"/>
      <c r="AC25" s="5"/>
      <c r="AD25" s="4"/>
      <c r="AE25" s="5"/>
      <c r="AF25" s="4"/>
      <c r="AG25" s="5"/>
      <c r="AH25" s="4"/>
      <c r="AI25" s="5"/>
      <c r="AJ25" s="4"/>
      <c r="AK25" s="5"/>
      <c r="AL25" s="4"/>
      <c r="AM25" s="5"/>
      <c r="AN25" s="4"/>
      <c r="AO25" s="5"/>
      <c r="AP25" s="4"/>
      <c r="AQ25" s="5"/>
      <c r="AR25" s="4"/>
      <c r="AS25" s="5"/>
      <c r="AT25" s="4"/>
      <c r="AU25" s="5"/>
      <c r="AV25" s="4"/>
      <c r="AW25" s="5"/>
      <c r="AX25" s="4"/>
      <c r="AY25" s="5"/>
      <c r="AZ25" s="4"/>
      <c r="BA25" s="5"/>
      <c r="BB25" s="4"/>
    </row>
    <row r="26" spans="1:54" x14ac:dyDescent="0.25">
      <c r="A26" s="2" t="s">
        <v>1128</v>
      </c>
      <c r="B26" s="2" t="s">
        <v>1129</v>
      </c>
      <c r="C26" s="2" t="s">
        <v>1130</v>
      </c>
      <c r="D26" s="2" t="s">
        <v>364</v>
      </c>
      <c r="E26" s="5"/>
      <c r="F26" s="4"/>
      <c r="G26" s="5"/>
      <c r="H26" s="4"/>
      <c r="I26" s="5"/>
      <c r="J26" s="4"/>
      <c r="K26" s="5"/>
      <c r="L26" s="4"/>
      <c r="M26" s="5"/>
      <c r="N26" s="4"/>
      <c r="O26" s="5"/>
      <c r="P26" s="4"/>
      <c r="Q26" s="5"/>
      <c r="R26" s="4"/>
      <c r="S26" s="5">
        <v>56163</v>
      </c>
      <c r="T26" s="255">
        <v>1.6E-2</v>
      </c>
      <c r="U26" s="5"/>
      <c r="V26" s="4"/>
      <c r="W26" s="5"/>
      <c r="X26" s="4"/>
      <c r="Y26" s="5"/>
      <c r="Z26" s="4"/>
      <c r="AA26" s="5"/>
      <c r="AB26" s="4"/>
      <c r="AC26" s="5"/>
      <c r="AD26" s="4"/>
      <c r="AE26" s="5"/>
      <c r="AF26" s="4"/>
      <c r="AG26" s="5"/>
      <c r="AH26" s="4"/>
      <c r="AI26" s="5"/>
      <c r="AJ26" s="4"/>
      <c r="AK26" s="5"/>
      <c r="AL26" s="4"/>
      <c r="AM26" s="5"/>
      <c r="AN26" s="4"/>
      <c r="AO26" s="5"/>
      <c r="AP26" s="4"/>
      <c r="AQ26" s="5"/>
      <c r="AR26" s="4"/>
      <c r="AS26" s="5"/>
      <c r="AT26" s="4"/>
      <c r="AU26" s="5"/>
      <c r="AV26" s="4"/>
      <c r="AW26" s="5"/>
      <c r="AX26" s="4"/>
      <c r="AY26" s="5"/>
      <c r="AZ26" s="4"/>
      <c r="BA26" s="5"/>
      <c r="BB26" s="4"/>
    </row>
    <row r="27" spans="1:54" x14ac:dyDescent="0.25">
      <c r="A27" s="2" t="s">
        <v>1128</v>
      </c>
      <c r="B27" s="2" t="s">
        <v>1129</v>
      </c>
      <c r="C27" s="2" t="s">
        <v>1130</v>
      </c>
      <c r="D27" s="2" t="s">
        <v>365</v>
      </c>
      <c r="E27" s="5"/>
      <c r="F27" s="4"/>
      <c r="G27" s="5"/>
      <c r="H27" s="4"/>
      <c r="I27" s="5"/>
      <c r="J27" s="4"/>
      <c r="K27" s="5"/>
      <c r="L27" s="4"/>
      <c r="M27" s="5"/>
      <c r="N27" s="4"/>
      <c r="O27" s="5"/>
      <c r="P27" s="4"/>
      <c r="Q27" s="5"/>
      <c r="R27" s="4"/>
      <c r="S27" s="5">
        <v>3362224</v>
      </c>
      <c r="T27" s="255">
        <v>0.98399999999999999</v>
      </c>
      <c r="U27" s="5"/>
      <c r="V27" s="4"/>
      <c r="W27" s="5"/>
      <c r="X27" s="4"/>
      <c r="Y27" s="5"/>
      <c r="Z27" s="4"/>
      <c r="AA27" s="5"/>
      <c r="AB27" s="4"/>
      <c r="AC27" s="5"/>
      <c r="AD27" s="4"/>
      <c r="AE27" s="5"/>
      <c r="AF27" s="4"/>
      <c r="AG27" s="5"/>
      <c r="AH27" s="4"/>
      <c r="AI27" s="5"/>
      <c r="AJ27" s="4"/>
      <c r="AK27" s="5"/>
      <c r="AL27" s="4"/>
      <c r="AM27" s="5"/>
      <c r="AN27" s="4"/>
      <c r="AO27" s="5"/>
      <c r="AP27" s="4"/>
      <c r="AQ27" s="5"/>
      <c r="AR27" s="4"/>
      <c r="AS27" s="5"/>
      <c r="AT27" s="4"/>
      <c r="AU27" s="5"/>
      <c r="AV27" s="4"/>
      <c r="AW27" s="5"/>
      <c r="AX27" s="4"/>
      <c r="AY27" s="5"/>
      <c r="AZ27" s="4"/>
      <c r="BA27" s="5"/>
      <c r="BB27" s="4"/>
    </row>
    <row r="28" spans="1:54" x14ac:dyDescent="0.25">
      <c r="A28" s="2" t="s">
        <v>1160</v>
      </c>
      <c r="B28" s="2" t="s">
        <v>1164</v>
      </c>
      <c r="C28" s="2" t="s">
        <v>1168</v>
      </c>
      <c r="D28" s="2" t="s">
        <v>364</v>
      </c>
      <c r="E28" s="5"/>
      <c r="F28" s="4"/>
      <c r="G28" s="5"/>
      <c r="H28" s="4"/>
      <c r="I28" s="5"/>
      <c r="J28" s="4"/>
      <c r="K28" s="5"/>
      <c r="L28" s="4"/>
      <c r="M28" s="5"/>
      <c r="N28" s="4"/>
      <c r="O28" s="5"/>
      <c r="P28" s="4"/>
      <c r="Q28" s="5"/>
      <c r="R28" s="4"/>
      <c r="S28" s="5"/>
      <c r="T28" s="4"/>
      <c r="U28" s="5">
        <v>300282</v>
      </c>
      <c r="V28" s="263">
        <f>U28/U$8</f>
        <v>7.6789902711615787E-2</v>
      </c>
      <c r="W28" s="5"/>
      <c r="X28" s="4"/>
      <c r="Y28" s="5"/>
      <c r="Z28" s="4"/>
      <c r="AA28" s="5"/>
      <c r="AB28" s="4"/>
      <c r="AC28" s="5"/>
      <c r="AD28" s="4"/>
      <c r="AE28" s="5"/>
      <c r="AF28" s="4"/>
      <c r="AG28" s="5"/>
      <c r="AH28" s="4"/>
      <c r="AI28" s="5"/>
      <c r="AJ28" s="4"/>
      <c r="AK28" s="5"/>
      <c r="AL28" s="4"/>
      <c r="AM28" s="5"/>
      <c r="AN28" s="4"/>
      <c r="AO28" s="5"/>
      <c r="AP28" s="4"/>
      <c r="AQ28" s="5"/>
      <c r="AR28" s="4"/>
      <c r="AS28" s="5"/>
      <c r="AT28" s="4"/>
      <c r="AU28" s="5"/>
      <c r="AV28" s="4"/>
      <c r="AW28" s="5"/>
      <c r="AX28" s="4"/>
      <c r="AY28" s="5"/>
      <c r="AZ28" s="4"/>
      <c r="BA28" s="5"/>
      <c r="BB28" s="4"/>
    </row>
    <row r="29" spans="1:54" x14ac:dyDescent="0.25">
      <c r="A29" s="2" t="s">
        <v>1160</v>
      </c>
      <c r="B29" s="2" t="s">
        <v>1164</v>
      </c>
      <c r="C29" s="2" t="s">
        <v>1168</v>
      </c>
      <c r="D29" s="2" t="s">
        <v>365</v>
      </c>
      <c r="E29" s="5"/>
      <c r="F29" s="4"/>
      <c r="G29" s="5"/>
      <c r="H29" s="4"/>
      <c r="I29" s="5"/>
      <c r="J29" s="4"/>
      <c r="K29" s="5"/>
      <c r="L29" s="4"/>
      <c r="M29" s="5"/>
      <c r="N29" s="4"/>
      <c r="O29" s="5"/>
      <c r="P29" s="4"/>
      <c r="Q29" s="5"/>
      <c r="R29" s="4"/>
      <c r="S29" s="5"/>
      <c r="T29" s="4"/>
      <c r="U29" s="5">
        <v>3610154</v>
      </c>
      <c r="V29" s="263">
        <f>U29/U$8</f>
        <v>0.92321009728838421</v>
      </c>
      <c r="W29" s="5"/>
      <c r="X29" s="4"/>
      <c r="Y29" s="5"/>
      <c r="Z29" s="4"/>
      <c r="AA29" s="5"/>
      <c r="AB29" s="4"/>
      <c r="AC29" s="5"/>
      <c r="AD29" s="4"/>
      <c r="AE29" s="5"/>
      <c r="AF29" s="4"/>
      <c r="AG29" s="5"/>
      <c r="AH29" s="4"/>
      <c r="AI29" s="5"/>
      <c r="AJ29" s="4"/>
      <c r="AK29" s="5"/>
      <c r="AL29" s="4"/>
      <c r="AM29" s="5"/>
      <c r="AN29" s="4"/>
      <c r="AO29" s="5"/>
      <c r="AP29" s="4"/>
      <c r="AQ29" s="5"/>
      <c r="AR29" s="4"/>
      <c r="AS29" s="5"/>
      <c r="AT29" s="4"/>
      <c r="AU29" s="5"/>
      <c r="AV29" s="4"/>
      <c r="AW29" s="5"/>
      <c r="AX29" s="4"/>
      <c r="AY29" s="5"/>
      <c r="AZ29" s="4"/>
      <c r="BA29" s="5"/>
      <c r="BB29" s="4"/>
    </row>
    <row r="30" spans="1:54" x14ac:dyDescent="0.25">
      <c r="A30" s="2" t="s">
        <v>1163</v>
      </c>
      <c r="B30" s="2" t="s">
        <v>1165</v>
      </c>
      <c r="C30" s="2" t="s">
        <v>1169</v>
      </c>
      <c r="D30" s="2" t="s">
        <v>364</v>
      </c>
      <c r="E30" s="5"/>
      <c r="F30" s="4"/>
      <c r="G30" s="5"/>
      <c r="H30" s="4"/>
      <c r="I30" s="5"/>
      <c r="J30" s="4"/>
      <c r="K30" s="5"/>
      <c r="L30" s="4"/>
      <c r="M30" s="5"/>
      <c r="N30" s="4"/>
      <c r="O30" s="5"/>
      <c r="P30" s="4"/>
      <c r="Q30" s="5"/>
      <c r="R30" s="4"/>
      <c r="S30" s="5"/>
      <c r="T30" s="4"/>
      <c r="U30" s="5"/>
      <c r="V30" s="4"/>
      <c r="W30" s="5">
        <v>158447</v>
      </c>
      <c r="X30" s="263">
        <f>W30/W$8</f>
        <v>4.0832846053003559E-2</v>
      </c>
      <c r="Y30" s="5"/>
      <c r="Z30" s="4"/>
      <c r="AA30" s="5"/>
      <c r="AB30" s="4"/>
      <c r="AC30" s="5"/>
      <c r="AD30" s="4"/>
      <c r="AE30" s="5"/>
      <c r="AF30" s="4"/>
      <c r="AG30" s="5"/>
      <c r="AH30" s="4"/>
      <c r="AI30" s="5"/>
      <c r="AJ30" s="4"/>
      <c r="AK30" s="5"/>
      <c r="AL30" s="4"/>
      <c r="AM30" s="5"/>
      <c r="AN30" s="4"/>
      <c r="AO30" s="5"/>
      <c r="AP30" s="4"/>
      <c r="AQ30" s="5"/>
      <c r="AR30" s="4"/>
      <c r="AS30" s="5"/>
      <c r="AT30" s="4"/>
      <c r="AU30" s="5"/>
      <c r="AV30" s="4"/>
      <c r="AW30" s="5"/>
      <c r="AX30" s="4"/>
      <c r="AY30" s="5"/>
      <c r="AZ30" s="4"/>
      <c r="BA30" s="5"/>
      <c r="BB30" s="4"/>
    </row>
    <row r="31" spans="1:54" x14ac:dyDescent="0.25">
      <c r="A31" s="2" t="s">
        <v>1163</v>
      </c>
      <c r="B31" s="2" t="s">
        <v>1165</v>
      </c>
      <c r="C31" s="2" t="s">
        <v>1169</v>
      </c>
      <c r="D31" s="2" t="s">
        <v>365</v>
      </c>
      <c r="E31" s="5"/>
      <c r="F31" s="4"/>
      <c r="G31" s="5"/>
      <c r="H31" s="4"/>
      <c r="I31" s="5"/>
      <c r="J31" s="4"/>
      <c r="K31" s="5"/>
      <c r="L31" s="4"/>
      <c r="M31" s="5"/>
      <c r="N31" s="4"/>
      <c r="O31" s="5"/>
      <c r="P31" s="4"/>
      <c r="Q31" s="5"/>
      <c r="R31" s="4"/>
      <c r="S31" s="5"/>
      <c r="T31" s="4"/>
      <c r="U31" s="5"/>
      <c r="V31" s="4"/>
      <c r="W31" s="5">
        <v>3721934</v>
      </c>
      <c r="X31" s="263">
        <f>W31/W$8</f>
        <v>0.95916715394699648</v>
      </c>
      <c r="Y31" s="5"/>
      <c r="Z31" s="4"/>
      <c r="AA31" s="5"/>
      <c r="AB31" s="4"/>
      <c r="AC31" s="5"/>
      <c r="AD31" s="4"/>
      <c r="AE31" s="5"/>
      <c r="AF31" s="4"/>
      <c r="AG31" s="5"/>
      <c r="AH31" s="4"/>
      <c r="AI31" s="5"/>
      <c r="AJ31" s="4"/>
      <c r="AK31" s="5"/>
      <c r="AL31" s="4"/>
      <c r="AM31" s="5"/>
      <c r="AN31" s="4"/>
      <c r="AO31" s="5"/>
      <c r="AP31" s="4"/>
      <c r="AQ31" s="5"/>
      <c r="AR31" s="4"/>
      <c r="AS31" s="5"/>
      <c r="AT31" s="4"/>
      <c r="AU31" s="5"/>
      <c r="AV31" s="4"/>
      <c r="AW31" s="5"/>
      <c r="AX31" s="4"/>
      <c r="AY31" s="5"/>
      <c r="AZ31" s="4"/>
      <c r="BA31" s="5"/>
      <c r="BB31" s="4"/>
    </row>
    <row r="32" spans="1:54" x14ac:dyDescent="0.25">
      <c r="A32" s="2" t="s">
        <v>1162</v>
      </c>
      <c r="B32" s="2" t="s">
        <v>1166</v>
      </c>
      <c r="C32" s="2" t="s">
        <v>1170</v>
      </c>
      <c r="D32" s="2" t="s">
        <v>364</v>
      </c>
      <c r="E32" s="5"/>
      <c r="F32" s="4"/>
      <c r="G32" s="5"/>
      <c r="H32" s="4"/>
      <c r="I32" s="5"/>
      <c r="J32" s="4"/>
      <c r="K32" s="5"/>
      <c r="L32" s="4"/>
      <c r="M32" s="5"/>
      <c r="N32" s="4"/>
      <c r="O32" s="5"/>
      <c r="P32" s="4"/>
      <c r="Q32" s="5"/>
      <c r="R32" s="4"/>
      <c r="S32" s="5"/>
      <c r="T32" s="4"/>
      <c r="U32" s="5"/>
      <c r="V32" s="4"/>
      <c r="W32" s="5"/>
      <c r="X32" s="4"/>
      <c r="Y32" s="5">
        <v>180785</v>
      </c>
      <c r="Z32" s="263">
        <f>Y32/Y$8</f>
        <v>4.6688399578426618E-2</v>
      </c>
      <c r="AA32" s="5"/>
      <c r="AB32" s="4"/>
      <c r="AC32" s="5"/>
      <c r="AD32" s="4"/>
      <c r="AE32" s="5"/>
      <c r="AF32" s="4"/>
      <c r="AG32" s="5"/>
      <c r="AH32" s="4"/>
      <c r="AI32" s="5"/>
      <c r="AJ32" s="4"/>
      <c r="AK32" s="5"/>
      <c r="AL32" s="4"/>
      <c r="AM32" s="5"/>
      <c r="AN32" s="4"/>
      <c r="AO32" s="5"/>
      <c r="AP32" s="4"/>
      <c r="AQ32" s="5"/>
      <c r="AR32" s="4"/>
      <c r="AS32" s="5"/>
      <c r="AT32" s="4"/>
      <c r="AU32" s="5"/>
      <c r="AV32" s="4"/>
      <c r="AW32" s="5"/>
      <c r="AX32" s="4"/>
      <c r="AY32" s="5"/>
      <c r="AZ32" s="4"/>
      <c r="BA32" s="5"/>
      <c r="BB32" s="4"/>
    </row>
    <row r="33" spans="1:54" x14ac:dyDescent="0.25">
      <c r="A33" s="2" t="s">
        <v>1162</v>
      </c>
      <c r="B33" s="2" t="s">
        <v>1166</v>
      </c>
      <c r="C33" s="2" t="s">
        <v>1170</v>
      </c>
      <c r="D33" s="2" t="s">
        <v>365</v>
      </c>
      <c r="E33" s="5"/>
      <c r="F33" s="4"/>
      <c r="G33" s="5"/>
      <c r="H33" s="4"/>
      <c r="I33" s="5"/>
      <c r="J33" s="4"/>
      <c r="K33" s="5"/>
      <c r="L33" s="4"/>
      <c r="M33" s="5"/>
      <c r="N33" s="4"/>
      <c r="O33" s="5"/>
      <c r="P33" s="4"/>
      <c r="Q33" s="5"/>
      <c r="R33" s="4"/>
      <c r="S33" s="5"/>
      <c r="T33" s="4"/>
      <c r="U33" s="5"/>
      <c r="V33" s="4"/>
      <c r="W33" s="5"/>
      <c r="X33" s="4"/>
      <c r="Y33" s="5">
        <v>3691376</v>
      </c>
      <c r="Z33" s="263">
        <f>Y33/Y$8</f>
        <v>0.95331160042157337</v>
      </c>
      <c r="AA33" s="5"/>
      <c r="AB33" s="263"/>
      <c r="AC33" s="5"/>
      <c r="AD33" s="4"/>
      <c r="AE33" s="5"/>
      <c r="AF33" s="4"/>
      <c r="AG33" s="5"/>
      <c r="AH33" s="4"/>
      <c r="AI33" s="5"/>
      <c r="AJ33" s="4"/>
      <c r="AK33" s="5"/>
      <c r="AL33" s="4"/>
      <c r="AM33" s="5"/>
      <c r="AN33" s="4"/>
      <c r="AO33" s="5"/>
      <c r="AP33" s="4"/>
      <c r="AQ33" s="5"/>
      <c r="AR33" s="4"/>
      <c r="AS33" s="5"/>
      <c r="AT33" s="4"/>
      <c r="AU33" s="5"/>
      <c r="AV33" s="4"/>
      <c r="AW33" s="5"/>
      <c r="AX33" s="4"/>
      <c r="AY33" s="5"/>
      <c r="AZ33" s="4"/>
      <c r="BA33" s="5"/>
      <c r="BB33" s="4"/>
    </row>
    <row r="34" spans="1:54" x14ac:dyDescent="0.25">
      <c r="A34" s="2" t="s">
        <v>1161</v>
      </c>
      <c r="B34" s="2" t="s">
        <v>1167</v>
      </c>
      <c r="C34" s="2" t="s">
        <v>1171</v>
      </c>
      <c r="D34" s="2" t="s">
        <v>364</v>
      </c>
      <c r="E34" s="5"/>
      <c r="F34" s="4"/>
      <c r="G34" s="5"/>
      <c r="H34" s="4"/>
      <c r="I34" s="5"/>
      <c r="J34" s="4"/>
      <c r="K34" s="5"/>
      <c r="L34" s="4"/>
      <c r="M34" s="5"/>
      <c r="N34" s="4"/>
      <c r="O34" s="5"/>
      <c r="P34" s="4"/>
      <c r="Q34" s="5"/>
      <c r="R34" s="4"/>
      <c r="S34" s="5"/>
      <c r="T34" s="4"/>
      <c r="U34" s="5"/>
      <c r="V34" s="4"/>
      <c r="W34" s="5"/>
      <c r="X34" s="4"/>
      <c r="Y34" s="5"/>
      <c r="Z34" s="4"/>
      <c r="AA34" s="5">
        <v>186938</v>
      </c>
      <c r="AB34" s="263">
        <f>AA34/AA$8</f>
        <v>4.8303868536827249E-2</v>
      </c>
      <c r="AC34" s="5"/>
      <c r="AD34" s="4"/>
      <c r="AE34" s="5"/>
      <c r="AF34" s="4"/>
      <c r="AG34" s="5"/>
      <c r="AH34" s="4"/>
      <c r="AI34" s="5"/>
      <c r="AJ34" s="4"/>
      <c r="AK34" s="5"/>
      <c r="AL34" s="4"/>
      <c r="AM34" s="5"/>
      <c r="AN34" s="4"/>
      <c r="AO34" s="5"/>
      <c r="AP34" s="4"/>
      <c r="AQ34" s="5"/>
      <c r="AR34" s="4"/>
      <c r="AS34" s="5"/>
      <c r="AT34" s="4"/>
      <c r="AU34" s="5"/>
      <c r="AV34" s="4"/>
      <c r="AW34" s="5"/>
      <c r="AX34" s="4"/>
      <c r="AY34" s="5"/>
      <c r="AZ34" s="4"/>
      <c r="BA34" s="5"/>
      <c r="BB34" s="4"/>
    </row>
    <row r="35" spans="1:54" x14ac:dyDescent="0.25">
      <c r="A35" s="2" t="s">
        <v>1161</v>
      </c>
      <c r="B35" s="2" t="s">
        <v>1167</v>
      </c>
      <c r="C35" s="2" t="s">
        <v>1171</v>
      </c>
      <c r="D35" s="2" t="s">
        <v>365</v>
      </c>
      <c r="E35" s="5"/>
      <c r="F35" s="4"/>
      <c r="G35" s="5"/>
      <c r="H35" s="4"/>
      <c r="I35" s="5"/>
      <c r="J35" s="4"/>
      <c r="K35" s="5"/>
      <c r="L35" s="4"/>
      <c r="M35" s="5"/>
      <c r="N35" s="4"/>
      <c r="O35" s="5"/>
      <c r="P35" s="4"/>
      <c r="Q35" s="5"/>
      <c r="R35" s="4"/>
      <c r="S35" s="5"/>
      <c r="T35" s="4"/>
      <c r="U35" s="5"/>
      <c r="V35" s="4"/>
      <c r="W35" s="5"/>
      <c r="X35" s="4"/>
      <c r="Y35" s="5"/>
      <c r="Z35" s="4"/>
      <c r="AA35" s="5">
        <v>3683104</v>
      </c>
      <c r="AB35" s="263">
        <f>AA35/AA$8</f>
        <v>0.95169613146317278</v>
      </c>
      <c r="AC35" s="5"/>
      <c r="AD35" s="4"/>
      <c r="AE35" s="5"/>
      <c r="AF35" s="4"/>
      <c r="AG35" s="5"/>
      <c r="AH35" s="4"/>
      <c r="AI35" s="5"/>
      <c r="AJ35" s="4"/>
      <c r="AK35" s="5"/>
      <c r="AL35" s="4"/>
      <c r="AM35" s="5"/>
      <c r="AN35" s="4"/>
      <c r="AO35" s="5"/>
      <c r="AP35" s="4"/>
      <c r="AQ35" s="5"/>
      <c r="AR35" s="4"/>
      <c r="AS35" s="5"/>
      <c r="AT35" s="4"/>
      <c r="AU35" s="5"/>
      <c r="AV35" s="4"/>
      <c r="AW35" s="5"/>
      <c r="AX35" s="4"/>
      <c r="AY35" s="5"/>
      <c r="AZ35" s="4"/>
      <c r="BA35" s="5"/>
      <c r="BB35" s="4"/>
    </row>
    <row r="36" spans="1:54" x14ac:dyDescent="0.25">
      <c r="A36" s="2"/>
      <c r="B36" s="2"/>
      <c r="C36" s="2"/>
      <c r="D36" s="2"/>
      <c r="E36" s="5"/>
      <c r="F36" s="4"/>
      <c r="G36" s="5"/>
      <c r="H36" s="4"/>
      <c r="I36" s="5"/>
      <c r="J36" s="4"/>
      <c r="K36" s="5"/>
      <c r="L36" s="4"/>
      <c r="M36" s="5"/>
      <c r="N36" s="4"/>
      <c r="O36" s="5"/>
      <c r="P36" s="4"/>
      <c r="Q36" s="5"/>
      <c r="R36" s="4"/>
      <c r="S36" s="5"/>
      <c r="T36" s="4"/>
      <c r="U36" s="5"/>
      <c r="V36" s="4"/>
      <c r="W36" s="5"/>
      <c r="X36" s="4"/>
      <c r="Y36" s="5"/>
      <c r="Z36" s="4"/>
      <c r="AA36" s="5"/>
      <c r="AB36" s="4"/>
      <c r="AC36" s="5"/>
      <c r="AD36" s="4"/>
      <c r="AE36" s="5"/>
      <c r="AF36" s="4"/>
      <c r="AG36" s="5"/>
      <c r="AH36" s="4"/>
      <c r="AI36" s="5"/>
      <c r="AJ36" s="4"/>
      <c r="AK36" s="5"/>
      <c r="AL36" s="4"/>
      <c r="AM36" s="5"/>
      <c r="AN36" s="4"/>
      <c r="AO36" s="5"/>
      <c r="AP36" s="4"/>
      <c r="AQ36" s="5"/>
      <c r="AR36" s="4"/>
      <c r="AS36" s="5"/>
      <c r="AT36" s="4"/>
      <c r="AU36" s="5"/>
      <c r="AV36" s="4"/>
      <c r="AW36" s="5"/>
      <c r="AX36" s="4"/>
      <c r="AY36" s="5"/>
      <c r="AZ36" s="4"/>
      <c r="BA36" s="5"/>
      <c r="BB36" s="4"/>
    </row>
    <row r="37" spans="1:54" x14ac:dyDescent="0.25">
      <c r="A37" s="2"/>
      <c r="B37" s="2"/>
      <c r="C37" s="2"/>
      <c r="D37" s="2"/>
      <c r="E37" s="5"/>
      <c r="F37" s="4"/>
      <c r="G37" s="5"/>
      <c r="H37" s="4"/>
      <c r="I37" s="5"/>
      <c r="J37" s="4"/>
      <c r="K37" s="5"/>
      <c r="L37" s="4"/>
      <c r="M37" s="5"/>
      <c r="N37" s="4"/>
      <c r="O37" s="5"/>
      <c r="P37" s="4"/>
      <c r="Q37" s="5"/>
      <c r="R37" s="4"/>
      <c r="S37" s="5"/>
      <c r="T37" s="4"/>
      <c r="U37" s="5"/>
      <c r="V37" s="4"/>
      <c r="W37" s="5"/>
      <c r="X37" s="4"/>
      <c r="Y37" s="5"/>
      <c r="Z37" s="4"/>
      <c r="AA37" s="5"/>
      <c r="AB37" s="4"/>
      <c r="AC37" s="5"/>
      <c r="AD37" s="4"/>
      <c r="AE37" s="5"/>
      <c r="AF37" s="4"/>
      <c r="AG37" s="5"/>
      <c r="AH37" s="4"/>
      <c r="AI37" s="5"/>
      <c r="AJ37" s="4"/>
      <c r="AK37" s="5"/>
      <c r="AL37" s="4"/>
      <c r="AM37" s="5"/>
      <c r="AN37" s="4"/>
      <c r="AO37" s="5"/>
      <c r="AP37" s="4"/>
      <c r="AQ37" s="5"/>
      <c r="AR37" s="4"/>
      <c r="AS37" s="5"/>
      <c r="AT37" s="4"/>
      <c r="AU37" s="5"/>
      <c r="AV37" s="4"/>
      <c r="AW37" s="5"/>
      <c r="AX37" s="4"/>
      <c r="AY37" s="5"/>
      <c r="AZ37" s="4"/>
      <c r="BA37" s="5"/>
      <c r="BB37" s="4"/>
    </row>
    <row r="38" spans="1:54" x14ac:dyDescent="0.25">
      <c r="A38" s="2"/>
      <c r="B38" s="2"/>
      <c r="C38" s="2"/>
      <c r="D38" s="2"/>
      <c r="E38" s="5"/>
      <c r="F38" s="4"/>
      <c r="G38" s="5"/>
      <c r="H38" s="4"/>
      <c r="I38" s="5"/>
      <c r="J38" s="4"/>
      <c r="K38" s="5"/>
      <c r="L38" s="4"/>
      <c r="M38" s="5"/>
      <c r="N38" s="4"/>
      <c r="O38" s="5"/>
      <c r="P38" s="4"/>
      <c r="Q38" s="5"/>
      <c r="R38" s="4"/>
      <c r="S38" s="5"/>
      <c r="T38" s="4"/>
      <c r="U38" s="5"/>
      <c r="V38" s="4"/>
      <c r="W38" s="5"/>
      <c r="X38" s="4"/>
      <c r="Y38" s="5"/>
      <c r="Z38" s="4"/>
      <c r="AA38" s="5"/>
      <c r="AB38" s="4"/>
      <c r="AC38" s="5"/>
      <c r="AD38" s="4"/>
      <c r="AE38" s="5"/>
      <c r="AF38" s="4"/>
      <c r="AG38" s="5"/>
      <c r="AH38" s="4"/>
      <c r="AI38" s="5"/>
      <c r="AJ38" s="4"/>
      <c r="AK38" s="5"/>
      <c r="AL38" s="4"/>
      <c r="AM38" s="5"/>
      <c r="AN38" s="4"/>
      <c r="AO38" s="5"/>
      <c r="AP38" s="4"/>
      <c r="AQ38" s="5"/>
      <c r="AR38" s="4"/>
      <c r="AS38" s="5"/>
      <c r="AT38" s="4"/>
      <c r="AU38" s="5"/>
      <c r="AV38" s="4"/>
      <c r="AW38" s="5"/>
      <c r="AX38" s="4"/>
      <c r="AY38" s="5"/>
      <c r="AZ38" s="4"/>
      <c r="BA38" s="5"/>
      <c r="BB38" s="4"/>
    </row>
    <row r="39" spans="1:54" x14ac:dyDescent="0.25">
      <c r="A39" s="2"/>
      <c r="B39" s="2"/>
      <c r="C39" s="2"/>
      <c r="D39" s="2"/>
      <c r="E39" s="5"/>
      <c r="F39" s="4"/>
      <c r="G39" s="5"/>
      <c r="H39" s="4"/>
      <c r="I39" s="5"/>
      <c r="J39" s="4"/>
      <c r="K39" s="5"/>
      <c r="L39" s="4"/>
      <c r="M39" s="5"/>
      <c r="N39" s="4"/>
      <c r="O39" s="5"/>
      <c r="P39" s="4"/>
      <c r="Q39" s="5"/>
      <c r="R39" s="4"/>
      <c r="S39" s="5"/>
      <c r="T39" s="4"/>
      <c r="U39" s="5"/>
      <c r="V39" s="4"/>
      <c r="W39" s="5"/>
      <c r="X39" s="4"/>
      <c r="Y39" s="5"/>
      <c r="Z39" s="4"/>
      <c r="AA39" s="5"/>
      <c r="AB39" s="4"/>
      <c r="AC39" s="5"/>
      <c r="AD39" s="4"/>
      <c r="AE39" s="5"/>
      <c r="AF39" s="4"/>
      <c r="AG39" s="5"/>
      <c r="AH39" s="4"/>
      <c r="AI39" s="5"/>
      <c r="AJ39" s="4"/>
      <c r="AK39" s="5"/>
      <c r="AL39" s="4"/>
      <c r="AM39" s="5"/>
      <c r="AN39" s="4"/>
      <c r="AO39" s="5"/>
      <c r="AP39" s="4"/>
      <c r="AQ39" s="5"/>
      <c r="AR39" s="4"/>
      <c r="AS39" s="5"/>
      <c r="AT39" s="4"/>
      <c r="AU39" s="5"/>
      <c r="AV39" s="4"/>
      <c r="AW39" s="5"/>
      <c r="AX39" s="4"/>
      <c r="AY39" s="5"/>
      <c r="AZ39" s="4"/>
      <c r="BA39" s="5"/>
      <c r="BB39" s="4"/>
    </row>
    <row r="40" spans="1:54" x14ac:dyDescent="0.25">
      <c r="A40" s="2"/>
      <c r="B40" s="2"/>
      <c r="C40" s="2"/>
      <c r="D40" s="2"/>
      <c r="E40" s="5"/>
      <c r="F40" s="4"/>
      <c r="G40" s="5"/>
      <c r="H40" s="4"/>
      <c r="I40" s="5"/>
      <c r="J40" s="4"/>
      <c r="K40" s="5"/>
      <c r="L40" s="4"/>
      <c r="M40" s="5"/>
      <c r="N40" s="4"/>
      <c r="O40" s="5"/>
      <c r="P40" s="4"/>
      <c r="Q40" s="5"/>
      <c r="R40" s="4"/>
      <c r="S40" s="5"/>
      <c r="T40" s="4"/>
      <c r="U40" s="5"/>
      <c r="V40" s="4"/>
      <c r="W40" s="5"/>
      <c r="X40" s="4"/>
      <c r="Y40" s="5"/>
      <c r="Z40" s="4"/>
      <c r="AA40" s="5"/>
      <c r="AB40" s="4"/>
      <c r="AC40" s="5"/>
      <c r="AD40" s="4"/>
      <c r="AE40" s="5"/>
      <c r="AF40" s="4"/>
      <c r="AG40" s="5"/>
      <c r="AH40" s="4"/>
      <c r="AI40" s="5"/>
      <c r="AJ40" s="4"/>
      <c r="AK40" s="5"/>
      <c r="AL40" s="4"/>
      <c r="AM40" s="5"/>
      <c r="AN40" s="4"/>
      <c r="AO40" s="5"/>
      <c r="AP40" s="4"/>
      <c r="AQ40" s="5"/>
      <c r="AR40" s="4"/>
      <c r="AS40" s="5"/>
      <c r="AT40" s="4"/>
      <c r="AU40" s="5"/>
      <c r="AV40" s="4"/>
      <c r="AW40" s="5"/>
      <c r="AX40" s="4"/>
      <c r="AY40" s="5"/>
      <c r="AZ40" s="4"/>
      <c r="BA40" s="5"/>
      <c r="BB40" s="4"/>
    </row>
    <row r="41" spans="1:54" x14ac:dyDescent="0.25">
      <c r="A41" s="2"/>
      <c r="B41" s="2"/>
      <c r="C41" s="2"/>
      <c r="D41" s="2"/>
      <c r="E41" s="5"/>
      <c r="F41" s="4"/>
      <c r="G41" s="5"/>
      <c r="H41" s="4"/>
      <c r="I41" s="5"/>
      <c r="J41" s="4"/>
      <c r="K41" s="5"/>
      <c r="L41" s="4"/>
      <c r="M41" s="5"/>
      <c r="N41" s="4"/>
      <c r="O41" s="5"/>
      <c r="P41" s="4"/>
      <c r="Q41" s="5"/>
      <c r="R41" s="4"/>
      <c r="S41" s="5"/>
      <c r="T41" s="4"/>
      <c r="U41" s="5"/>
      <c r="V41" s="4"/>
      <c r="W41" s="5"/>
      <c r="X41" s="4"/>
      <c r="Y41" s="5"/>
      <c r="Z41" s="4"/>
      <c r="AA41" s="5"/>
      <c r="AB41" s="4"/>
      <c r="AC41" s="5"/>
      <c r="AD41" s="4"/>
      <c r="AE41" s="5"/>
      <c r="AF41" s="4"/>
      <c r="AG41" s="5"/>
      <c r="AH41" s="4"/>
      <c r="AI41" s="5"/>
      <c r="AJ41" s="4"/>
      <c r="AK41" s="5"/>
      <c r="AL41" s="4"/>
      <c r="AM41" s="5"/>
      <c r="AN41" s="4"/>
      <c r="AO41" s="5"/>
      <c r="AP41" s="4"/>
      <c r="AQ41" s="5"/>
      <c r="AR41" s="4"/>
      <c r="AS41" s="5"/>
      <c r="AT41" s="4"/>
      <c r="AU41" s="5"/>
      <c r="AV41" s="4"/>
      <c r="AW41" s="5"/>
      <c r="AX41" s="4"/>
      <c r="AY41" s="5"/>
      <c r="AZ41" s="4"/>
      <c r="BA41" s="5"/>
      <c r="BB41" s="4"/>
    </row>
    <row r="42" spans="1:54" x14ac:dyDescent="0.25">
      <c r="A42" s="2"/>
      <c r="B42" s="2"/>
      <c r="C42" s="2"/>
      <c r="D42" s="2"/>
      <c r="E42" s="5"/>
      <c r="F42" s="4"/>
      <c r="G42" s="5"/>
      <c r="H42" s="4"/>
      <c r="I42" s="5"/>
      <c r="J42" s="4"/>
      <c r="K42" s="5"/>
      <c r="L42" s="4"/>
      <c r="M42" s="5"/>
      <c r="N42" s="4"/>
      <c r="O42" s="5"/>
      <c r="P42" s="4"/>
      <c r="Q42" s="5"/>
      <c r="R42" s="4"/>
      <c r="S42" s="5"/>
      <c r="T42" s="4"/>
      <c r="U42" s="5"/>
      <c r="V42" s="4"/>
      <c r="W42" s="5"/>
      <c r="X42" s="4"/>
      <c r="Y42" s="5"/>
      <c r="Z42" s="4"/>
      <c r="AA42" s="5"/>
      <c r="AB42" s="4"/>
      <c r="AC42" s="5"/>
      <c r="AD42" s="4"/>
      <c r="AE42" s="5"/>
      <c r="AF42" s="4"/>
      <c r="AG42" s="5"/>
      <c r="AH42" s="4"/>
      <c r="AI42" s="5"/>
      <c r="AJ42" s="4"/>
      <c r="AK42" s="5"/>
      <c r="AL42" s="4"/>
      <c r="AM42" s="5"/>
      <c r="AN42" s="4"/>
      <c r="AO42" s="5"/>
      <c r="AP42" s="4"/>
      <c r="AQ42" s="5"/>
      <c r="AR42" s="4"/>
      <c r="AS42" s="5"/>
      <c r="AT42" s="4"/>
      <c r="AU42" s="5"/>
      <c r="AV42" s="4"/>
      <c r="AW42" s="5"/>
      <c r="AX42" s="4"/>
      <c r="AY42" s="5"/>
      <c r="AZ42" s="4"/>
      <c r="BA42" s="5"/>
      <c r="BB42" s="4"/>
    </row>
    <row r="43" spans="1:54" x14ac:dyDescent="0.25">
      <c r="A43" s="2"/>
      <c r="B43" s="2"/>
      <c r="C43" s="2"/>
      <c r="D43" s="2"/>
      <c r="E43" s="5"/>
      <c r="F43" s="4"/>
      <c r="G43" s="5"/>
      <c r="H43" s="4"/>
      <c r="I43" s="5"/>
      <c r="J43" s="4"/>
      <c r="K43" s="5"/>
      <c r="L43" s="4"/>
      <c r="M43" s="5"/>
      <c r="N43" s="4"/>
      <c r="O43" s="5"/>
      <c r="P43" s="4"/>
      <c r="Q43" s="5"/>
      <c r="R43" s="4"/>
      <c r="S43" s="5"/>
      <c r="T43" s="4"/>
      <c r="U43" s="5"/>
      <c r="V43" s="4"/>
      <c r="W43" s="5"/>
      <c r="X43" s="4"/>
      <c r="Y43" s="5"/>
      <c r="Z43" s="4"/>
      <c r="AA43" s="5"/>
      <c r="AB43" s="4"/>
      <c r="AC43" s="5"/>
      <c r="AD43" s="4"/>
      <c r="AE43" s="5"/>
      <c r="AF43" s="4"/>
      <c r="AG43" s="5"/>
      <c r="AH43" s="4"/>
      <c r="AI43" s="5"/>
      <c r="AJ43" s="4"/>
      <c r="AK43" s="5"/>
      <c r="AL43" s="4"/>
      <c r="AM43" s="5"/>
      <c r="AN43" s="4"/>
      <c r="AO43" s="5"/>
      <c r="AP43" s="4"/>
      <c r="AQ43" s="5"/>
      <c r="AR43" s="4"/>
      <c r="AS43" s="5"/>
      <c r="AT43" s="4"/>
      <c r="AU43" s="5"/>
      <c r="AV43" s="4"/>
      <c r="AW43" s="5"/>
      <c r="AX43" s="4"/>
      <c r="AY43" s="5"/>
      <c r="AZ43" s="4"/>
      <c r="BA43" s="5"/>
      <c r="BB43" s="4"/>
    </row>
    <row r="44" spans="1:54" x14ac:dyDescent="0.25">
      <c r="A44" s="2"/>
      <c r="B44" s="2"/>
      <c r="C44" s="2"/>
      <c r="D44" s="2"/>
      <c r="E44" s="5"/>
      <c r="F44" s="4"/>
      <c r="G44" s="5"/>
      <c r="H44" s="4"/>
      <c r="I44" s="5"/>
      <c r="J44" s="4"/>
      <c r="K44" s="5"/>
      <c r="L44" s="4"/>
      <c r="M44" s="5"/>
      <c r="N44" s="4"/>
      <c r="O44" s="5"/>
      <c r="P44" s="4"/>
      <c r="Q44" s="5"/>
      <c r="R44" s="4"/>
      <c r="S44" s="5"/>
      <c r="T44" s="4"/>
      <c r="U44" s="5"/>
      <c r="V44" s="4"/>
      <c r="W44" s="5"/>
      <c r="X44" s="4"/>
      <c r="Y44" s="5"/>
      <c r="Z44" s="4"/>
      <c r="AA44" s="5"/>
      <c r="AB44" s="4"/>
      <c r="AC44" s="5"/>
      <c r="AD44" s="4"/>
      <c r="AE44" s="5"/>
      <c r="AF44" s="4"/>
      <c r="AG44" s="5"/>
      <c r="AH44" s="4"/>
      <c r="AI44" s="5"/>
      <c r="AJ44" s="4"/>
      <c r="AK44" s="5"/>
      <c r="AL44" s="4"/>
      <c r="AM44" s="5"/>
      <c r="AN44" s="4"/>
      <c r="AO44" s="5"/>
      <c r="AP44" s="4"/>
      <c r="AQ44" s="5"/>
      <c r="AR44" s="4"/>
      <c r="AS44" s="5"/>
      <c r="AT44" s="4"/>
      <c r="AU44" s="5"/>
      <c r="AV44" s="4"/>
      <c r="AW44" s="5"/>
      <c r="AX44" s="4"/>
      <c r="AY44" s="5"/>
      <c r="AZ44" s="4"/>
      <c r="BA44" s="5"/>
      <c r="BB44" s="4"/>
    </row>
    <row r="45" spans="1:54" x14ac:dyDescent="0.25">
      <c r="A45" s="2"/>
      <c r="B45" s="2"/>
      <c r="C45" s="2"/>
      <c r="D45" s="2"/>
      <c r="E45" s="5"/>
      <c r="F45" s="4"/>
      <c r="G45" s="5"/>
      <c r="H45" s="4"/>
      <c r="I45" s="5"/>
      <c r="J45" s="4"/>
      <c r="K45" s="5"/>
      <c r="L45" s="4"/>
      <c r="M45" s="5"/>
      <c r="N45" s="4"/>
      <c r="O45" s="5"/>
      <c r="P45" s="4"/>
      <c r="Q45" s="5"/>
      <c r="R45" s="4"/>
      <c r="S45" s="5"/>
      <c r="T45" s="4"/>
      <c r="U45" s="5"/>
      <c r="V45" s="4"/>
      <c r="W45" s="5"/>
      <c r="X45" s="4"/>
      <c r="Y45" s="5"/>
      <c r="Z45" s="4"/>
      <c r="AA45" s="5"/>
      <c r="AB45" s="4"/>
      <c r="AC45" s="5"/>
      <c r="AD45" s="4"/>
      <c r="AE45" s="5"/>
      <c r="AF45" s="4"/>
      <c r="AG45" s="5"/>
      <c r="AH45" s="4"/>
      <c r="AI45" s="5"/>
      <c r="AJ45" s="4"/>
      <c r="AK45" s="5"/>
      <c r="AL45" s="4"/>
      <c r="AM45" s="5"/>
      <c r="AN45" s="4"/>
      <c r="AO45" s="5"/>
      <c r="AP45" s="4"/>
      <c r="AQ45" s="5"/>
      <c r="AR45" s="4"/>
      <c r="AS45" s="5"/>
      <c r="AT45" s="4"/>
      <c r="AU45" s="5"/>
      <c r="AV45" s="4"/>
      <c r="AW45" s="5"/>
      <c r="AX45" s="4"/>
      <c r="AY45" s="5"/>
      <c r="AZ45" s="4"/>
      <c r="BA45" s="5"/>
      <c r="BB45" s="4"/>
    </row>
    <row r="46" spans="1:54" x14ac:dyDescent="0.25">
      <c r="A46" s="2"/>
      <c r="B46" s="2"/>
      <c r="C46" s="2"/>
      <c r="D46" s="2"/>
      <c r="E46" s="5"/>
      <c r="F46" s="4"/>
      <c r="G46" s="5"/>
      <c r="H46" s="4"/>
      <c r="I46" s="5"/>
      <c r="J46" s="4"/>
      <c r="K46" s="5"/>
      <c r="L46" s="4"/>
      <c r="M46" s="5"/>
      <c r="N46" s="4"/>
      <c r="O46" s="5"/>
      <c r="P46" s="4"/>
      <c r="Q46" s="5"/>
      <c r="R46" s="4"/>
      <c r="S46" s="5"/>
      <c r="T46" s="4"/>
      <c r="U46" s="5"/>
      <c r="V46" s="4"/>
      <c r="W46" s="5"/>
      <c r="X46" s="4"/>
      <c r="Y46" s="5"/>
      <c r="Z46" s="4"/>
      <c r="AA46" s="5"/>
      <c r="AB46" s="4"/>
      <c r="AC46" s="5"/>
      <c r="AD46" s="4"/>
      <c r="AE46" s="5"/>
      <c r="AF46" s="4"/>
      <c r="AG46" s="5"/>
      <c r="AH46" s="4"/>
      <c r="AI46" s="5"/>
      <c r="AJ46" s="4"/>
      <c r="AK46" s="5"/>
      <c r="AL46" s="4"/>
      <c r="AM46" s="5"/>
      <c r="AN46" s="4"/>
      <c r="AO46" s="5"/>
      <c r="AP46" s="4"/>
      <c r="AQ46" s="5"/>
      <c r="AR46" s="4"/>
      <c r="AS46" s="5"/>
      <c r="AT46" s="4"/>
      <c r="AU46" s="5"/>
      <c r="AV46" s="4"/>
      <c r="AW46" s="5"/>
      <c r="AX46" s="4"/>
      <c r="AY46" s="5"/>
      <c r="AZ46" s="4"/>
      <c r="BA46" s="5"/>
      <c r="BB46" s="4"/>
    </row>
    <row r="47" spans="1:54" x14ac:dyDescent="0.25">
      <c r="A47" s="2"/>
      <c r="B47" s="2"/>
      <c r="C47" s="2"/>
      <c r="D47" s="2"/>
      <c r="E47" s="5"/>
      <c r="F47" s="4"/>
      <c r="G47" s="5"/>
      <c r="H47" s="4"/>
      <c r="I47" s="5"/>
      <c r="J47" s="4"/>
      <c r="K47" s="5"/>
      <c r="L47" s="4"/>
      <c r="M47" s="5"/>
      <c r="N47" s="4"/>
      <c r="O47" s="5"/>
      <c r="P47" s="4"/>
      <c r="Q47" s="5"/>
      <c r="R47" s="4"/>
      <c r="S47" s="5"/>
      <c r="T47" s="4"/>
      <c r="U47" s="5"/>
      <c r="V47" s="4"/>
      <c r="W47" s="5"/>
      <c r="X47" s="4"/>
      <c r="Y47" s="5"/>
      <c r="Z47" s="4"/>
      <c r="AA47" s="5"/>
      <c r="AB47" s="4"/>
      <c r="AC47" s="5"/>
      <c r="AD47" s="4"/>
      <c r="AE47" s="5"/>
      <c r="AF47" s="4"/>
      <c r="AG47" s="5"/>
      <c r="AH47" s="4"/>
      <c r="AI47" s="5"/>
      <c r="AJ47" s="4"/>
      <c r="AK47" s="5"/>
      <c r="AL47" s="4"/>
      <c r="AM47" s="5"/>
      <c r="AN47" s="4"/>
      <c r="AO47" s="5"/>
      <c r="AP47" s="4"/>
      <c r="AQ47" s="5"/>
      <c r="AR47" s="4"/>
      <c r="AS47" s="5"/>
      <c r="AT47" s="4"/>
      <c r="AU47" s="5"/>
      <c r="AV47" s="4"/>
      <c r="AW47" s="5"/>
      <c r="AX47" s="4"/>
      <c r="AY47" s="5"/>
      <c r="AZ47" s="4"/>
      <c r="BA47" s="5"/>
      <c r="BB47" s="4"/>
    </row>
    <row r="113" ht="13.5" customHeight="1" x14ac:dyDescent="0.25"/>
    <row r="114" ht="13.5" customHeight="1" x14ac:dyDescent="0.25"/>
    <row r="115" ht="13.5" customHeight="1" x14ac:dyDescent="0.25"/>
    <row r="116" ht="13.5" customHeight="1" x14ac:dyDescent="0.25"/>
    <row r="117" ht="13.5" customHeight="1" x14ac:dyDescent="0.25"/>
    <row r="118" ht="13.5" customHeight="1" x14ac:dyDescent="0.25"/>
    <row r="119" ht="13.5" customHeight="1" x14ac:dyDescent="0.25"/>
    <row r="120" ht="13.5" customHeight="1" x14ac:dyDescent="0.25"/>
    <row r="121" ht="13.5" customHeight="1" x14ac:dyDescent="0.25"/>
    <row r="122" ht="13.5" customHeight="1" x14ac:dyDescent="0.25"/>
    <row r="123" ht="13.5" customHeight="1" x14ac:dyDescent="0.25"/>
    <row r="124" ht="13.5" customHeight="1" x14ac:dyDescent="0.25"/>
    <row r="125" ht="13.5" customHeight="1" x14ac:dyDescent="0.25"/>
    <row r="126" ht="13.5" customHeight="1" x14ac:dyDescent="0.25"/>
    <row r="127" ht="13.5" customHeight="1" x14ac:dyDescent="0.25"/>
    <row r="128" ht="13.5" customHeight="1" x14ac:dyDescent="0.25"/>
    <row r="129" ht="13.5" customHeight="1" x14ac:dyDescent="0.25"/>
    <row r="130" ht="13.5" customHeight="1" x14ac:dyDescent="0.25"/>
    <row r="131" ht="13.5" customHeight="1" x14ac:dyDescent="0.25"/>
    <row r="132" ht="13.5" customHeight="1" x14ac:dyDescent="0.25"/>
    <row r="133" ht="13.5" customHeight="1" x14ac:dyDescent="0.25"/>
    <row r="134" ht="13.5" customHeight="1" x14ac:dyDescent="0.25"/>
    <row r="135" ht="13.5" customHeight="1" x14ac:dyDescent="0.25"/>
    <row r="136" ht="13.5" customHeight="1" x14ac:dyDescent="0.25"/>
    <row r="137" ht="13.5" customHeight="1" x14ac:dyDescent="0.25"/>
    <row r="138" ht="13.5" customHeight="1" x14ac:dyDescent="0.25"/>
    <row r="139" ht="13.5" customHeight="1" x14ac:dyDescent="0.25"/>
    <row r="140" ht="13.5" customHeight="1" x14ac:dyDescent="0.25"/>
    <row r="141" ht="13.5" customHeight="1" x14ac:dyDescent="0.25"/>
    <row r="142" ht="13.5" customHeight="1" x14ac:dyDescent="0.25"/>
    <row r="143" ht="13.5" customHeight="1" x14ac:dyDescent="0.25"/>
    <row r="144" ht="13.5" customHeight="1" x14ac:dyDescent="0.25"/>
    <row r="145" ht="13.5" customHeight="1" x14ac:dyDescent="0.25"/>
    <row r="146" ht="13.5" customHeight="1" x14ac:dyDescent="0.25"/>
    <row r="147" ht="13.5" customHeight="1" x14ac:dyDescent="0.25"/>
    <row r="148" ht="13.5" customHeight="1" x14ac:dyDescent="0.25"/>
    <row r="149" ht="13.5" customHeight="1" x14ac:dyDescent="0.25"/>
    <row r="150" ht="13.5" customHeight="1" x14ac:dyDescent="0.25"/>
    <row r="151" ht="13.5" customHeight="1" x14ac:dyDescent="0.25"/>
    <row r="152" ht="13.5" customHeight="1" x14ac:dyDescent="0.25"/>
    <row r="153" ht="13.5" customHeight="1" x14ac:dyDescent="0.25"/>
    <row r="154" ht="13.5" customHeight="1" x14ac:dyDescent="0.25"/>
    <row r="155" ht="13.5" customHeight="1" x14ac:dyDescent="0.25"/>
    <row r="156" ht="13.5" customHeight="1" x14ac:dyDescent="0.25"/>
    <row r="157" ht="13.5" customHeight="1" x14ac:dyDescent="0.25"/>
    <row r="158" ht="13.5" customHeight="1" x14ac:dyDescent="0.25"/>
    <row r="159" ht="13.5" customHeight="1" x14ac:dyDescent="0.25"/>
    <row r="160" ht="13.5" customHeight="1" x14ac:dyDescent="0.25"/>
    <row r="161" ht="13.5" customHeight="1" x14ac:dyDescent="0.25"/>
    <row r="162" ht="13.5" customHeight="1" x14ac:dyDescent="0.25"/>
    <row r="163" ht="13.5" customHeight="1" x14ac:dyDescent="0.25"/>
    <row r="164" ht="13.5" customHeight="1" x14ac:dyDescent="0.25"/>
    <row r="165" ht="13.5" customHeight="1" x14ac:dyDescent="0.25"/>
    <row r="166" ht="13.5" customHeight="1" x14ac:dyDescent="0.25"/>
    <row r="167" ht="13.5" customHeight="1" x14ac:dyDescent="0.25"/>
    <row r="168" ht="13.5" customHeight="1" x14ac:dyDescent="0.25"/>
    <row r="169" ht="13.5" customHeight="1" x14ac:dyDescent="0.25"/>
    <row r="170" ht="13.5" customHeight="1" x14ac:dyDescent="0.25"/>
    <row r="171" ht="13.5" customHeight="1" x14ac:dyDescent="0.25"/>
    <row r="172" ht="13.5" customHeight="1" x14ac:dyDescent="0.25"/>
    <row r="173" ht="13.5" customHeight="1" x14ac:dyDescent="0.25"/>
    <row r="174" ht="13.5" customHeight="1" x14ac:dyDescent="0.25"/>
    <row r="175" ht="13.5" customHeight="1" x14ac:dyDescent="0.25"/>
    <row r="176" ht="13.5" customHeight="1" x14ac:dyDescent="0.25"/>
    <row r="177" ht="13.5" customHeight="1" x14ac:dyDescent="0.25"/>
    <row r="178" ht="13.5" customHeight="1" x14ac:dyDescent="0.25"/>
    <row r="179" ht="13.5" customHeight="1" x14ac:dyDescent="0.25"/>
    <row r="180" ht="13.5" customHeight="1" x14ac:dyDescent="0.25"/>
    <row r="181" ht="13.5" customHeight="1" x14ac:dyDescent="0.25"/>
    <row r="182" ht="13.5" customHeight="1" x14ac:dyDescent="0.25"/>
    <row r="183" ht="13.5" customHeight="1" x14ac:dyDescent="0.25"/>
    <row r="184" ht="13.5" customHeight="1" x14ac:dyDescent="0.25"/>
    <row r="185" ht="13.5" customHeight="1" x14ac:dyDescent="0.25"/>
    <row r="186" ht="13.5" customHeight="1" x14ac:dyDescent="0.25"/>
    <row r="187" ht="13.5" customHeight="1" x14ac:dyDescent="0.25"/>
    <row r="188" ht="13.5" customHeight="1" x14ac:dyDescent="0.25"/>
    <row r="189" ht="13.5" customHeight="1" x14ac:dyDescent="0.25"/>
    <row r="190" ht="13.5" customHeight="1" x14ac:dyDescent="0.25"/>
    <row r="191" ht="13.5" customHeight="1" x14ac:dyDescent="0.25"/>
    <row r="192" ht="13.5" customHeight="1" x14ac:dyDescent="0.25"/>
    <row r="193" ht="13.5" customHeight="1" x14ac:dyDescent="0.25"/>
    <row r="194" ht="13.5" customHeight="1" x14ac:dyDescent="0.25"/>
    <row r="195" ht="13.5" customHeight="1" x14ac:dyDescent="0.25"/>
    <row r="196" ht="13.5" customHeight="1" x14ac:dyDescent="0.25"/>
    <row r="197" ht="13.5" customHeight="1" x14ac:dyDescent="0.25"/>
    <row r="198" ht="13.5" customHeight="1" x14ac:dyDescent="0.25"/>
    <row r="199" ht="13.5" customHeight="1" x14ac:dyDescent="0.25"/>
    <row r="200" ht="13.5" customHeight="1" x14ac:dyDescent="0.25"/>
  </sheetData>
  <customSheetViews>
    <customSheetView guid="{58E98FBC-18A6-4DF7-8BE5-466B393E75B5}">
      <pane xSplit="4" ySplit="11" topLeftCell="E12" activePane="bottomRight" state="frozen"/>
      <selection pane="bottomRight" activeCell="E13" sqref="E13"/>
      <pageMargins left="0.75" right="0.75" top="1" bottom="1" header="0.5" footer="0.5"/>
      <pageSetup orientation="portrait" horizontalDpi="4294967292" verticalDpi="4294967292"/>
      <headerFooter alignWithMargins="0"/>
    </customSheetView>
  </customSheetViews>
  <phoneticPr fontId="0" type="noConversion"/>
  <pageMargins left="0.75" right="0.75" top="1" bottom="1" header="0.5" footer="0.5"/>
  <pageSetup orientation="portrait" horizontalDpi="4294967292" verticalDpi="4294967292"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3">
    <tabColor rgb="FF5A5A5A"/>
  </sheetPr>
  <dimension ref="A1:W30"/>
  <sheetViews>
    <sheetView zoomScaleNormal="100" workbookViewId="0">
      <pane xSplit="1" ySplit="2" topLeftCell="G3" activePane="bottomRight" state="frozen"/>
      <selection activeCell="B3" sqref="B3"/>
      <selection pane="topRight" activeCell="B3" sqref="B3"/>
      <selection pane="bottomLeft" activeCell="B3" sqref="B3"/>
      <selection pane="bottomRight"/>
    </sheetView>
  </sheetViews>
  <sheetFormatPr defaultColWidth="9.08984375" defaultRowHeight="13.5" customHeight="1" x14ac:dyDescent="0.25"/>
  <cols>
    <col min="1" max="1" width="9.08984375" style="3"/>
    <col min="2" max="3" width="10.36328125" style="3" customWidth="1"/>
    <col min="4" max="7" width="9.08984375" style="3"/>
    <col min="8" max="9" width="11.08984375" style="3" customWidth="1"/>
    <col min="10" max="16384" width="9.08984375" style="3"/>
  </cols>
  <sheetData>
    <row r="1" spans="1:23" ht="13.5" customHeight="1" x14ac:dyDescent="0.25">
      <c r="A1" s="66" t="s">
        <v>64</v>
      </c>
      <c r="B1" s="69">
        <f>VALUE(RIGHT(B20,4))</f>
        <v>1992</v>
      </c>
      <c r="C1" s="69">
        <f t="shared" ref="C1:W1" si="0">VALUE(RIGHT(C20,4))</f>
        <v>1993</v>
      </c>
      <c r="D1" s="69">
        <f t="shared" si="0"/>
        <v>1994</v>
      </c>
      <c r="E1" s="69">
        <f t="shared" si="0"/>
        <v>1995</v>
      </c>
      <c r="F1" s="69">
        <f t="shared" si="0"/>
        <v>1996</v>
      </c>
      <c r="G1" s="69">
        <f t="shared" si="0"/>
        <v>1997</v>
      </c>
      <c r="H1" s="69">
        <f t="shared" si="0"/>
        <v>1998</v>
      </c>
      <c r="I1" s="69">
        <v>1999</v>
      </c>
      <c r="J1" s="69">
        <f t="shared" si="0"/>
        <v>2000</v>
      </c>
      <c r="K1" s="69">
        <f t="shared" si="0"/>
        <v>2001</v>
      </c>
      <c r="L1" s="69">
        <f t="shared" si="0"/>
        <v>2002</v>
      </c>
      <c r="M1" s="69">
        <f t="shared" si="0"/>
        <v>2003</v>
      </c>
      <c r="N1" s="69">
        <f t="shared" si="0"/>
        <v>2004</v>
      </c>
      <c r="O1" s="69">
        <f t="shared" si="0"/>
        <v>2005</v>
      </c>
      <c r="P1" s="69">
        <f t="shared" si="0"/>
        <v>2006</v>
      </c>
      <c r="Q1" s="69">
        <f t="shared" si="0"/>
        <v>2007</v>
      </c>
      <c r="R1" s="69">
        <f t="shared" si="0"/>
        <v>2008</v>
      </c>
      <c r="S1" s="69">
        <f t="shared" si="0"/>
        <v>2009</v>
      </c>
      <c r="T1" s="69">
        <f t="shared" si="0"/>
        <v>2010</v>
      </c>
      <c r="U1" s="69">
        <f t="shared" si="0"/>
        <v>2011</v>
      </c>
      <c r="V1" s="69">
        <f t="shared" ref="V1" si="1">VALUE(RIGHT(V20,4))</f>
        <v>2012</v>
      </c>
      <c r="W1" s="69">
        <f t="shared" si="0"/>
        <v>2013</v>
      </c>
    </row>
    <row r="2" spans="1:23" ht="13.5" customHeight="1" x14ac:dyDescent="0.25">
      <c r="A2" s="66" t="s">
        <v>65</v>
      </c>
      <c r="B2" s="69">
        <f>B1-1</f>
        <v>1991</v>
      </c>
      <c r="C2" s="69">
        <f t="shared" ref="C2:W2" si="2">C1-1</f>
        <v>1992</v>
      </c>
      <c r="D2" s="69">
        <f t="shared" si="2"/>
        <v>1993</v>
      </c>
      <c r="E2" s="69">
        <f t="shared" si="2"/>
        <v>1994</v>
      </c>
      <c r="F2" s="69">
        <f t="shared" si="2"/>
        <v>1995</v>
      </c>
      <c r="G2" s="69">
        <f t="shared" si="2"/>
        <v>1996</v>
      </c>
      <c r="H2" s="69">
        <f t="shared" si="2"/>
        <v>1997</v>
      </c>
      <c r="I2" s="69">
        <v>1998</v>
      </c>
      <c r="J2" s="69">
        <f t="shared" si="2"/>
        <v>1999</v>
      </c>
      <c r="K2" s="69">
        <f t="shared" si="2"/>
        <v>2000</v>
      </c>
      <c r="L2" s="69">
        <f t="shared" si="2"/>
        <v>2001</v>
      </c>
      <c r="M2" s="69">
        <f t="shared" si="2"/>
        <v>2002</v>
      </c>
      <c r="N2" s="69">
        <f t="shared" si="2"/>
        <v>2003</v>
      </c>
      <c r="O2" s="69">
        <f t="shared" si="2"/>
        <v>2004</v>
      </c>
      <c r="P2" s="69">
        <f t="shared" si="2"/>
        <v>2005</v>
      </c>
      <c r="Q2" s="69">
        <f t="shared" si="2"/>
        <v>2006</v>
      </c>
      <c r="R2" s="69">
        <f t="shared" si="2"/>
        <v>2007</v>
      </c>
      <c r="S2" s="69">
        <f t="shared" si="2"/>
        <v>2008</v>
      </c>
      <c r="T2" s="69">
        <f t="shared" si="2"/>
        <v>2009</v>
      </c>
      <c r="U2" s="69">
        <f t="shared" si="2"/>
        <v>2010</v>
      </c>
      <c r="V2" s="69">
        <f t="shared" ref="V2" si="3">V1-1</f>
        <v>2011</v>
      </c>
      <c r="W2" s="69">
        <f t="shared" si="2"/>
        <v>2012</v>
      </c>
    </row>
    <row r="3" spans="1:23" ht="13.5" customHeight="1" x14ac:dyDescent="0.25">
      <c r="A3" s="66" t="s">
        <v>66</v>
      </c>
      <c r="B3" s="120" t="s">
        <v>523</v>
      </c>
      <c r="C3" s="120" t="s">
        <v>523</v>
      </c>
      <c r="D3" s="120" t="s">
        <v>523</v>
      </c>
      <c r="E3" s="120" t="s">
        <v>523</v>
      </c>
      <c r="F3" s="120" t="s">
        <v>523</v>
      </c>
      <c r="G3" s="120" t="s">
        <v>523</v>
      </c>
      <c r="H3" s="120" t="s">
        <v>523</v>
      </c>
      <c r="I3" s="120" t="s">
        <v>523</v>
      </c>
      <c r="J3" s="120" t="s">
        <v>523</v>
      </c>
      <c r="K3" s="120" t="s">
        <v>523</v>
      </c>
      <c r="L3" s="120" t="s">
        <v>523</v>
      </c>
      <c r="M3" s="120" t="s">
        <v>523</v>
      </c>
      <c r="N3" s="120" t="s">
        <v>523</v>
      </c>
      <c r="O3" s="120" t="s">
        <v>523</v>
      </c>
      <c r="P3" s="120" t="s">
        <v>523</v>
      </c>
      <c r="Q3" s="120" t="s">
        <v>523</v>
      </c>
      <c r="R3" s="120" t="s">
        <v>523</v>
      </c>
      <c r="S3" s="120" t="s">
        <v>523</v>
      </c>
      <c r="T3" s="120" t="s">
        <v>523</v>
      </c>
      <c r="U3" s="120" t="s">
        <v>523</v>
      </c>
      <c r="V3" s="120" t="s">
        <v>523</v>
      </c>
      <c r="W3" s="120" t="s">
        <v>523</v>
      </c>
    </row>
    <row r="4" spans="1:23" ht="13.5" customHeight="1" x14ac:dyDescent="0.25">
      <c r="A4" s="66" t="s">
        <v>67</v>
      </c>
      <c r="B4" s="120" t="s">
        <v>524</v>
      </c>
      <c r="C4" s="120" t="s">
        <v>524</v>
      </c>
      <c r="D4" s="120" t="s">
        <v>524</v>
      </c>
      <c r="E4" s="120" t="s">
        <v>524</v>
      </c>
      <c r="F4" s="120" t="s">
        <v>524</v>
      </c>
      <c r="G4" s="120" t="s">
        <v>524</v>
      </c>
      <c r="H4" s="120" t="s">
        <v>525</v>
      </c>
      <c r="I4" s="120" t="s">
        <v>525</v>
      </c>
      <c r="J4" s="120" t="s">
        <v>524</v>
      </c>
      <c r="K4" s="120" t="s">
        <v>524</v>
      </c>
      <c r="L4" s="120" t="s">
        <v>524</v>
      </c>
      <c r="M4" s="120" t="s">
        <v>524</v>
      </c>
      <c r="N4" s="120" t="s">
        <v>524</v>
      </c>
      <c r="O4" s="120" t="s">
        <v>524</v>
      </c>
      <c r="P4" s="120" t="s">
        <v>524</v>
      </c>
      <c r="Q4" s="120" t="s">
        <v>524</v>
      </c>
      <c r="R4" s="120" t="s">
        <v>524</v>
      </c>
      <c r="S4" s="120" t="s">
        <v>524</v>
      </c>
      <c r="T4" s="120" t="s">
        <v>526</v>
      </c>
      <c r="U4" s="120" t="s">
        <v>526</v>
      </c>
      <c r="V4" s="120" t="s">
        <v>526</v>
      </c>
      <c r="W4" s="120" t="s">
        <v>526</v>
      </c>
    </row>
    <row r="5" spans="1:23" ht="13.5" customHeight="1" x14ac:dyDescent="0.25">
      <c r="A5" s="66" t="s">
        <v>68</v>
      </c>
      <c r="B5" s="120" t="s">
        <v>527</v>
      </c>
      <c r="C5" s="120" t="s">
        <v>527</v>
      </c>
      <c r="D5" s="120" t="s">
        <v>527</v>
      </c>
      <c r="E5" s="120" t="s">
        <v>527</v>
      </c>
      <c r="F5" s="120" t="s">
        <v>527</v>
      </c>
      <c r="G5" s="120" t="s">
        <v>527</v>
      </c>
      <c r="H5" s="120" t="s">
        <v>527</v>
      </c>
      <c r="I5" s="120" t="s">
        <v>527</v>
      </c>
      <c r="J5" s="120" t="s">
        <v>527</v>
      </c>
      <c r="K5" s="120" t="s">
        <v>527</v>
      </c>
      <c r="L5" s="120" t="s">
        <v>527</v>
      </c>
      <c r="M5" s="120" t="s">
        <v>527</v>
      </c>
      <c r="N5" s="120" t="s">
        <v>527</v>
      </c>
      <c r="O5" s="120" t="s">
        <v>527</v>
      </c>
      <c r="P5" s="120" t="s">
        <v>527</v>
      </c>
      <c r="Q5" s="120" t="s">
        <v>527</v>
      </c>
      <c r="R5" s="120" t="s">
        <v>527</v>
      </c>
      <c r="S5" s="120" t="s">
        <v>527</v>
      </c>
      <c r="T5" s="120"/>
      <c r="U5" s="120"/>
      <c r="V5" s="120"/>
      <c r="W5" s="120"/>
    </row>
    <row r="6" spans="1:23" ht="13.5" customHeight="1" x14ac:dyDescent="0.25">
      <c r="A6" s="66" t="s">
        <v>69</v>
      </c>
      <c r="B6" s="120"/>
      <c r="C6" s="120"/>
      <c r="D6" s="120"/>
      <c r="E6" s="120"/>
      <c r="F6" s="120"/>
      <c r="G6" s="120"/>
      <c r="H6" s="120"/>
      <c r="I6" s="120"/>
      <c r="J6" s="120"/>
      <c r="K6" s="120"/>
      <c r="L6" s="120"/>
      <c r="M6" s="120"/>
      <c r="N6" s="120"/>
      <c r="O6" s="120"/>
      <c r="P6" s="120"/>
      <c r="Q6" s="120"/>
      <c r="R6" s="120"/>
      <c r="S6" s="120"/>
      <c r="T6" s="120"/>
      <c r="U6" s="120"/>
      <c r="V6" s="120"/>
      <c r="W6" s="120"/>
    </row>
    <row r="7" spans="1:23" ht="13.5" customHeight="1" x14ac:dyDescent="0.25">
      <c r="A7" s="66" t="s">
        <v>82</v>
      </c>
      <c r="B7" s="120"/>
      <c r="C7" s="120"/>
      <c r="D7" s="120"/>
      <c r="E7" s="120"/>
      <c r="F7" s="120"/>
      <c r="G7" s="120"/>
      <c r="H7" s="120"/>
      <c r="I7" s="120"/>
      <c r="J7" s="120"/>
      <c r="K7" s="120"/>
      <c r="L7" s="120"/>
      <c r="M7" s="120"/>
      <c r="N7" s="120"/>
      <c r="O7" s="120"/>
      <c r="P7" s="120"/>
      <c r="Q7" s="120"/>
      <c r="R7" s="120"/>
      <c r="S7" s="120"/>
      <c r="T7" s="120"/>
      <c r="U7" s="120"/>
      <c r="V7" s="120"/>
      <c r="W7" s="120"/>
    </row>
    <row r="8" spans="1:23" ht="13.5" customHeight="1" x14ac:dyDescent="0.25">
      <c r="A8" s="66" t="s">
        <v>70</v>
      </c>
      <c r="B8" s="120"/>
      <c r="C8" s="120"/>
      <c r="D8" s="120"/>
      <c r="E8" s="120"/>
      <c r="F8" s="120"/>
      <c r="G8" s="120"/>
      <c r="H8" s="120"/>
      <c r="I8" s="120"/>
      <c r="J8" s="120"/>
      <c r="K8" s="120"/>
      <c r="L8" s="120"/>
      <c r="M8" s="120"/>
      <c r="N8" s="120"/>
      <c r="O8" s="120"/>
      <c r="P8" s="120"/>
      <c r="Q8" s="120"/>
      <c r="R8" s="120"/>
      <c r="S8" s="120"/>
      <c r="T8" s="120"/>
      <c r="U8" s="120"/>
      <c r="V8" s="120"/>
      <c r="W8" s="120"/>
    </row>
    <row r="9" spans="1:23" ht="13.5" customHeight="1" x14ac:dyDescent="0.25">
      <c r="A9" s="66" t="s">
        <v>71</v>
      </c>
      <c r="B9" s="120"/>
      <c r="C9" s="120"/>
      <c r="D9" s="120"/>
      <c r="E9" s="120"/>
      <c r="F9" s="120"/>
      <c r="G9" s="120"/>
      <c r="H9" s="120"/>
      <c r="I9" s="120"/>
      <c r="J9" s="120"/>
      <c r="K9" s="120"/>
      <c r="L9" s="120"/>
      <c r="M9" s="120"/>
      <c r="N9" s="120"/>
      <c r="O9" s="120"/>
      <c r="P9" s="120"/>
      <c r="Q9" s="120"/>
      <c r="R9" s="120"/>
      <c r="S9" s="120"/>
      <c r="T9" s="120"/>
      <c r="U9" s="120"/>
      <c r="V9" s="120"/>
      <c r="W9" s="120"/>
    </row>
    <row r="10" spans="1:23" ht="15" customHeight="1" x14ac:dyDescent="0.25">
      <c r="A10" s="121" t="s">
        <v>126</v>
      </c>
      <c r="B10" s="120" t="s">
        <v>388</v>
      </c>
      <c r="C10" s="120" t="s">
        <v>388</v>
      </c>
      <c r="D10" s="120" t="s">
        <v>388</v>
      </c>
      <c r="E10" s="120" t="s">
        <v>388</v>
      </c>
      <c r="F10" s="120" t="s">
        <v>388</v>
      </c>
      <c r="G10" s="120" t="s">
        <v>388</v>
      </c>
      <c r="H10" s="120" t="s">
        <v>388</v>
      </c>
      <c r="I10" s="120" t="s">
        <v>388</v>
      </c>
      <c r="J10" s="120" t="s">
        <v>388</v>
      </c>
      <c r="K10" s="120" t="s">
        <v>388</v>
      </c>
      <c r="L10" s="120" t="s">
        <v>388</v>
      </c>
      <c r="M10" s="120" t="s">
        <v>388</v>
      </c>
      <c r="N10" s="120" t="s">
        <v>388</v>
      </c>
      <c r="O10" s="120" t="s">
        <v>388</v>
      </c>
      <c r="P10" s="120" t="s">
        <v>388</v>
      </c>
      <c r="Q10" s="120" t="s">
        <v>388</v>
      </c>
      <c r="R10" s="120" t="s">
        <v>388</v>
      </c>
      <c r="S10" s="120" t="s">
        <v>388</v>
      </c>
      <c r="T10" s="120" t="s">
        <v>388</v>
      </c>
      <c r="U10" s="120" t="s">
        <v>388</v>
      </c>
      <c r="V10" s="120" t="s">
        <v>388</v>
      </c>
      <c r="W10" s="120" t="s">
        <v>388</v>
      </c>
    </row>
    <row r="11" spans="1:23" ht="13.5" customHeight="1" x14ac:dyDescent="0.25">
      <c r="A11" s="66" t="s">
        <v>72</v>
      </c>
      <c r="B11" s="120" t="s">
        <v>389</v>
      </c>
      <c r="C11" s="120" t="s">
        <v>389</v>
      </c>
      <c r="D11" s="120" t="s">
        <v>389</v>
      </c>
      <c r="E11" s="120" t="s">
        <v>389</v>
      </c>
      <c r="F11" s="120" t="s">
        <v>389</v>
      </c>
      <c r="G11" s="120" t="s">
        <v>389</v>
      </c>
      <c r="H11" s="120" t="s">
        <v>389</v>
      </c>
      <c r="I11" s="120" t="s">
        <v>389</v>
      </c>
      <c r="J11" s="120" t="s">
        <v>389</v>
      </c>
      <c r="K11" s="120" t="s">
        <v>389</v>
      </c>
      <c r="L11" s="120" t="s">
        <v>389</v>
      </c>
      <c r="M11" s="120" t="s">
        <v>389</v>
      </c>
      <c r="N11" s="120" t="s">
        <v>389</v>
      </c>
      <c r="O11" s="120" t="s">
        <v>389</v>
      </c>
      <c r="P11" s="120" t="s">
        <v>389</v>
      </c>
      <c r="Q11" s="120" t="s">
        <v>389</v>
      </c>
      <c r="R11" s="120" t="s">
        <v>389</v>
      </c>
      <c r="S11" s="120" t="s">
        <v>389</v>
      </c>
      <c r="T11" s="120" t="s">
        <v>389</v>
      </c>
      <c r="U11" s="120" t="s">
        <v>389</v>
      </c>
      <c r="V11" s="120" t="s">
        <v>390</v>
      </c>
      <c r="W11" s="120" t="s">
        <v>390</v>
      </c>
    </row>
    <row r="12" spans="1:23" ht="13.5" customHeight="1" x14ac:dyDescent="0.25">
      <c r="A12" s="66" t="s">
        <v>73</v>
      </c>
      <c r="B12" s="120" t="s">
        <v>391</v>
      </c>
      <c r="C12" s="120" t="s">
        <v>392</v>
      </c>
      <c r="D12" s="120" t="s">
        <v>393</v>
      </c>
      <c r="E12" s="120" t="s">
        <v>394</v>
      </c>
      <c r="F12" s="120" t="s">
        <v>395</v>
      </c>
      <c r="G12" s="120" t="s">
        <v>396</v>
      </c>
      <c r="H12" s="120" t="s">
        <v>397</v>
      </c>
      <c r="I12" s="120" t="s">
        <v>398</v>
      </c>
      <c r="J12" s="120" t="s">
        <v>399</v>
      </c>
      <c r="K12" s="120" t="s">
        <v>400</v>
      </c>
      <c r="L12" s="120" t="s">
        <v>401</v>
      </c>
      <c r="M12" s="120" t="s">
        <v>402</v>
      </c>
      <c r="N12" s="120" t="s">
        <v>403</v>
      </c>
      <c r="O12" s="120" t="s">
        <v>404</v>
      </c>
      <c r="P12" s="120" t="s">
        <v>405</v>
      </c>
      <c r="Q12" s="120" t="s">
        <v>406</v>
      </c>
      <c r="R12" s="120" t="s">
        <v>407</v>
      </c>
      <c r="S12" s="120" t="s">
        <v>408</v>
      </c>
      <c r="T12" s="120" t="s">
        <v>409</v>
      </c>
      <c r="U12" s="120" t="s">
        <v>410</v>
      </c>
      <c r="V12" s="120" t="s">
        <v>411</v>
      </c>
      <c r="W12" s="120" t="s">
        <v>1025</v>
      </c>
    </row>
    <row r="13" spans="1:23" ht="13.5" customHeight="1" x14ac:dyDescent="0.25">
      <c r="A13" s="122" t="s">
        <v>74</v>
      </c>
      <c r="B13" s="120" t="s">
        <v>412</v>
      </c>
      <c r="C13" s="120" t="s">
        <v>412</v>
      </c>
      <c r="D13" s="120" t="s">
        <v>413</v>
      </c>
      <c r="E13" s="120" t="s">
        <v>413</v>
      </c>
      <c r="F13" s="120" t="s">
        <v>413</v>
      </c>
      <c r="G13" s="120" t="s">
        <v>413</v>
      </c>
      <c r="H13" s="120" t="s">
        <v>413</v>
      </c>
      <c r="I13" s="120" t="s">
        <v>413</v>
      </c>
      <c r="J13" s="120" t="s">
        <v>413</v>
      </c>
      <c r="K13" s="120" t="s">
        <v>413</v>
      </c>
      <c r="L13" s="120" t="s">
        <v>414</v>
      </c>
      <c r="M13" s="120" t="s">
        <v>414</v>
      </c>
      <c r="N13" s="120" t="s">
        <v>414</v>
      </c>
      <c r="O13" s="120" t="s">
        <v>414</v>
      </c>
      <c r="P13" s="120" t="s">
        <v>414</v>
      </c>
      <c r="Q13" s="120" t="s">
        <v>414</v>
      </c>
      <c r="R13" s="120" t="s">
        <v>414</v>
      </c>
      <c r="S13" s="120" t="s">
        <v>414</v>
      </c>
      <c r="T13" s="120" t="s">
        <v>414</v>
      </c>
      <c r="U13" s="120" t="s">
        <v>414</v>
      </c>
      <c r="V13" s="120" t="s">
        <v>415</v>
      </c>
      <c r="W13" s="120" t="s">
        <v>415</v>
      </c>
    </row>
    <row r="14" spans="1:23" ht="13.5" customHeight="1" x14ac:dyDescent="0.25">
      <c r="A14" s="66" t="s">
        <v>83</v>
      </c>
      <c r="B14" s="120" t="s">
        <v>416</v>
      </c>
      <c r="C14" s="120" t="s">
        <v>416</v>
      </c>
      <c r="D14" s="120" t="s">
        <v>416</v>
      </c>
      <c r="E14" s="120" t="s">
        <v>416</v>
      </c>
      <c r="F14" s="120" t="s">
        <v>416</v>
      </c>
      <c r="G14" s="120" t="s">
        <v>416</v>
      </c>
      <c r="H14" s="120" t="s">
        <v>416</v>
      </c>
      <c r="I14" s="120" t="s">
        <v>416</v>
      </c>
      <c r="J14" s="120" t="s">
        <v>416</v>
      </c>
      <c r="K14" s="120" t="s">
        <v>416</v>
      </c>
      <c r="L14" s="120" t="s">
        <v>416</v>
      </c>
      <c r="M14" s="120" t="s">
        <v>417</v>
      </c>
      <c r="N14" s="120" t="s">
        <v>417</v>
      </c>
      <c r="O14" s="120" t="s">
        <v>417</v>
      </c>
      <c r="P14" s="120" t="s">
        <v>416</v>
      </c>
      <c r="Q14" s="120" t="s">
        <v>416</v>
      </c>
      <c r="R14" s="120" t="s">
        <v>416</v>
      </c>
      <c r="S14" s="120" t="s">
        <v>416</v>
      </c>
      <c r="T14" s="120" t="s">
        <v>416</v>
      </c>
      <c r="U14" s="120" t="s">
        <v>416</v>
      </c>
      <c r="V14" s="120" t="s">
        <v>416</v>
      </c>
      <c r="W14" s="120" t="s">
        <v>416</v>
      </c>
    </row>
    <row r="15" spans="1:23" ht="13.5" customHeight="1" x14ac:dyDescent="0.25">
      <c r="A15" s="66" t="s">
        <v>75</v>
      </c>
      <c r="B15" s="120" t="s">
        <v>418</v>
      </c>
      <c r="C15" s="120" t="s">
        <v>418</v>
      </c>
      <c r="D15" s="120" t="s">
        <v>418</v>
      </c>
      <c r="E15" s="120" t="s">
        <v>418</v>
      </c>
      <c r="F15" s="120" t="s">
        <v>418</v>
      </c>
      <c r="G15" s="120" t="s">
        <v>418</v>
      </c>
      <c r="H15" s="120" t="s">
        <v>418</v>
      </c>
      <c r="I15" s="120" t="s">
        <v>418</v>
      </c>
      <c r="J15" s="120" t="s">
        <v>418</v>
      </c>
      <c r="K15" s="120" t="s">
        <v>418</v>
      </c>
      <c r="L15" s="120" t="s">
        <v>418</v>
      </c>
      <c r="M15" s="120" t="s">
        <v>418</v>
      </c>
      <c r="N15" s="120" t="s">
        <v>418</v>
      </c>
      <c r="O15" s="120" t="s">
        <v>418</v>
      </c>
      <c r="P15" s="120" t="s">
        <v>418</v>
      </c>
      <c r="Q15" s="120" t="s">
        <v>418</v>
      </c>
      <c r="R15" s="120" t="s">
        <v>418</v>
      </c>
      <c r="S15" s="120" t="s">
        <v>418</v>
      </c>
      <c r="T15" s="120" t="s">
        <v>418</v>
      </c>
      <c r="U15" s="120" t="s">
        <v>418</v>
      </c>
      <c r="V15" s="120" t="s">
        <v>419</v>
      </c>
      <c r="W15" s="120" t="s">
        <v>419</v>
      </c>
    </row>
    <row r="16" spans="1:23" ht="13.5" customHeight="1" x14ac:dyDescent="0.25">
      <c r="A16" s="66" t="s">
        <v>76</v>
      </c>
      <c r="B16" s="120" t="s">
        <v>420</v>
      </c>
      <c r="C16" s="120" t="s">
        <v>421</v>
      </c>
      <c r="D16" s="120" t="s">
        <v>422</v>
      </c>
      <c r="E16" s="120" t="s">
        <v>423</v>
      </c>
      <c r="F16" s="120" t="s">
        <v>424</v>
      </c>
      <c r="G16" s="120" t="s">
        <v>425</v>
      </c>
      <c r="H16" s="120" t="s">
        <v>426</v>
      </c>
      <c r="I16" s="120" t="s">
        <v>427</v>
      </c>
      <c r="J16" s="120" t="s">
        <v>428</v>
      </c>
      <c r="K16" s="120" t="s">
        <v>429</v>
      </c>
      <c r="L16" s="120" t="s">
        <v>430</v>
      </c>
      <c r="M16" s="120" t="s">
        <v>431</v>
      </c>
      <c r="N16" s="120" t="s">
        <v>432</v>
      </c>
      <c r="O16" s="120" t="s">
        <v>433</v>
      </c>
      <c r="P16" s="120" t="s">
        <v>434</v>
      </c>
      <c r="Q16" s="120" t="s">
        <v>435</v>
      </c>
      <c r="R16" s="120" t="s">
        <v>436</v>
      </c>
      <c r="S16" s="120" t="s">
        <v>437</v>
      </c>
      <c r="T16" s="120" t="s">
        <v>438</v>
      </c>
      <c r="U16" s="120" t="s">
        <v>439</v>
      </c>
      <c r="V16" s="120" t="s">
        <v>440</v>
      </c>
      <c r="W16" s="120" t="s">
        <v>1026</v>
      </c>
    </row>
    <row r="17" spans="1:23" ht="13.5" customHeight="1" x14ac:dyDescent="0.25">
      <c r="A17" s="66" t="s">
        <v>77</v>
      </c>
      <c r="B17" s="120" t="s">
        <v>441</v>
      </c>
      <c r="C17" s="120" t="s">
        <v>442</v>
      </c>
      <c r="D17" s="120" t="s">
        <v>443</v>
      </c>
      <c r="E17" s="120" t="s">
        <v>444</v>
      </c>
      <c r="F17" s="120" t="s">
        <v>445</v>
      </c>
      <c r="G17" s="120" t="s">
        <v>446</v>
      </c>
      <c r="H17" s="120" t="s">
        <v>447</v>
      </c>
      <c r="I17" s="120" t="s">
        <v>448</v>
      </c>
      <c r="J17" s="120" t="s">
        <v>449</v>
      </c>
      <c r="K17" s="120" t="s">
        <v>450</v>
      </c>
      <c r="L17" s="120" t="s">
        <v>451</v>
      </c>
      <c r="M17" s="120" t="s">
        <v>452</v>
      </c>
      <c r="N17" s="120" t="s">
        <v>453</v>
      </c>
      <c r="O17" s="120" t="s">
        <v>454</v>
      </c>
      <c r="P17" s="120" t="s">
        <v>455</v>
      </c>
      <c r="Q17" s="120" t="s">
        <v>456</v>
      </c>
      <c r="R17" s="120" t="s">
        <v>457</v>
      </c>
      <c r="S17" s="120" t="s">
        <v>458</v>
      </c>
      <c r="T17" s="120" t="s">
        <v>459</v>
      </c>
      <c r="U17" s="120" t="s">
        <v>460</v>
      </c>
      <c r="V17" s="120" t="s">
        <v>461</v>
      </c>
      <c r="W17" s="120" t="s">
        <v>1027</v>
      </c>
    </row>
    <row r="18" spans="1:23" ht="13.5" customHeight="1" x14ac:dyDescent="0.25">
      <c r="A18" s="66" t="s">
        <v>78</v>
      </c>
      <c r="B18" s="120" t="s">
        <v>462</v>
      </c>
      <c r="C18" s="120" t="s">
        <v>463</v>
      </c>
      <c r="D18" s="120" t="s">
        <v>464</v>
      </c>
      <c r="E18" s="120" t="s">
        <v>465</v>
      </c>
      <c r="F18" s="120" t="s">
        <v>465</v>
      </c>
      <c r="G18" s="120" t="s">
        <v>466</v>
      </c>
      <c r="H18" s="120" t="s">
        <v>467</v>
      </c>
      <c r="I18" s="120" t="s">
        <v>468</v>
      </c>
      <c r="J18" s="120" t="s">
        <v>469</v>
      </c>
      <c r="K18" s="120" t="s">
        <v>470</v>
      </c>
      <c r="L18" s="120" t="s">
        <v>471</v>
      </c>
      <c r="M18" s="120" t="s">
        <v>472</v>
      </c>
      <c r="N18" s="120" t="s">
        <v>473</v>
      </c>
      <c r="O18" s="120" t="s">
        <v>474</v>
      </c>
      <c r="P18" s="120" t="s">
        <v>475</v>
      </c>
      <c r="Q18" s="120" t="s">
        <v>476</v>
      </c>
      <c r="R18" s="120" t="s">
        <v>477</v>
      </c>
      <c r="S18" s="120" t="s">
        <v>478</v>
      </c>
      <c r="T18" s="120" t="s">
        <v>479</v>
      </c>
      <c r="U18" s="120" t="s">
        <v>480</v>
      </c>
      <c r="V18" s="120" t="s">
        <v>481</v>
      </c>
      <c r="W18" s="120" t="s">
        <v>1028</v>
      </c>
    </row>
    <row r="19" spans="1:23" ht="13.5" customHeight="1" x14ac:dyDescent="0.25">
      <c r="A19" s="66" t="s">
        <v>79</v>
      </c>
      <c r="B19" s="120" t="s">
        <v>482</v>
      </c>
      <c r="C19" s="120" t="s">
        <v>483</v>
      </c>
      <c r="D19" s="120" t="s">
        <v>484</v>
      </c>
      <c r="E19" s="120" t="s">
        <v>485</v>
      </c>
      <c r="F19" s="120" t="s">
        <v>486</v>
      </c>
      <c r="G19" s="120" t="s">
        <v>487</v>
      </c>
      <c r="H19" s="120" t="s">
        <v>488</v>
      </c>
      <c r="I19" s="120" t="s">
        <v>489</v>
      </c>
      <c r="J19" s="120" t="s">
        <v>490</v>
      </c>
      <c r="K19" s="120" t="s">
        <v>484</v>
      </c>
      <c r="L19" s="120" t="s">
        <v>491</v>
      </c>
      <c r="M19" s="120" t="s">
        <v>491</v>
      </c>
      <c r="N19" s="120" t="s">
        <v>492</v>
      </c>
      <c r="O19" s="120" t="s">
        <v>493</v>
      </c>
      <c r="P19" s="120" t="s">
        <v>494</v>
      </c>
      <c r="Q19" s="120" t="s">
        <v>495</v>
      </c>
      <c r="R19" s="120" t="s">
        <v>496</v>
      </c>
      <c r="S19" s="120" t="s">
        <v>497</v>
      </c>
      <c r="T19" s="120" t="s">
        <v>498</v>
      </c>
      <c r="U19" s="120" t="s">
        <v>499</v>
      </c>
      <c r="V19" s="120" t="s">
        <v>500</v>
      </c>
      <c r="W19" s="120" t="s">
        <v>1029</v>
      </c>
    </row>
    <row r="20" spans="1:23" ht="13.5" customHeight="1" x14ac:dyDescent="0.25">
      <c r="A20" s="66" t="s">
        <v>80</v>
      </c>
      <c r="B20" s="120" t="s">
        <v>501</v>
      </c>
      <c r="C20" s="120" t="s">
        <v>502</v>
      </c>
      <c r="D20" s="120" t="s">
        <v>503</v>
      </c>
      <c r="E20" s="120" t="s">
        <v>504</v>
      </c>
      <c r="F20" s="120" t="s">
        <v>505</v>
      </c>
      <c r="G20" s="120" t="s">
        <v>506</v>
      </c>
      <c r="H20" s="120" t="s">
        <v>507</v>
      </c>
      <c r="I20" s="120" t="s">
        <v>508</v>
      </c>
      <c r="J20" s="120" t="s">
        <v>509</v>
      </c>
      <c r="K20" s="120" t="s">
        <v>510</v>
      </c>
      <c r="L20" s="120" t="s">
        <v>511</v>
      </c>
      <c r="M20" s="120" t="s">
        <v>512</v>
      </c>
      <c r="N20" s="120" t="s">
        <v>513</v>
      </c>
      <c r="O20" s="120" t="s">
        <v>514</v>
      </c>
      <c r="P20" s="120" t="s">
        <v>515</v>
      </c>
      <c r="Q20" s="120" t="s">
        <v>516</v>
      </c>
      <c r="R20" s="120" t="s">
        <v>517</v>
      </c>
      <c r="S20" s="120" t="s">
        <v>518</v>
      </c>
      <c r="T20" s="120" t="s">
        <v>519</v>
      </c>
      <c r="U20" s="120" t="s">
        <v>520</v>
      </c>
      <c r="V20" s="120" t="s">
        <v>521</v>
      </c>
      <c r="W20" s="120" t="s">
        <v>1030</v>
      </c>
    </row>
    <row r="21" spans="1:23" ht="13.5" customHeight="1" x14ac:dyDescent="0.25">
      <c r="A21" s="66" t="s">
        <v>81</v>
      </c>
      <c r="B21" s="120" t="s">
        <v>522</v>
      </c>
      <c r="C21" s="120" t="s">
        <v>522</v>
      </c>
      <c r="D21" s="120" t="s">
        <v>522</v>
      </c>
      <c r="E21" s="120" t="s">
        <v>522</v>
      </c>
      <c r="F21" s="120" t="s">
        <v>522</v>
      </c>
      <c r="G21" s="120" t="s">
        <v>522</v>
      </c>
      <c r="H21" s="120" t="s">
        <v>522</v>
      </c>
      <c r="I21" s="120" t="s">
        <v>522</v>
      </c>
      <c r="J21" s="120" t="s">
        <v>522</v>
      </c>
      <c r="K21" s="120" t="s">
        <v>522</v>
      </c>
      <c r="L21" s="120" t="s">
        <v>522</v>
      </c>
      <c r="M21" s="120" t="s">
        <v>522</v>
      </c>
      <c r="N21" s="120" t="s">
        <v>522</v>
      </c>
      <c r="O21" s="120" t="s">
        <v>522</v>
      </c>
      <c r="P21" s="120" t="s">
        <v>522</v>
      </c>
      <c r="Q21" s="120" t="s">
        <v>522</v>
      </c>
      <c r="R21" s="120" t="s">
        <v>522</v>
      </c>
      <c r="S21" s="120" t="s">
        <v>522</v>
      </c>
      <c r="T21" s="120" t="s">
        <v>522</v>
      </c>
      <c r="U21" s="120" t="s">
        <v>522</v>
      </c>
      <c r="V21" s="120" t="s">
        <v>522</v>
      </c>
      <c r="W21" s="120" t="s">
        <v>522</v>
      </c>
    </row>
    <row r="22" spans="1:23" ht="13.5" customHeight="1" x14ac:dyDescent="0.25">
      <c r="A22" s="66" t="s">
        <v>210</v>
      </c>
      <c r="B22" s="17" t="str">
        <f>MID(B4,7,FIND(",",B4)-4)&amp;IF(B5="","",IF(B6="",". &amp; "&amp;MID(B5,7,FIND(",",B5)-4),". et al"))&amp;". ("&amp;B1&amp;"). "&amp;PROPER(MID(B10,7,99))&amp;".  [[journalName]]. "&amp;MID(B12,7,99)&amp;"("&amp;MID(B13,7,99)&amp;")"&amp;": "&amp;MID(B18,7,99)&amp;"-"&amp;MID(B19,7,99)&amp;"."</f>
        <v>Ilonszki, G. &amp; Kurtán, S. (1992). Hungary.  [[journalName]]. 22(4): 421-427.</v>
      </c>
      <c r="C22" s="17" t="str">
        <f t="shared" ref="C22:R22" si="4">MID(C4,7,FIND(",",C4)-4)&amp;IF(C5="","",IF(C6="",". &amp; "&amp;MID(C5,7,FIND(",",C5)-4),". et al"))&amp;". ("&amp;C1&amp;"). "&amp;PROPER(MID(C10,7,99))&amp;".  [[journalName]]. "&amp;MID(C12,7,99)&amp;"("&amp;MID(C13,7,99)&amp;")"&amp;": "&amp;MID(C18,7,99)&amp;"-"&amp;MID(C19,7,99)&amp;"."</f>
        <v>Ilonszki, G. &amp; Kurtán, S. (1993). Hungary.  [[journalName]]. 24(4): 445-450.</v>
      </c>
      <c r="D22" s="17" t="str">
        <f t="shared" si="4"/>
        <v>Ilonszki, G. &amp; Kurtán, S. (1994). Hungary.  [[journalName]]. 26(3-4): 319-325.</v>
      </c>
      <c r="E22" s="17" t="str">
        <f t="shared" si="4"/>
        <v>Ilonszki, G. &amp; Kurtán, S. (1995). Hungary.  [[journalName]]. 28(3-4): 359-368.</v>
      </c>
      <c r="F22" s="17" t="str">
        <f t="shared" si="4"/>
        <v>Ilonszki, G. &amp; Kurtán, S. (1996). Hungary.  [[journalName]]. 30(3-4): 359-360.</v>
      </c>
      <c r="G22" s="17" t="str">
        <f t="shared" si="4"/>
        <v>Ilonszki, G. &amp; Kurtán, S. (1997). Hungary.  [[journalName]]. 32(3-4): 383-390.</v>
      </c>
      <c r="H22" s="17" t="str">
        <f t="shared" si="4"/>
        <v>Iionszki, G. &amp; Kurtán, S. (1998). Hungary.  [[journalName]]. 34(3-4): 413-422.</v>
      </c>
      <c r="I22" s="17" t="str">
        <f t="shared" ref="I22" si="5">MID(I4,7,FIND(",",I4)-4)&amp;IF(I5="","",IF(I6="",". &amp; "&amp;MID(I5,7,FIND(",",I5)-4),". et al"))&amp;". ("&amp;I1&amp;"). "&amp;PROPER(MID(I10,7,99))&amp;".  [[journalName]]. "&amp;MID(I12,7,99)&amp;"("&amp;MID(I13,7,99)&amp;")"&amp;": "&amp;MID(I18,7,99)&amp;"-"&amp;MID(I19,7,99)&amp;"."</f>
        <v>Iionszki, G. &amp; Kurtán, S. (1999). Hungary.  [[journalName]]. 36(3-4): 409-418.</v>
      </c>
      <c r="J22" s="17" t="str">
        <f t="shared" si="4"/>
        <v>Ilonszki, G. &amp; Kurtán, S. (2000). Hungary.  [[journalName]]. 38(3-4): 402-407.</v>
      </c>
      <c r="K22" s="17" t="str">
        <f t="shared" si="4"/>
        <v>Ilonszki, G. &amp; Kurtán, S. (2001). Hungary.  [[journalName]]. 40(3-4): 320-325.</v>
      </c>
      <c r="L22" s="17" t="str">
        <f t="shared" si="4"/>
        <v>Ilonszki, G. &amp; Kurtán, S. (2002). Hungary.  [[journalName]]. 41(7-8): 968-974.</v>
      </c>
      <c r="M22" s="17" t="str">
        <f t="shared" si="4"/>
        <v>Ilonszki, G. &amp; Kurtán, S. (2003). Hungary.  [[journalName]]. 42(7-8): 967-974.</v>
      </c>
      <c r="N22" s="17" t="str">
        <f t="shared" si="4"/>
        <v>Ilonszki, G. &amp; Kurtán, S. (2004). Hungary.  [[journalName]]. 43(7-8): 1018-1023.</v>
      </c>
      <c r="O22" s="17" t="str">
        <f t="shared" si="4"/>
        <v>Ilonszki, G. &amp; Kurtán, S. (2005). Hungary.  [[journalName]]. 44(7-8): 1033-1040.</v>
      </c>
      <c r="P22" s="17" t="str">
        <f t="shared" si="4"/>
        <v>Ilonszki, G. &amp; Kurtán, S. (2006). Hungary.  [[journalName]]. 45(7-8): 1120-1127.</v>
      </c>
      <c r="Q22" s="17" t="str">
        <f t="shared" si="4"/>
        <v>Ilonszki, G. &amp; Kurtán, S. (2007). Hungary.  [[journalName]]. 46(7-8): 966-973.</v>
      </c>
      <c r="R22" s="17" t="str">
        <f t="shared" si="4"/>
        <v>Ilonszki, G. &amp; Kurtán, S. (2008). Hungary.  [[journalName]]. 47(7-8): 998-1004.</v>
      </c>
      <c r="S22" s="17" t="str">
        <f>MID(S4,7,FIND(",",S4)-4)&amp;IF(S5="","",IF(S6="",". &amp; "&amp;MID(S5,7,FIND(",",S5)-4),". et al"))&amp;". ("&amp;S1&amp;"). "&amp;PROPER(MID(S10,7,99))&amp;".  [[journalName]]. "&amp;MID(S12,7,99)&amp;"("&amp;MID(S13,7,99)&amp;")"&amp;": "&amp;MID(S18,7,99)&amp;"-"&amp;MID(S19,7,99)&amp;"."</f>
        <v>Ilonszki, G. &amp; Kurtán, S. (2009). Hungary.  [[journalName]]. 48(7-8): 973-979.</v>
      </c>
      <c r="T22" s="17" t="str">
        <f>MID(T4,7,FIND(",",T4)-4)&amp;IF(T5="","",IF(T6="",". &amp; "&amp;MID(T5,7,FIND(",",T5)-4),". et al"))&amp;". ("&amp;T1&amp;"). "&amp;PROPER(MID(T10,7,99))&amp;".  [[journalName]]. "&amp;MID(T12,7,99)&amp;"("&amp;MID(T13,7,99)&amp;")"&amp;": "&amp;MID(T18,7,99)&amp;"-"&amp;MID(T19,7,99)&amp;"."</f>
        <v>Várnagy, R. (2010). Hungary.  [[journalName]]. 49(7-8): 1001-1008.</v>
      </c>
      <c r="U22" s="17" t="str">
        <f>MID(U4,7,FIND(",",U4)-4)&amp;IF(U5="","",IF(U6="",". &amp; "&amp;MID(U5,7,FIND(",",U5)-4),". et al"))&amp;". ("&amp;U1&amp;"). "&amp;PROPER(MID(U10,7,99))&amp;".  [[journalName]]. "&amp;MID(U12,7,99)&amp;"("&amp;MID(U13,7,99)&amp;")"&amp;": "&amp;MID(U18,7,99)&amp;"-"&amp;MID(U19,7,99)&amp;"."</f>
        <v>Várnagy, R. (2011). Hungary.  [[journalName]]. 50(7-8): 991-998.</v>
      </c>
      <c r="V22" s="17" t="str">
        <f>MID(V4,7,FIND(",",V4)-4)&amp;IF(V5="","",IF(V6="",". &amp; "&amp;MID(V5,7,FIND(",",V5)-4),". et al"))&amp;". ("&amp;V1&amp;"). "&amp;PROPER(MID(V10,7,99))&amp;".  [[journalName]]. "&amp;MID(V12,7,99)&amp;"("&amp;MID(V13,7,99)&amp;")"&amp;": "&amp;MID(V18,7,99)&amp;"-"&amp;MID(V19,7,99)&amp;"."</f>
        <v>Várnagy, R. (2012). Hungary.  [[journalName]]. 51(1): 129-135.</v>
      </c>
      <c r="W22" s="17" t="str">
        <f>MID(W4,7,FIND(",",W4)-4)&amp;IF(W5="","",IF(W6="",". &amp; "&amp;MID(W5,7,FIND(",",W5)-4),". et al"))&amp;". ("&amp;W1&amp;"). "&amp;PROPER(MID(W10,7,99))&amp;".  [[journalName]]. "&amp;MID(W12,7,99)&amp;"("&amp;MID(W13,7,99)&amp;")"&amp;": "&amp;MID(W18,7,99)&amp;"-"&amp;MID(W19,7,99)&amp;"."</f>
        <v>Várnagy, R. (2013). Hungary.  [[journalName]]. 52(1): 96-100.</v>
      </c>
    </row>
    <row r="23" spans="1:23" ht="13.5" customHeight="1" x14ac:dyDescent="0.25">
      <c r="A23" s="121" t="s">
        <v>211</v>
      </c>
      <c r="B23" s="123" t="str">
        <f>"TY  - JOUR"&amp;CHAR(10)&amp;""&amp;B10&amp;CHAR(10)&amp;B4&amp;CHAR(10)&amp;IF(B5="","",B5&amp;CHAR(10))&amp;IF(B6="","",B6&amp;CHAR(10))&amp;IF(B7="","",B7&amp;CHAR(10))&amp;B12&amp;CHAR(10)&amp;B11&amp;CHAR(10)&amp;B13&amp;CHAR(10)&amp;B18&amp;CHAR(10)&amp;B19&amp;CHAR(10)&amp;B20&amp;CHAR(10)&amp;B14&amp;CHAR(10)&amp;LEFT(B16,13)&amp;"onlinelibrary.wiley.com/doi/"&amp;MID(B17,7,999)&amp;"/full"</f>
        <v>TY  - JOUR
TI  - Hungary
AU  - Ilonszki, Gabriella
AU  - Kurtán, Sándor
VL  - 22
JO  - European Journal of Political Research
IS  - 4
SP  - 421
EP  - 427
PY  - 1992
PB  - Blackwell Publishing Ltd
UR  - http://onlinelibrary.wiley.com/doi/10.1111/j.1475-6765.1992.tb00328.x/full</v>
      </c>
      <c r="C23" s="123" t="str">
        <f t="shared" ref="C23:T23" si="6">"TY  - JOUR"&amp;CHAR(10)&amp;""&amp;C10&amp;CHAR(10)&amp;C4&amp;CHAR(10)&amp;IF(C5="","",C5&amp;CHAR(10))&amp;IF(C6="","",C6&amp;CHAR(10))&amp;IF(C7="","",C7&amp;CHAR(10))&amp;C12&amp;CHAR(10)&amp;C11&amp;CHAR(10)&amp;C13&amp;CHAR(10)&amp;C18&amp;CHAR(10)&amp;C19&amp;CHAR(10)&amp;C20&amp;CHAR(10)&amp;C14&amp;CHAR(10)&amp;LEFT(C16,13)&amp;"onlinelibrary.wiley.com/doi/"&amp;MID(C17,7,999)&amp;"/full"</f>
        <v>TY  - JOUR
TI  - Hungary
AU  - Ilonszki, Gabriella
AU  - Kurtán, Sándor
VL  - 24
JO  - European Journal of Political Research
IS  - 4
SP  - 445
EP  - 450
PY  - 1993
PB  - Blackwell Publishing Ltd
UR  - http://onlinelibrary.wiley.com/doi/10.1111/j.1475-6765.1993.tb00396.x/full</v>
      </c>
      <c r="D23" s="123" t="str">
        <f t="shared" si="6"/>
        <v>TY  - JOUR
TI  - Hungary
AU  - Ilonszki, Gabriella
AU  - Kurtán, Sándor
VL  - 26
JO  - European Journal of Political Research
IS  - 3-4
SP  - 319
EP  - 325
PY  - 1994
PB  - Blackwell Publishing Ltd
UR  - http://onlinelibrary.wiley.com/doi/10.1111/j.1475-6765.1994.tb00452.x/full</v>
      </c>
      <c r="E23" s="123" t="str">
        <f t="shared" si="6"/>
        <v>TY  - JOUR
TI  - Hungary
AU  - Ilonszki, Gabriella
AU  - Kurtán, Sándor
VL  - 28
JO  - European Journal of Political Research
IS  - 3-4
SP  - 359
EP  - 368
PY  - 1995
PB  - Blackwell Publishing Ltd
UR  - http://onlinelibrary.wiley.com/doi/10.1111/j.1475-6765.1995.tb00501.x/full</v>
      </c>
      <c r="F23" s="123" t="str">
        <f t="shared" si="6"/>
        <v>TY  - JOUR
TI  - Hungary
AU  - Ilonszki, Gabriella
AU  - Kurtán, Sándor
VL  - 30
JO  - European Journal of Political Research
IS  - 3-4
SP  - 359
EP  - 360
PY  - 1996
PB  - Blackwell Publishing Ltd
UR  - http://onlinelibrary.wiley.com/doi/10.1111/j.1475-6765.1996.tb00688.x/full</v>
      </c>
      <c r="G23" s="123" t="str">
        <f t="shared" si="6"/>
        <v>TY  - JOUR
TI  - Hungary
AU  - Ilonszki, Gabriella
AU  - Kurtán, Sándor
VL  - 32
JO  - European Journal of Political Research
IS  - 3-4
SP  - 383
EP  - 390
PY  - 1997
PB  - Blackwell Publishing Ltd
UR  - http://onlinelibrary.wiley.com/doi/10.1111/1475-6765.t01-1-00050/full</v>
      </c>
      <c r="H23" s="123" t="str">
        <f t="shared" si="6"/>
        <v>TY  - JOUR
TI  - Hungary
AU  - Iionszki, Gabriella
AU  - Kurtán, Sándor
VL  - 34
JO  - European Journal of Political Research
IS  - 3-4
SP  - 413
EP  - 422
PY  - 1998
PB  - Blackwell Publishing Ltd
UR  - http://onlinelibrary.wiley.com/doi/10.1111/1475-6765.00421/full</v>
      </c>
      <c r="I23" s="123" t="str">
        <f t="shared" ref="I23" si="7">"TY  - JOUR"&amp;CHAR(10)&amp;""&amp;I10&amp;CHAR(10)&amp;I4&amp;CHAR(10)&amp;IF(I5="","",I5&amp;CHAR(10))&amp;IF(I6="","",I6&amp;CHAR(10))&amp;IF(I7="","",I7&amp;CHAR(10))&amp;I12&amp;CHAR(10)&amp;I11&amp;CHAR(10)&amp;I13&amp;CHAR(10)&amp;I18&amp;CHAR(10)&amp;I19&amp;CHAR(10)&amp;I20&amp;CHAR(10)&amp;I14&amp;CHAR(10)&amp;LEFT(I16,13)&amp;"onlinelibrary.wiley.com/doi/"&amp;MID(I17,7,999)&amp;"/full"</f>
        <v>TY  - JOUR
TI  - Hungary
AU  - Iionszki, Gabriella
AU  - Kurtán, Sándor
VL  - 36
JO  - European Journal of Political Research
IS  - 3-4
SP  - 409
EP  - 418
PY  - 1999
PB  - Blackwell Publishing Ltd
UR  - http://onlinelibrary.wiley.com/doi/10.1111/j.1475-6765.1999.tb00718.x/full</v>
      </c>
      <c r="J23" s="123" t="str">
        <f t="shared" si="6"/>
        <v>TY  - JOUR
TI  - Hungary
AU  - Ilonszki, Gabriella
AU  - Kurtán, Sándor
VL  - 38
JO  - European Journal of Political Research
IS  - 3-4
SP  - 402
EP  - 407
PY  - 2000
PB  - Blackwell Publishing Ltd
UR  - http://onlinelibrary.wiley.com/doi/10.1111/j.1475-6765.2000.tb01147.x/full</v>
      </c>
      <c r="K23" s="123" t="str">
        <f t="shared" si="6"/>
        <v>TY  - JOUR
TI  - Hungary
AU  - Ilonszki, Gabriella
AU  - Kurtán, Sándor
VL  - 40
JO  - European Journal of Political Research
IS  - 3-4
SP  - 320
EP  - 325
PY  - 2001
PB  - Blackwell Publishing Ltd
UR  - http://onlinelibrary.wiley.com/doi/10.1111/1475-6765.t01-1-00050-i2/full</v>
      </c>
      <c r="L23" s="123" t="str">
        <f t="shared" si="6"/>
        <v>TY  - JOUR
TI  - Hungary
AU  - Ilonszki, Gabriella
AU  - Kurtán, Sándor
VL  - 41
JO  - European Journal of Political Research
IS  - 7-8
SP  - 968
EP  - 974
PY  - 2002
PB  - Blackwell Publishing Ltd
UR  - http://onlinelibrary.wiley.com/doi/10.1111/1475-6765.00049-i1/full</v>
      </c>
      <c r="M23" s="123" t="str">
        <f t="shared" si="6"/>
        <v>TY  - JOUR
TI  - Hungary
AU  - Ilonszki, Gabriella
AU  - Kurtán, Sándor
VL  - 42
JO  - European Journal of Political Research
IS  - 7-8
SP  - 967
EP  - 974
PY  - 2003
PB  - Blackwell Publishing Ltd.
UR  - http://onlinelibrary.wiley.com/doi/10.1111/j.0304-4130.2003.00121.x/full</v>
      </c>
      <c r="N23" s="123" t="str">
        <f t="shared" si="6"/>
        <v>TY  - JOUR
TI  - Hungary
AU  - Ilonszki, Gabriella
AU  - Kurtán, Sándor
VL  - 43
JO  - European Journal of Political Research
IS  - 7-8
SP  - 1018
EP  - 1023
PY  - 2004
PB  - Blackwell Publishing Ltd.
UR  - http://onlinelibrary.wiley.com/doi/10.1111/j.1475-6765.2004.00194.x/full</v>
      </c>
      <c r="O23" s="123" t="str">
        <f t="shared" si="6"/>
        <v>TY  - JOUR
TI  - Hungary
AU  - Ilonszki, Gabriella
AU  - Kurtán, Sándor
VL  - 44
JO  - European Journal of Political Research
IS  - 7-8
SP  - 1033
EP  - 1040
PY  - 2005
PB  - Blackwell Publishing Ltd.
UR  - http://onlinelibrary.wiley.com/doi/10.1111/j.1475-6765.2005.00266.x/full</v>
      </c>
      <c r="P23" s="123" t="str">
        <f t="shared" si="6"/>
        <v>TY  - JOUR
TI  - Hungary
AU  - Ilonszki, Gabriella
AU  - Kurtán, Sándor
VL  - 45
JO  - European Journal of Political Research
IS  - 7-8
SP  - 1120
EP  - 1127
PY  - 2006
PB  - Blackwell Publishing Ltd
UR  - http://onlinelibrary.wiley.com/doi/10.1111/j.1475-6765.2006.00666.x/full</v>
      </c>
      <c r="Q23" s="123" t="str">
        <f>"TY  - JOUR"&amp;CHAR(10)&amp;""&amp;Q10&amp;CHAR(10)&amp;Q4&amp;CHAR(10)&amp;IF(Q5="","",Q5&amp;CHAR(10))&amp;IF(Q6="","",Q6&amp;CHAR(10))&amp;IF(Q7="","",Q7&amp;CHAR(10))&amp;Q11&amp;CHAR(10)&amp;Q12&amp;CHAR(10)&amp;Q13&amp;CHAR(10)&amp;Q18&amp;CHAR(10)&amp;Q19&amp;CHAR(10)&amp;Q20&amp;CHAR(10)&amp;Q14&amp;CHAR(10)&amp;LEFT(Q16,13)&amp;"onlinelibrary.wiley.com/doi/"&amp;MID(Q17,7,999)&amp;"/full"</f>
        <v>TY  - JOUR
TI  - Hungary
AU  - Ilonszki, Gabriella
AU  - Kurtán, Sándor
JO  - European Journal of Political Research
VL  - 46
IS  - 7-8
SP  - 966
EP  - 973
PY  - 2007
PB  - Blackwell Publishing Ltd
UR  - http://onlinelibrary.wiley.com/doi/10.1111/j.1475-6765.2007.00741.x/full</v>
      </c>
      <c r="R23" s="123" t="str">
        <f t="shared" si="6"/>
        <v>TY  - JOUR
TI  - Hungary
AU  - Ilonszki, Gabriella
AU  - Kurtán, Sándor
VL  - 47
JO  - European Journal of Political Research
IS  - 7-8
SP  - 998
EP  - 1004
PY  - 2008
PB  - Blackwell Publishing Ltd
UR  - http://onlinelibrary.wiley.com/doi/10.1111/j.1475-6765.2008.00795.x/full</v>
      </c>
      <c r="S23" s="123" t="str">
        <f t="shared" si="6"/>
        <v>TY  - JOUR
TI  - Hungary
AU  - Ilonszki, Gabriella
AU  - Kurtán, Sándor
VL  - 48
JO  - European Journal of Political Research
IS  - 7-8
SP  - 973
EP  - 979
PY  - 2009
PB  - Blackwell Publishing Ltd
UR  - http://onlinelibrary.wiley.com/doi/10.1111/j.1475-6765.2009.01873.x/full</v>
      </c>
      <c r="T23" s="123" t="str">
        <f t="shared" si="6"/>
        <v>TY  - JOUR
TI  - Hungary
AU  - Várnagy, Réka
VL  - 49
JO  - European Journal of Political Research
IS  - 7-8
SP  - 1001
EP  - 1008
PY  - 2010
PB  - Blackwell Publishing Ltd
UR  - http://onlinelibrary.wiley.com/doi/10.1111/j.1475-6765.2010.01955.x/full</v>
      </c>
      <c r="U23" s="123" t="str">
        <f t="shared" ref="U23:W23" si="8">"TY  - JOUR"&amp;CHAR(10)&amp;""&amp;U10&amp;CHAR(10)&amp;U4&amp;CHAR(10)&amp;IF(U5="","",U5&amp;CHAR(10))&amp;IF(U6="","",U6&amp;CHAR(10))&amp;IF(U7="","",U7&amp;CHAR(10))&amp;U12&amp;CHAR(10)&amp;U11&amp;CHAR(10)&amp;U13&amp;CHAR(10)&amp;U18&amp;CHAR(10)&amp;U19&amp;CHAR(10)&amp;U20&amp;CHAR(10)&amp;U14&amp;CHAR(10)&amp;LEFT(U16,13)&amp;"onlinelibrary.wiley.com/doi/"&amp;MID(U17,7,999)&amp;"/full"</f>
        <v>TY  - JOUR
TI  - Hungary
AU  - Várnagy, Réka
VL  - 50
JO  - European Journal of Political Research
IS  - 7-8
SP  - 991
EP  - 998
PY  - 2011
PB  - Blackwell Publishing Ltd
UR  - http://onlinelibrary.wiley.com/doi/10.1111/j.1475-6765.2011.02024.x/full</v>
      </c>
      <c r="V23" s="123" t="str">
        <f t="shared" ref="V23" si="9">"TY  - JOUR"&amp;CHAR(10)&amp;""&amp;V10&amp;CHAR(10)&amp;V4&amp;CHAR(10)&amp;IF(V5="","",V5&amp;CHAR(10))&amp;IF(V6="","",V6&amp;CHAR(10))&amp;IF(V7="","",V7&amp;CHAR(10))&amp;V12&amp;CHAR(10)&amp;V11&amp;CHAR(10)&amp;V13&amp;CHAR(10)&amp;V18&amp;CHAR(10)&amp;V19&amp;CHAR(10)&amp;V20&amp;CHAR(10)&amp;V14&amp;CHAR(10)&amp;LEFT(V16,13)&amp;"onlinelibrary.wiley.com/doi/"&amp;MID(V17,7,999)&amp;"/full"</f>
        <v>TY  - JOUR
TI  - Hungary
AU  - Várnagy, Réka
VL  - 51
JO  - European Journal of Political Research Political Data Yearbook
IS  - 1
SP  - 129
EP  - 135
PY  - 2012
PB  - Blackwell Publishing Ltd
UR  - http://onlinelibrary.wiley.com/doi/10.1111/j.2047-8852.2012.00014.x/full</v>
      </c>
      <c r="W23" s="123" t="str">
        <f t="shared" si="8"/>
        <v>TY  - JOUR
TI  - Hungary
AU  - Várnagy, Réka
VL  - 52
JO  - European Journal of Political Research Political Data Yearbook
IS  - 1
SP  - 96
EP  - 100
PY  - 2013
PB  - Blackwell Publishing Ltd
UR  - http://onlinelibrary.wiley.com/doi/10.1111/j.2047-8852.12013/full</v>
      </c>
    </row>
    <row r="24" spans="1:23" ht="13.5" customHeight="1" x14ac:dyDescent="0.25">
      <c r="A24" s="121" t="s">
        <v>212</v>
      </c>
      <c r="B24" s="123" t="str">
        <f>"@article {ecprPDY_"&amp;B1&amp;"_"&amp;LOWER(MID(B10,FIND("- ",B10)+2,999))&amp;","&amp;CHAR(10)&amp;"title = """&amp;MID(B10,FIND("- ",B10)+2,999)&amp;""","&amp;CHAR(10)&amp;"author = """&amp;IF(B25&lt;&gt;"",B25&amp;".",MID(B4,FIND("- ",B4)+2,999))&amp;IF(B26&lt;&gt;""," and "&amp;B26&amp;".",IF(B5 = "",""," and "&amp;MID(B5,FIND("- ",B5)+2,999)))&amp;IF(B27&lt;&gt;""," and "&amp;B27&amp;".",IF(B6 = "",""," and "&amp;MID(B6,FIND("- ",B6)+2,999)))&amp;IF(B28&lt;&gt;""," and "&amp;B28&amp;".",IF(B7 = "",""," and "&amp;MID(B7,FIND("- ",B7)+2,999)))&amp;""","&amp;CHAR(10)&amp;"journal = """&amp;MID(B11,FIND("- ",B11)+2,999)&amp;""","&amp;CHAR(10)&amp;"volume = "&amp;MID(B12,FIND("- ",B12)+2,999)&amp;","&amp;CHAR(10)&amp;"number = "&amp;MID(B13,FIND("- ",B13)+2,999)&amp;","&amp;CHAR(10)&amp;"pages = """&amp;MID(B18,FIND("- ",B18)+2,999)&amp;"--"&amp;MID(B19,FIND("- ",B19)+2,999)&amp;""","&amp;CHAR(10)&amp;"year = "&amp;B1&amp;","&amp;CHAR(10)&amp;"publisher = """&amp;MID(B14,FIND("- ",B14)+2,999)&amp;""""&amp;CHAR(10)&amp;"}"</f>
        <v>@article {ecprPDY_1992_hungary,
title = "Hungary",
author = "Ilonszki, Gabriella and Kurtán, Sándor",
journal = "European Journal of Political Research",
volume = 22,
number = 4,
pages = "421--427",
year = 1992,
publisher = "Blackwell Publishing Ltd"
}</v>
      </c>
      <c r="C24" s="123" t="str">
        <f t="shared" ref="C24:T24" si="10">"@article {ecprPDY_"&amp;C1&amp;"_"&amp;LOWER(MID(C10,FIND("- ",C10)+2,999))&amp;","&amp;CHAR(10)&amp;"title = """&amp;MID(C10,FIND("- ",C10)+2,999)&amp;""","&amp;CHAR(10)&amp;"author = """&amp;IF(C25&lt;&gt;"",C25&amp;".",MID(C4,FIND("- ",C4)+2,999))&amp;IF(C26&lt;&gt;""," and "&amp;C26&amp;".",IF(C5 = "",""," and "&amp;MID(C5,FIND("- ",C5)+2,999)))&amp;IF(C27&lt;&gt;""," and "&amp;C27&amp;".",IF(C6 = "",""," and "&amp;MID(C6,FIND("- ",C6)+2,999)))&amp;IF(C28&lt;&gt;""," and "&amp;C28&amp;".",IF(C7 = "",""," and "&amp;MID(C7,FIND("- ",C7)+2,999)))&amp;""","&amp;CHAR(10)&amp;"journal = """&amp;MID(C11,FIND("- ",C11)+2,999)&amp;""","&amp;CHAR(10)&amp;"volume = "&amp;MID(C12,FIND("- ",C12)+2,999)&amp;","&amp;CHAR(10)&amp;"number = "&amp;MID(C13,FIND("- ",C13)+2,999)&amp;","&amp;CHAR(10)&amp;"pages = """&amp;MID(C18,FIND("- ",C18)+2,999)&amp;"--"&amp;MID(C19,FIND("- ",C19)+2,999)&amp;""","&amp;CHAR(10)&amp;"year = "&amp;C1&amp;","&amp;CHAR(10)&amp;"publisher = """&amp;MID(C14,FIND("- ",C14)+2,999)&amp;""""&amp;CHAR(10)&amp;"}"</f>
        <v>@article {ecprPDY_1993_hungary,
title = "Hungary",
author = "Ilonszki, Gabriella and Kurtán, Sándor",
journal = "European Journal of Political Research",
volume = 24,
number = 4,
pages = "445--450",
year = 1993,
publisher = "Blackwell Publishing Ltd"
}</v>
      </c>
      <c r="D24" s="123" t="str">
        <f t="shared" si="10"/>
        <v>@article {ecprPDY_1994_hungary,
title = "Hungary",
author = "Ilonszki, Gabriella and Kurtán, Sándor",
journal = "European Journal of Political Research",
volume = 26,
number = 3-4,
pages = "319--325",
year = 1994,
publisher = "Blackwell Publishing Ltd"
}</v>
      </c>
      <c r="E24" s="123" t="str">
        <f t="shared" si="10"/>
        <v>@article {ecprPDY_1995_hungary,
title = "Hungary",
author = "Ilonszki, Gabriella and Kurtán, Sándor",
journal = "European Journal of Political Research",
volume = 28,
number = 3-4,
pages = "359--368",
year = 1995,
publisher = "Blackwell Publishing Ltd"
}</v>
      </c>
      <c r="F24" s="123" t="str">
        <f t="shared" si="10"/>
        <v>@article {ecprPDY_1996_hungary,
title = "Hungary",
author = "Ilonszki, Gabriella and Kurtán, Sándor",
journal = "European Journal of Political Research",
volume = 30,
number = 3-4,
pages = "359--360",
year = 1996,
publisher = "Blackwell Publishing Ltd"
}</v>
      </c>
      <c r="G24" s="123" t="str">
        <f t="shared" si="10"/>
        <v>@article {ecprPDY_1997_hungary,
title = "Hungary",
author = "Ilonszki, Gabriella and Kurtán, Sándor",
journal = "European Journal of Political Research",
volume = 32,
number = 3-4,
pages = "383--390",
year = 1997,
publisher = "Blackwell Publishing Ltd"
}</v>
      </c>
      <c r="H24" s="123" t="str">
        <f t="shared" si="10"/>
        <v>@article {ecprPDY_1998_hungary,
title = "Hungary",
author = "Iionszki, Gabriella and Kurtán, Sándor",
journal = "European Journal of Political Research",
volume = 34,
number = 3-4,
pages = "413--422",
year = 1998,
publisher = "Blackwell Publishing Ltd"
}</v>
      </c>
      <c r="I24" s="123" t="str">
        <f t="shared" ref="I24" si="11">"@article {ecprPDY_"&amp;I1&amp;"_"&amp;LOWER(MID(I10,FIND("- ",I10)+2,999))&amp;","&amp;CHAR(10)&amp;"title = """&amp;MID(I10,FIND("- ",I10)+2,999)&amp;""","&amp;CHAR(10)&amp;"author = """&amp;IF(I25&lt;&gt;"",I25&amp;".",MID(I4,FIND("- ",I4)+2,999))&amp;IF(I26&lt;&gt;""," and "&amp;I26&amp;".",IF(I5 = "",""," and "&amp;MID(I5,FIND("- ",I5)+2,999)))&amp;IF(I27&lt;&gt;""," and "&amp;I27&amp;".",IF(I6 = "",""," and "&amp;MID(I6,FIND("- ",I6)+2,999)))&amp;IF(I28&lt;&gt;""," and "&amp;I28&amp;".",IF(I7 = "",""," and "&amp;MID(I7,FIND("- ",I7)+2,999)))&amp;""","&amp;CHAR(10)&amp;"journal = """&amp;MID(I11,FIND("- ",I11)+2,999)&amp;""","&amp;CHAR(10)&amp;"volume = "&amp;MID(I12,FIND("- ",I12)+2,999)&amp;","&amp;CHAR(10)&amp;"number = "&amp;MID(I13,FIND("- ",I13)+2,999)&amp;","&amp;CHAR(10)&amp;"pages = """&amp;MID(I18,FIND("- ",I18)+2,999)&amp;"--"&amp;MID(I19,FIND("- ",I19)+2,999)&amp;""","&amp;CHAR(10)&amp;"year = "&amp;I1&amp;","&amp;CHAR(10)&amp;"publisher = """&amp;MID(I14,FIND("- ",I14)+2,999)&amp;""""&amp;CHAR(10)&amp;"}"</f>
        <v>@article {ecprPDY_1999_hungary,
title = "Hungary",
author = "Iionszki, Gabriella and Kurtán, Sándor",
journal = "European Journal of Political Research",
volume = 36,
number = 3-4,
pages = "409--418",
year = 1999,
publisher = "Blackwell Publishing Ltd"
}</v>
      </c>
      <c r="J24" s="123" t="str">
        <f t="shared" si="10"/>
        <v>@article {ecprPDY_2000_hungary,
title = "Hungary",
author = "Ilonszki, Gabriella and Kurtán, Sándor",
journal = "European Journal of Political Research",
volume = 38,
number = 3-4,
pages = "402--407",
year = 2000,
publisher = "Blackwell Publishing Ltd"
}</v>
      </c>
      <c r="K24" s="123" t="str">
        <f t="shared" si="10"/>
        <v>@article {ecprPDY_2001_hungary,
title = "Hungary",
author = "Ilonszki, Gabriella and Kurtán, Sándor",
journal = "European Journal of Political Research",
volume = 40,
number = 3-4,
pages = "320--325",
year = 2001,
publisher = "Blackwell Publishing Ltd"
}</v>
      </c>
      <c r="L24" s="123" t="str">
        <f t="shared" si="10"/>
        <v>@article {ecprPDY_2002_hungary,
title = "Hungary",
author = "Ilonszki, Gabriella and Kurtán, Sándor",
journal = "European Journal of Political Research",
volume = 41,
number = 7-8,
pages = "968--974",
year = 2002,
publisher = "Blackwell Publishing Ltd"
}</v>
      </c>
      <c r="M24" s="123" t="str">
        <f t="shared" si="10"/>
        <v>@article {ecprPDY_2003_hungary,
title = "Hungary",
author = "Ilonszki, Gabriella and Kurtán, Sándor",
journal = "European Journal of Political Research",
volume = 42,
number = 7-8,
pages = "967--974",
year = 2003,
publisher = "Blackwell Publishing Ltd."
}</v>
      </c>
      <c r="N24" s="123" t="str">
        <f t="shared" si="10"/>
        <v>@article {ecprPDY_2004_hungary,
title = "Hungary",
author = "Ilonszki, Gabriella and Kurtán, Sándor",
journal = "European Journal of Political Research",
volume = 43,
number = 7-8,
pages = "1018--1023",
year = 2004,
publisher = "Blackwell Publishing Ltd."
}</v>
      </c>
      <c r="O24" s="123" t="str">
        <f t="shared" si="10"/>
        <v>@article {ecprPDY_2005_hungary,
title = "Hungary",
author = "Ilonszki, Gabriella and Kurtán, Sándor",
journal = "European Journal of Political Research",
volume = 44,
number = 7-8,
pages = "1033--1040",
year = 2005,
publisher = "Blackwell Publishing Ltd."
}</v>
      </c>
      <c r="P24" s="123" t="str">
        <f t="shared" si="10"/>
        <v>@article {ecprPDY_2006_hungary,
title = "Hungary",
author = "Ilonszki, Gabriella and Kurtán, Sándor",
journal = "European Journal of Political Research",
volume = 45,
number = 7-8,
pages = "1120--1127",
year = 2006,
publisher = "Blackwell Publishing Ltd"
}</v>
      </c>
      <c r="Q24" s="123" t="str">
        <f t="shared" si="10"/>
        <v>@article {ecprPDY_2007_hungary,
title = "Hungary",
author = "Ilonszki, Gabriella and Kurtán, Sándor",
journal = "European Journal of Political Research",
volume = 46,
number = 7-8,
pages = "966--973",
year = 2007,
publisher = "Blackwell Publishing Ltd"
}</v>
      </c>
      <c r="R24" s="123" t="str">
        <f t="shared" si="10"/>
        <v>@article {ecprPDY_2008_hungary,
title = "Hungary",
author = "Ilonszki, Gabriella and Kurtán, Sándor",
journal = "European Journal of Political Research",
volume = 47,
number = 7-8,
pages = "998--1004",
year = 2008,
publisher = "Blackwell Publishing Ltd"
}</v>
      </c>
      <c r="S24" s="123" t="str">
        <f t="shared" si="10"/>
        <v>@article {ecprPDY_2009_hungary,
title = "Hungary",
author = "Ilonszki, Gabriella and Kurtán, Sándor",
journal = "European Journal of Political Research",
volume = 48,
number = 7-8,
pages = "973--979",
year = 2009,
publisher = "Blackwell Publishing Ltd"
}</v>
      </c>
      <c r="T24" s="123" t="str">
        <f t="shared" si="10"/>
        <v>@article {ecprPDY_2010_hungary,
title = "Hungary",
author = "Várnagy, Réka",
journal = "European Journal of Political Research",
volume = 49,
number = 7-8,
pages = "1001--1008",
year = 2010,
publisher = "Blackwell Publishing Ltd"
}</v>
      </c>
      <c r="U24" s="123" t="str">
        <f t="shared" ref="U24:W24" si="12">"@article {ecprPDY_"&amp;U1&amp;"_"&amp;LOWER(MID(U10,FIND("- ",U10)+2,999))&amp;","&amp;CHAR(10)&amp;"title = """&amp;MID(U10,FIND("- ",U10)+2,999)&amp;""","&amp;CHAR(10)&amp;"author = """&amp;IF(U25&lt;&gt;"",U25&amp;".",MID(U4,FIND("- ",U4)+2,999))&amp;IF(U26&lt;&gt;""," and "&amp;U26&amp;".",IF(U5 = "",""," and "&amp;MID(U5,FIND("- ",U5)+2,999)))&amp;IF(U27&lt;&gt;""," and "&amp;U27&amp;".",IF(U6 = "",""," and "&amp;MID(U6,FIND("- ",U6)+2,999)))&amp;IF(U28&lt;&gt;""," and "&amp;U28&amp;".",IF(U7 = "",""," and "&amp;MID(U7,FIND("- ",U7)+2,999)))&amp;""","&amp;CHAR(10)&amp;"journal = """&amp;MID(U11,FIND("- ",U11)+2,999)&amp;""","&amp;CHAR(10)&amp;"volume = "&amp;MID(U12,FIND("- ",U12)+2,999)&amp;","&amp;CHAR(10)&amp;"number = "&amp;MID(U13,FIND("- ",U13)+2,999)&amp;","&amp;CHAR(10)&amp;"pages = """&amp;MID(U18,FIND("- ",U18)+2,999)&amp;"--"&amp;MID(U19,FIND("- ",U19)+2,999)&amp;""","&amp;CHAR(10)&amp;"year = "&amp;U1&amp;","&amp;CHAR(10)&amp;"publisher = """&amp;MID(U14,FIND("- ",U14)+2,999)&amp;""""&amp;CHAR(10)&amp;"}"</f>
        <v>@article {ecprPDY_2011_hungary,
title = "Hungary",
author = "Várnagy, Réka",
journal = "European Journal of Political Research",
volume = 50,
number = 7-8,
pages = "991--998",
year = 2011,
publisher = "Blackwell Publishing Ltd"
}</v>
      </c>
      <c r="V24" s="123" t="str">
        <f t="shared" ref="V24" si="13">"@article {ecprPDY_"&amp;V1&amp;"_"&amp;LOWER(MID(V10,FIND("- ",V10)+2,999))&amp;","&amp;CHAR(10)&amp;"title = """&amp;MID(V10,FIND("- ",V10)+2,999)&amp;""","&amp;CHAR(10)&amp;"author = """&amp;IF(V25&lt;&gt;"",V25&amp;".",MID(V4,FIND("- ",V4)+2,999))&amp;IF(V26&lt;&gt;""," and "&amp;V26&amp;".",IF(V5 = "",""," and "&amp;MID(V5,FIND("- ",V5)+2,999)))&amp;IF(V27&lt;&gt;""," and "&amp;V27&amp;".",IF(V6 = "",""," and "&amp;MID(V6,FIND("- ",V6)+2,999)))&amp;IF(V28&lt;&gt;""," and "&amp;V28&amp;".",IF(V7 = "",""," and "&amp;MID(V7,FIND("- ",V7)+2,999)))&amp;""","&amp;CHAR(10)&amp;"journal = """&amp;MID(V11,FIND("- ",V11)+2,999)&amp;""","&amp;CHAR(10)&amp;"volume = "&amp;MID(V12,FIND("- ",V12)+2,999)&amp;","&amp;CHAR(10)&amp;"number = "&amp;MID(V13,FIND("- ",V13)+2,999)&amp;","&amp;CHAR(10)&amp;"pages = """&amp;MID(V18,FIND("- ",V18)+2,999)&amp;"--"&amp;MID(V19,FIND("- ",V19)+2,999)&amp;""","&amp;CHAR(10)&amp;"year = "&amp;V1&amp;","&amp;CHAR(10)&amp;"publisher = """&amp;MID(V14,FIND("- ",V14)+2,999)&amp;""""&amp;CHAR(10)&amp;"}"</f>
        <v>@article {ecprPDY_2012_hungary,
title = "Hungary",
author = "Várnagy, Réka",
journal = "European Journal of Political Research Political Data Yearbook",
volume = 51,
number = 1,
pages = "129--135",
year = 2012,
publisher = "Blackwell Publishing Ltd"
}</v>
      </c>
      <c r="W24" s="123" t="str">
        <f t="shared" si="12"/>
        <v>@article {ecprPDY_2013_hungary,
title = "Hungary",
author = "Várnagy, Réka",
journal = "European Journal of Political Research Political Data Yearbook",
volume = 52,
number = 1,
pages = "96--100",
year = 2013,
publisher = "Blackwell Publishing Ltd"
}</v>
      </c>
    </row>
    <row r="25" spans="1:23" ht="13.5" customHeight="1" x14ac:dyDescent="0.25">
      <c r="A25" s="66" t="s">
        <v>213</v>
      </c>
      <c r="B25" s="124"/>
      <c r="C25" s="124"/>
      <c r="D25" s="124"/>
      <c r="E25" s="124"/>
      <c r="F25" s="124"/>
      <c r="G25" s="124"/>
      <c r="H25" s="124"/>
      <c r="I25" s="124"/>
      <c r="J25" s="124"/>
      <c r="K25" s="124"/>
      <c r="L25" s="124"/>
      <c r="M25" s="124"/>
      <c r="N25" s="124"/>
      <c r="O25" s="124"/>
      <c r="P25" s="124"/>
      <c r="Q25" s="124"/>
      <c r="R25" s="124"/>
      <c r="S25" s="124"/>
      <c r="T25" s="124"/>
      <c r="U25" s="124"/>
      <c r="V25" s="124"/>
      <c r="W25" s="124"/>
    </row>
    <row r="26" spans="1:23" ht="13.5" customHeight="1" x14ac:dyDescent="0.25">
      <c r="A26" s="66" t="s">
        <v>214</v>
      </c>
      <c r="B26" s="124"/>
      <c r="C26" s="124"/>
      <c r="D26" s="124"/>
      <c r="E26" s="124"/>
      <c r="F26" s="124"/>
      <c r="G26" s="124"/>
      <c r="H26" s="124"/>
      <c r="I26" s="124"/>
      <c r="J26" s="124"/>
      <c r="K26" s="124"/>
      <c r="L26" s="124"/>
      <c r="M26" s="124"/>
      <c r="N26" s="124"/>
      <c r="O26" s="124"/>
      <c r="P26" s="124"/>
      <c r="Q26" s="124"/>
      <c r="R26" s="124"/>
      <c r="S26" s="124"/>
      <c r="T26" s="124"/>
      <c r="U26" s="124"/>
      <c r="V26" s="124"/>
      <c r="W26" s="124"/>
    </row>
    <row r="27" spans="1:23" ht="13.5" customHeight="1" x14ac:dyDescent="0.25">
      <c r="A27" s="66" t="s">
        <v>215</v>
      </c>
      <c r="B27" s="124"/>
      <c r="C27" s="124"/>
      <c r="D27" s="124"/>
      <c r="E27" s="124"/>
      <c r="F27" s="124"/>
      <c r="G27" s="124"/>
      <c r="H27" s="124"/>
      <c r="I27" s="124"/>
      <c r="J27" s="124"/>
      <c r="K27" s="124"/>
      <c r="L27" s="124"/>
      <c r="M27" s="124"/>
      <c r="N27" s="124"/>
      <c r="O27" s="124"/>
      <c r="P27" s="124"/>
      <c r="Q27" s="124"/>
      <c r="R27" s="124"/>
      <c r="S27" s="124"/>
      <c r="T27" s="124"/>
      <c r="U27" s="124"/>
      <c r="V27" s="124"/>
      <c r="W27" s="124"/>
    </row>
    <row r="28" spans="1:23" ht="13.5" customHeight="1" x14ac:dyDescent="0.25">
      <c r="A28" s="66" t="s">
        <v>216</v>
      </c>
      <c r="B28" s="124"/>
      <c r="C28" s="124"/>
      <c r="D28" s="124"/>
      <c r="E28" s="124"/>
      <c r="F28" s="124"/>
      <c r="G28" s="124"/>
      <c r="H28" s="124"/>
      <c r="I28" s="124"/>
      <c r="J28" s="124"/>
      <c r="K28" s="124"/>
      <c r="L28" s="124"/>
      <c r="M28" s="124"/>
      <c r="N28" s="124"/>
      <c r="O28" s="124"/>
      <c r="P28" s="124"/>
      <c r="Q28" s="124"/>
      <c r="R28" s="124"/>
      <c r="S28" s="124"/>
      <c r="T28" s="124"/>
      <c r="U28" s="124"/>
      <c r="V28" s="124"/>
      <c r="W28" s="124"/>
    </row>
    <row r="29" spans="1:23" ht="13.5" customHeight="1" x14ac:dyDescent="0.25">
      <c r="A29" s="66" t="s">
        <v>217</v>
      </c>
      <c r="B29" s="124" t="str">
        <f>"TY  - JOUR"&amp;CHAR(10)&amp;""&amp;B10&amp;CHAR(10)&amp;B4&amp;CHAR(10)&amp;IF(B5="","",B5&amp;CHAR(10))&amp;IF(B6="","",B6&amp;CHAR(10))&amp;IF(B7="","",B7&amp;CHAR(10))&amp;B11&amp;CHAR(10)&amp;B12&amp;CHAR(10)&amp;B13&amp;CHAR(10)&amp;B18&amp;CHAR(10)&amp;B19&amp;CHAR(10)&amp;B20&amp;CHAR(10)&amp;B14&amp;CHAR(10)&amp;LEFT(B16,13)&amp;"onlinelibrary.wiley.com/doi/"&amp;MID(B17,7,999)&amp;"/full"</f>
        <v>TY  - JOUR
TI  - Hungary
AU  - Ilonszki, Gabriella
AU  - Kurtán, Sándor
JO  - European Journal of Political Research
VL  - 22
IS  - 4
SP  - 421
EP  - 427
PY  - 1992
PB  - Blackwell Publishing Ltd
UR  - http://onlinelibrary.wiley.com/doi/10.1111/j.1475-6765.1992.tb00328.x/full</v>
      </c>
      <c r="C29" s="124" t="str">
        <f>"TY  - JOUR"&amp;CHAR(10)&amp;""&amp;C10&amp;CHAR(10)&amp;C4&amp;CHAR(10)&amp;IF(C5="","",C5&amp;CHAR(10))&amp;IF(C6="","",C6&amp;CHAR(10))&amp;IF(C7="","",C7&amp;CHAR(10))&amp;C12&amp;CHAR(10)&amp;C11&amp;CHAR(10)&amp;C13&amp;CHAR(10)&amp;C18&amp;CHAR(10)&amp;C19&amp;CHAR(10)&amp;C20&amp;CHAR(10)&amp;C14&amp;CHAR(10)&amp;LEFT(C16,13)&amp;"onlinelibrary.wiley.com/doi/"&amp;MID(C17,7,999)&amp;"/full"</f>
        <v>TY  - JOUR
TI  - Hungary
AU  - Ilonszki, Gabriella
AU  - Kurtán, Sándor
VL  - 24
JO  - European Journal of Political Research
IS  - 4
SP  - 445
EP  - 450
PY  - 1993
PB  - Blackwell Publishing Ltd
UR  - http://onlinelibrary.wiley.com/doi/10.1111/j.1475-6765.1993.tb00396.x/full</v>
      </c>
      <c r="D29" s="124" t="str">
        <f>"TY  - JOUR"&amp;CHAR(10)&amp;""&amp;D10&amp;CHAR(10)&amp;D4&amp;CHAR(10)&amp;IF(D5="","",D5&amp;CHAR(10))&amp;IF(D6="","",D6&amp;CHAR(10))&amp;IF(D7="","",D7&amp;CHAR(10))&amp;D12&amp;CHAR(10)&amp;D11&amp;CHAR(10)&amp;D13&amp;CHAR(10)&amp;D18&amp;CHAR(10)&amp;D19&amp;CHAR(10)&amp;D20&amp;CHAR(10)&amp;D14&amp;CHAR(10)&amp;LEFT(D16,13)&amp;"onlinelibrary.wiley.com/doi/"&amp;MID(D17,7,999)&amp;"/full"</f>
        <v>TY  - JOUR
TI  - Hungary
AU  - Ilonszki, Gabriella
AU  - Kurtán, Sándor
VL  - 26
JO  - European Journal of Political Research
IS  - 3-4
SP  - 319
EP  - 325
PY  - 1994
PB  - Blackwell Publishing Ltd
UR  - http://onlinelibrary.wiley.com/doi/10.1111/j.1475-6765.1994.tb00452.x/full</v>
      </c>
      <c r="E29" s="124" t="str">
        <f>"TY  - JOUR"&amp;REPT("@",3)&amp;""&amp;E10&amp;REPT("@",3)&amp;E4&amp;REPT("@",3)&amp;IF(E5="","",E5&amp;REPT("@",3))&amp;IF(E6="","",E6&amp;REPT("@",3))&amp;IF(E7="","",E7&amp;REPT("@",3))&amp;E12&amp;REPT("@",3)&amp;E11&amp;REPT("@",3)&amp;E13&amp;REPT("@",3)&amp;E18&amp;REPT("@",3)&amp;E19&amp;REPT("@",3)&amp;E20&amp;REPT("@",3)&amp;E14&amp;REPT("@",3)&amp;LEFT(E16,13)&amp;"onlinelibrary.wiley.com/doi/"&amp;MID(E17,7,999)&amp;"/full"</f>
        <v>TY  - JOUR@@@TI  - Hungary@@@AU  - Ilonszki, Gabriella@@@AU  - Kurtán, Sándor@@@VL  - 28@@@JO  - European Journal of Political Research@@@IS  - 3-4@@@SP  - 359@@@EP  - 368@@@PY  - 1995@@@PB  - Blackwell Publishing Ltd@@@UR  - http://onlinelibrary.wiley.com/doi/10.1111/j.1475-6765.1995.tb00501.x/full</v>
      </c>
      <c r="F29" s="124" t="str">
        <f t="shared" ref="F29:T29" si="14">"TY  - JOUR"&amp;REPT("@",3)&amp;""&amp;F10&amp;REPT("@",3)&amp;F4&amp;REPT("@",3)&amp;IF(F5="","",F5&amp;REPT("@",3))&amp;IF(F6="","",F6&amp;REPT("@",3))&amp;IF(F7="","",F7&amp;REPT("@",3))&amp;F12&amp;REPT("@",3)&amp;F11&amp;REPT("@",3)&amp;F13&amp;REPT("@",3)&amp;F18&amp;REPT("@",3)&amp;F19&amp;REPT("@",3)&amp;F20&amp;REPT("@",3)&amp;F14&amp;REPT("@",3)&amp;LEFT(F16,13)&amp;"onlinelibrary.wiley.com/doi/"&amp;MID(F17,7,999)&amp;"/full"</f>
        <v>TY  - JOUR@@@TI  - Hungary@@@AU  - Ilonszki, Gabriella@@@AU  - Kurtán, Sándor@@@VL  - 30@@@JO  - European Journal of Political Research@@@IS  - 3-4@@@SP  - 359@@@EP  - 360@@@PY  - 1996@@@PB  - Blackwell Publishing Ltd@@@UR  - http://onlinelibrary.wiley.com/doi/10.1111/j.1475-6765.1996.tb00688.x/full</v>
      </c>
      <c r="G29" s="124" t="str">
        <f t="shared" si="14"/>
        <v>TY  - JOUR@@@TI  - Hungary@@@AU  - Ilonszki, Gabriella@@@AU  - Kurtán, Sándor@@@VL  - 32@@@JO  - European Journal of Political Research@@@IS  - 3-4@@@SP  - 383@@@EP  - 390@@@PY  - 1997@@@PB  - Blackwell Publishing Ltd@@@UR  - http://onlinelibrary.wiley.com/doi/10.1111/1475-6765.t01-1-00050/full</v>
      </c>
      <c r="H29" s="124" t="str">
        <f t="shared" si="14"/>
        <v>TY  - JOUR@@@TI  - Hungary@@@AU  - Iionszki, Gabriella@@@AU  - Kurtán, Sándor@@@VL  - 34@@@JO  - European Journal of Political Research@@@IS  - 3-4@@@SP  - 413@@@EP  - 422@@@PY  - 1998@@@PB  - Blackwell Publishing Ltd@@@UR  - http://onlinelibrary.wiley.com/doi/10.1111/1475-6765.00421/full</v>
      </c>
      <c r="I29" s="124" t="str">
        <f t="shared" ref="I29" si="15">"TY  - JOUR"&amp;REPT("@",3)&amp;""&amp;I10&amp;REPT("@",3)&amp;I4&amp;REPT("@",3)&amp;IF(I5="","",I5&amp;REPT("@",3))&amp;IF(I6="","",I6&amp;REPT("@",3))&amp;IF(I7="","",I7&amp;REPT("@",3))&amp;I12&amp;REPT("@",3)&amp;I11&amp;REPT("@",3)&amp;I13&amp;REPT("@",3)&amp;I18&amp;REPT("@",3)&amp;I19&amp;REPT("@",3)&amp;I20&amp;REPT("@",3)&amp;I14&amp;REPT("@",3)&amp;LEFT(I16,13)&amp;"onlinelibrary.wiley.com/doi/"&amp;MID(I17,7,999)&amp;"/full"</f>
        <v>TY  - JOUR@@@TI  - Hungary@@@AU  - Iionszki, Gabriella@@@AU  - Kurtán, Sándor@@@VL  - 36@@@JO  - European Journal of Political Research@@@IS  - 3-4@@@SP  - 409@@@EP  - 418@@@PY  - 1999@@@PB  - Blackwell Publishing Ltd@@@UR  - http://onlinelibrary.wiley.com/doi/10.1111/j.1475-6765.1999.tb00718.x/full</v>
      </c>
      <c r="J29" s="124" t="str">
        <f t="shared" si="14"/>
        <v>TY  - JOUR@@@TI  - Hungary@@@AU  - Ilonszki, Gabriella@@@AU  - Kurtán, Sándor@@@VL  - 38@@@JO  - European Journal of Political Research@@@IS  - 3-4@@@SP  - 402@@@EP  - 407@@@PY  - 2000@@@PB  - Blackwell Publishing Ltd@@@UR  - http://onlinelibrary.wiley.com/doi/10.1111/j.1475-6765.2000.tb01147.x/full</v>
      </c>
      <c r="K29" s="124" t="str">
        <f t="shared" si="14"/>
        <v>TY  - JOUR@@@TI  - Hungary@@@AU  - Ilonszki, Gabriella@@@AU  - Kurtán, Sándor@@@VL  - 40@@@JO  - European Journal of Political Research@@@IS  - 3-4@@@SP  - 320@@@EP  - 325@@@PY  - 2001@@@PB  - Blackwell Publishing Ltd@@@UR  - http://onlinelibrary.wiley.com/doi/10.1111/1475-6765.t01-1-00050-i2/full</v>
      </c>
      <c r="L29" s="124" t="str">
        <f t="shared" si="14"/>
        <v>TY  - JOUR@@@TI  - Hungary@@@AU  - Ilonszki, Gabriella@@@AU  - Kurtán, Sándor@@@VL  - 41@@@JO  - European Journal of Political Research@@@IS  - 7-8@@@SP  - 968@@@EP  - 974@@@PY  - 2002@@@PB  - Blackwell Publishing Ltd@@@UR  - http://onlinelibrary.wiley.com/doi/10.1111/1475-6765.00049-i1/full</v>
      </c>
      <c r="M29" s="124" t="str">
        <f t="shared" si="14"/>
        <v>TY  - JOUR@@@TI  - Hungary@@@AU  - Ilonszki, Gabriella@@@AU  - Kurtán, Sándor@@@VL  - 42@@@JO  - European Journal of Political Research@@@IS  - 7-8@@@SP  - 967@@@EP  - 974@@@PY  - 2003@@@PB  - Blackwell Publishing Ltd.@@@UR  - http://onlinelibrary.wiley.com/doi/10.1111/j.0304-4130.2003.00121.x/full</v>
      </c>
      <c r="N29" s="124" t="str">
        <f t="shared" si="14"/>
        <v>TY  - JOUR@@@TI  - Hungary@@@AU  - Ilonszki, Gabriella@@@AU  - Kurtán, Sándor@@@VL  - 43@@@JO  - European Journal of Political Research@@@IS  - 7-8@@@SP  - 1018@@@EP  - 1023@@@PY  - 2004@@@PB  - Blackwell Publishing Ltd.@@@UR  - http://onlinelibrary.wiley.com/doi/10.1111/j.1475-6765.2004.00194.x/full</v>
      </c>
      <c r="O29" s="124" t="str">
        <f t="shared" si="14"/>
        <v>TY  - JOUR@@@TI  - Hungary@@@AU  - Ilonszki, Gabriella@@@AU  - Kurtán, Sándor@@@VL  - 44@@@JO  - European Journal of Political Research@@@IS  - 7-8@@@SP  - 1033@@@EP  - 1040@@@PY  - 2005@@@PB  - Blackwell Publishing Ltd.@@@UR  - http://onlinelibrary.wiley.com/doi/10.1111/j.1475-6765.2005.00266.x/full</v>
      </c>
      <c r="P29" s="124" t="str">
        <f t="shared" si="14"/>
        <v>TY  - JOUR@@@TI  - Hungary@@@AU  - Ilonszki, Gabriella@@@AU  - Kurtán, Sándor@@@VL  - 45@@@JO  - European Journal of Political Research@@@IS  - 7-8@@@SP  - 1120@@@EP  - 1127@@@PY  - 2006@@@PB  - Blackwell Publishing Ltd@@@UR  - http://onlinelibrary.wiley.com/doi/10.1111/j.1475-6765.2006.00666.x/full</v>
      </c>
      <c r="Q29" s="124" t="str">
        <f t="shared" si="14"/>
        <v>TY  - JOUR@@@TI  - Hungary@@@AU  - Ilonszki, Gabriella@@@AU  - Kurtán, Sándor@@@VL  - 46@@@JO  - European Journal of Political Research@@@IS  - 7-8@@@SP  - 966@@@EP  - 973@@@PY  - 2007@@@PB  - Blackwell Publishing Ltd@@@UR  - http://onlinelibrary.wiley.com/doi/10.1111/j.1475-6765.2007.00741.x/full</v>
      </c>
      <c r="R29" s="124" t="str">
        <f t="shared" si="14"/>
        <v>TY  - JOUR@@@TI  - Hungary@@@AU  - Ilonszki, Gabriella@@@AU  - Kurtán, Sándor@@@VL  - 47@@@JO  - European Journal of Political Research@@@IS  - 7-8@@@SP  - 998@@@EP  - 1004@@@PY  - 2008@@@PB  - Blackwell Publishing Ltd@@@UR  - http://onlinelibrary.wiley.com/doi/10.1111/j.1475-6765.2008.00795.x/full</v>
      </c>
      <c r="S29" s="124" t="str">
        <f t="shared" si="14"/>
        <v>TY  - JOUR@@@TI  - Hungary@@@AU  - Ilonszki, Gabriella@@@AU  - Kurtán, Sándor@@@VL  - 48@@@JO  - European Journal of Political Research@@@IS  - 7-8@@@SP  - 973@@@EP  - 979@@@PY  - 2009@@@PB  - Blackwell Publishing Ltd@@@UR  - http://onlinelibrary.wiley.com/doi/10.1111/j.1475-6765.2009.01873.x/full</v>
      </c>
      <c r="T29" s="124" t="str">
        <f t="shared" si="14"/>
        <v>TY  - JOUR@@@TI  - Hungary@@@AU  - Várnagy, Réka@@@VL  - 49@@@JO  - European Journal of Political Research@@@IS  - 7-8@@@SP  - 1001@@@EP  - 1008@@@PY  - 2010@@@PB  - Blackwell Publishing Ltd@@@UR  - http://onlinelibrary.wiley.com/doi/10.1111/j.1475-6765.2010.01955.x/full</v>
      </c>
      <c r="U29" s="124" t="str">
        <f t="shared" ref="U29:W29" si="16">"TY  - JOUR"&amp;REPT("@",3)&amp;""&amp;U10&amp;REPT("@",3)&amp;U4&amp;REPT("@",3)&amp;IF(U5="","",U5&amp;REPT("@",3))&amp;IF(U6="","",U6&amp;REPT("@",3))&amp;IF(U7="","",U7&amp;REPT("@",3))&amp;U12&amp;REPT("@",3)&amp;U11&amp;REPT("@",3)&amp;U13&amp;REPT("@",3)&amp;U18&amp;REPT("@",3)&amp;U19&amp;REPT("@",3)&amp;U20&amp;REPT("@",3)&amp;U14&amp;REPT("@",3)&amp;LEFT(U16,13)&amp;"onlinelibrary.wiley.com/doi/"&amp;MID(U17,7,999)&amp;"/full"</f>
        <v>TY  - JOUR@@@TI  - Hungary@@@AU  - Várnagy, Réka@@@VL  - 50@@@JO  - European Journal of Political Research@@@IS  - 7-8@@@SP  - 991@@@EP  - 998@@@PY  - 2011@@@PB  - Blackwell Publishing Ltd@@@UR  - http://onlinelibrary.wiley.com/doi/10.1111/j.1475-6765.2011.02024.x/full</v>
      </c>
      <c r="V29" s="124" t="str">
        <f t="shared" ref="V29" si="17">"TY  - JOUR"&amp;REPT("@",3)&amp;""&amp;V10&amp;REPT("@",3)&amp;V4&amp;REPT("@",3)&amp;IF(V5="","",V5&amp;REPT("@",3))&amp;IF(V6="","",V6&amp;REPT("@",3))&amp;IF(V7="","",V7&amp;REPT("@",3))&amp;V12&amp;REPT("@",3)&amp;V11&amp;REPT("@",3)&amp;V13&amp;REPT("@",3)&amp;V18&amp;REPT("@",3)&amp;V19&amp;REPT("@",3)&amp;V20&amp;REPT("@",3)&amp;V14&amp;REPT("@",3)&amp;LEFT(V16,13)&amp;"onlinelibrary.wiley.com/doi/"&amp;MID(V17,7,999)&amp;"/full"</f>
        <v>TY  - JOUR@@@TI  - Hungary@@@AU  - Várnagy, Réka@@@VL  - 51@@@JO  - European Journal of Political Research Political Data Yearbook@@@IS  - 1@@@SP  - 129@@@EP  - 135@@@PY  - 2012@@@PB  - Blackwell Publishing Ltd@@@UR  - http://onlinelibrary.wiley.com/doi/10.1111/j.2047-8852.2012.00014.x/full</v>
      </c>
      <c r="W29" s="124" t="str">
        <f t="shared" si="16"/>
        <v>TY  - JOUR@@@TI  - Hungary@@@AU  - Várnagy, Réka@@@VL  - 52@@@JO  - European Journal of Political Research Political Data Yearbook@@@IS  - 1@@@SP  - 96@@@EP  - 100@@@PY  - 2013@@@PB  - Blackwell Publishing Ltd@@@UR  - http://onlinelibrary.wiley.com/doi/10.1111/j.2047-8852.12013/full</v>
      </c>
    </row>
    <row r="30" spans="1:23" ht="13.5" customHeight="1" x14ac:dyDescent="0.25">
      <c r="A30" s="66" t="s">
        <v>218</v>
      </c>
      <c r="B30" s="124" t="str">
        <f>"@article {ecprPDY_"&amp;B1&amp;"_"&amp;LOWER(MID(B10,FIND("- ",B10)+2,999))&amp;","&amp;CHAR(10)&amp;"title = """&amp;MID(B10,FIND("- ",B10)+2,999)&amp;""","&amp;CHAR(10)&amp;"author = """&amp;IF(B25&lt;&gt;"",B25&amp;".",MID(B4,FIND("- ",B4)+2,999))&amp;IF(B26&lt;&gt;""," and "&amp;B26&amp;".",IF(B5 = "",""," and "&amp;MID(B5,FIND("- ",B5)+2,999)))&amp;IF(B27&lt;&gt;""," and "&amp;B27&amp;".",IF(B6 = "",""," and "&amp;MID(B6,FIND("- ",B6)+2,999)))&amp;IF(B28&lt;&gt;""," and "&amp;B28&amp;".",IF(B7 = "",""," and "&amp;MID(B7,FIND("- ",B7)+2,999)))&amp;""","&amp;CHAR(10)&amp;"journal = """&amp;MID(B11,FIND("- ",B11)+2,999)&amp;""","&amp;CHAR(10)&amp;"volume = "&amp;MID(B12,FIND("- ",B12)+2,999)&amp;","&amp;CHAR(10)&amp;"number = "&amp;MID(B13,FIND("- ",B13)+2,999)&amp;","&amp;CHAR(10)&amp;"pages = """&amp;MID(B18,FIND("- ",B18)+2,999)&amp;"--"&amp;MID(B19,FIND("- ",B19)+2,999)&amp;""","&amp;CHAR(10)&amp;"year = "&amp;B1&amp;","&amp;CHAR(10)&amp;"publisher = """&amp;MID(B14,FIND("- ",B14)+2,999)&amp;""""&amp;CHAR(10)&amp;"}"</f>
        <v>@article {ecprPDY_1992_hungary,
title = "Hungary",
author = "Ilonszki, Gabriella and Kurtán, Sándor",
journal = "European Journal of Political Research",
volume = 22,
number = 4,
pages = "421--427",
year = 1992,
publisher = "Blackwell Publishing Ltd"
}</v>
      </c>
      <c r="C30" s="124" t="str">
        <f>"@article {ecprPDY_"&amp;C1&amp;"_"&amp;LOWER(MID(C10,FIND("- ",C10)+2,999))&amp;","&amp;CHAR(10)&amp;"title = """&amp;MID(C10,FIND("- ",C10)+2,999)&amp;""","&amp;CHAR(10)&amp;"author = """&amp;IF(C25&lt;&gt;"",C25&amp;".",MID(C4,FIND("- ",C4)+2,999))&amp;IF(C26&lt;&gt;""," and "&amp;C26&amp;".",IF(C5 = "",""," and "&amp;MID(C5,FIND("- ",C5)+2,999)))&amp;IF(C27&lt;&gt;""," and "&amp;C27&amp;".",IF(C6 = "",""," and "&amp;MID(C6,FIND("- ",C6)+2,999)))&amp;IF(C28&lt;&gt;""," and "&amp;C28&amp;".",IF(C7 = "",""," and "&amp;MID(C7,FIND("- ",C7)+2,999)))&amp;""","&amp;CHAR(10)&amp;"journal = """&amp;MID(C11,FIND("- ",C11)+2,999)&amp;""","&amp;CHAR(10)&amp;"volume = "&amp;MID(C12,FIND("- ",C12)+2,999)&amp;","&amp;CHAR(10)&amp;"number = "&amp;MID(C13,FIND("- ",C13)+2,999)&amp;","&amp;CHAR(10)&amp;"pages = """&amp;MID(C18,FIND("- ",C18)+2,999)&amp;"--"&amp;MID(C19,FIND("- ",C19)+2,999)&amp;""","&amp;CHAR(10)&amp;"year = "&amp;C1&amp;","&amp;CHAR(10)&amp;"publisher = """&amp;MID(C14,FIND("- ",C14)+2,999)&amp;""""&amp;CHAR(10)&amp;"}"</f>
        <v>@article {ecprPDY_1993_hungary,
title = "Hungary",
author = "Ilonszki, Gabriella and Kurtán, Sándor",
journal = "European Journal of Political Research",
volume = 24,
number = 4,
pages = "445--450",
year = 1993,
publisher = "Blackwell Publishing Ltd"
}</v>
      </c>
      <c r="D30" s="124" t="str">
        <f>"@article {ecprPDY_"&amp;D1&amp;"_"&amp;LOWER(MID(D10,FIND("- ",D10)+2,999))&amp;","&amp;CHAR(10)&amp;"title = """&amp;MID(D10,FIND("- ",D10)+2,999)&amp;""","&amp;CHAR(10)&amp;"author = """&amp;IF(D25&lt;&gt;"",D25&amp;".",MID(D4,FIND("- ",D4)+2,999))&amp;IF(D26&lt;&gt;""," and "&amp;D26&amp;".",IF(D5 = "",""," and "&amp;MID(D5,FIND("- ",D5)+2,999)))&amp;IF(D27&lt;&gt;""," and "&amp;D27&amp;".",IF(D6 = "",""," and "&amp;MID(D6,FIND("- ",D6)+2,999)))&amp;IF(D28&lt;&gt;""," and "&amp;D28&amp;".",IF(D7 = "",""," and "&amp;MID(D7,FIND("- ",D7)+2,999)))&amp;""","&amp;CHAR(10)&amp;"journal = """&amp;MID(D11,FIND("- ",D11)+2,999)&amp;""","&amp;CHAR(10)&amp;"volume = "&amp;MID(D12,FIND("- ",D12)+2,999)&amp;","&amp;CHAR(10)&amp;"number = "&amp;MID(D13,FIND("- ",D13)+2,999)&amp;","&amp;CHAR(10)&amp;"pages = """&amp;MID(D18,FIND("- ",D18)+2,999)&amp;"--"&amp;MID(D19,FIND("- ",D19)+2,999)&amp;""","&amp;CHAR(10)&amp;"year = "&amp;D1&amp;","&amp;CHAR(10)&amp;"publisher = """&amp;MID(D14,FIND("- ",D14)+2,999)&amp;""""&amp;CHAR(10)&amp;"}"</f>
        <v>@article {ecprPDY_1994_hungary,
title = "Hungary",
author = "Ilonszki, Gabriella and Kurtán, Sándor",
journal = "European Journal of Political Research",
volume = 26,
number = 3-4,
pages = "319--325",
year = 1994,
publisher = "Blackwell Publishing Ltd"
}</v>
      </c>
      <c r="E30" s="124" t="str">
        <f>"@article {ecprPDY_"&amp;E1&amp;"_"&amp;LOWER(MID(E10,FIND("- ",E10)+2,999))&amp;","&amp;REPT("@",3)&amp;"title = """&amp;MID(E10,FIND("- ",E10)+2,999)&amp;""","&amp;REPT("@",3)&amp;"author = """&amp;IF(E25&lt;&gt;"",E25&amp;".",MID(E4,FIND("- ",E4)+2,999))&amp;IF(E26&lt;&gt;""," and "&amp;E26&amp;".",IF(E5 = "",""," and "&amp;MID(E5,FIND("- ",E5)+2,999)))&amp;IF(E27&lt;&gt;""," and "&amp;E27&amp;".",IF(E6 = "",""," and "&amp;MID(E6,FIND("- ",E6)+2,999)))&amp;IF(E28&lt;&gt;""," and "&amp;E28&amp;".",IF(E7 = "",""," and "&amp;MID(E7,FIND("- ",E7)+2,999)))&amp;""","&amp;REPT("@",3)&amp;"journal = """&amp;MID(E11,FIND("- ",E11)+2,999)&amp;""","&amp;REPT("@",3)&amp;"volume = "&amp;MID(E12,FIND("- ",E12)+2,999)&amp;","&amp;REPT("@",3)&amp;"number = "&amp;MID(E13,FIND("- ",E13)+2,999)&amp;","&amp;REPT("@",3)&amp;"pages = """&amp;MID(E18,FIND("- ",E18)+2,999)&amp;"--"&amp;MID(E19,FIND("- ",E19)+2,999)&amp;""","&amp;REPT("@",3)&amp;"year = "&amp;E1&amp;","&amp;REPT("@",3)&amp;"publisher = """&amp;MID(E14,FIND("- ",E14)+2,999)&amp;""""&amp;REPT("@",3)&amp;"}"</f>
        <v>@article {ecprPDY_1995_hungary,@@@title = "Hungary",@@@author = "Ilonszki, Gabriella and Kurtán, Sándor",@@@journal = "European Journal of Political Research",@@@volume = 28,@@@number = 3-4,@@@pages = "359--368",@@@year = 1995,@@@publisher = "Blackwell Publishing Ltd"@@@}</v>
      </c>
      <c r="F30" s="124" t="str">
        <f t="shared" ref="F30:T30" si="18">"@article {ecprPDY_"&amp;F1&amp;"_"&amp;LOWER(MID(F10,FIND("- ",F10)+2,999))&amp;","&amp;REPT("@",3)&amp;"title = """&amp;MID(F10,FIND("- ",F10)+2,999)&amp;""","&amp;REPT("@",3)&amp;"author = """&amp;IF(F25&lt;&gt;"",F25&amp;".",MID(F4,FIND("- ",F4)+2,999))&amp;IF(F26&lt;&gt;""," and "&amp;F26&amp;".",IF(F5 = "",""," and "&amp;MID(F5,FIND("- ",F5)+2,999)))&amp;IF(F27&lt;&gt;""," and "&amp;F27&amp;".",IF(F6 = "",""," and "&amp;MID(F6,FIND("- ",F6)+2,999)))&amp;IF(F28&lt;&gt;""," and "&amp;F28&amp;".",IF(F7 = "",""," and "&amp;MID(F7,FIND("- ",F7)+2,999)))&amp;""","&amp;REPT("@",3)&amp;"journal = """&amp;MID(F11,FIND("- ",F11)+2,999)&amp;""","&amp;REPT("@",3)&amp;"volume = "&amp;MID(F12,FIND("- ",F12)+2,999)&amp;","&amp;REPT("@",3)&amp;"number = "&amp;MID(F13,FIND("- ",F13)+2,999)&amp;","&amp;REPT("@",3)&amp;"pages = """&amp;MID(F18,FIND("- ",F18)+2,999)&amp;"--"&amp;MID(F19,FIND("- ",F19)+2,999)&amp;""","&amp;REPT("@",3)&amp;"year = "&amp;F1&amp;","&amp;REPT("@",3)&amp;"publisher = """&amp;MID(F14,FIND("- ",F14)+2,999)&amp;""""&amp;REPT("@",3)&amp;"}"</f>
        <v>@article {ecprPDY_1996_hungary,@@@title = "Hungary",@@@author = "Ilonszki, Gabriella and Kurtán, Sándor",@@@journal = "European Journal of Political Research",@@@volume = 30,@@@number = 3-4,@@@pages = "359--360",@@@year = 1996,@@@publisher = "Blackwell Publishing Ltd"@@@}</v>
      </c>
      <c r="G30" s="124" t="str">
        <f t="shared" si="18"/>
        <v>@article {ecprPDY_1997_hungary,@@@title = "Hungary",@@@author = "Ilonszki, Gabriella and Kurtán, Sándor",@@@journal = "European Journal of Political Research",@@@volume = 32,@@@number = 3-4,@@@pages = "383--390",@@@year = 1997,@@@publisher = "Blackwell Publishing Ltd"@@@}</v>
      </c>
      <c r="H30" s="124" t="str">
        <f t="shared" si="18"/>
        <v>@article {ecprPDY_1998_hungary,@@@title = "Hungary",@@@author = "Iionszki, Gabriella and Kurtán, Sándor",@@@journal = "European Journal of Political Research",@@@volume = 34,@@@number = 3-4,@@@pages = "413--422",@@@year = 1998,@@@publisher = "Blackwell Publishing Ltd"@@@}</v>
      </c>
      <c r="I30" s="124" t="str">
        <f t="shared" ref="I30" si="19">"@article {ecprPDY_"&amp;I1&amp;"_"&amp;LOWER(MID(I10,FIND("- ",I10)+2,999))&amp;","&amp;REPT("@",3)&amp;"title = """&amp;MID(I10,FIND("- ",I10)+2,999)&amp;""","&amp;REPT("@",3)&amp;"author = """&amp;IF(I25&lt;&gt;"",I25&amp;".",MID(I4,FIND("- ",I4)+2,999))&amp;IF(I26&lt;&gt;""," and "&amp;I26&amp;".",IF(I5 = "",""," and "&amp;MID(I5,FIND("- ",I5)+2,999)))&amp;IF(I27&lt;&gt;""," and "&amp;I27&amp;".",IF(I6 = "",""," and "&amp;MID(I6,FIND("- ",I6)+2,999)))&amp;IF(I28&lt;&gt;""," and "&amp;I28&amp;".",IF(I7 = "",""," and "&amp;MID(I7,FIND("- ",I7)+2,999)))&amp;""","&amp;REPT("@",3)&amp;"journal = """&amp;MID(I11,FIND("- ",I11)+2,999)&amp;""","&amp;REPT("@",3)&amp;"volume = "&amp;MID(I12,FIND("- ",I12)+2,999)&amp;","&amp;REPT("@",3)&amp;"number = "&amp;MID(I13,FIND("- ",I13)+2,999)&amp;","&amp;REPT("@",3)&amp;"pages = """&amp;MID(I18,FIND("- ",I18)+2,999)&amp;"--"&amp;MID(I19,FIND("- ",I19)+2,999)&amp;""","&amp;REPT("@",3)&amp;"year = "&amp;I1&amp;","&amp;REPT("@",3)&amp;"publisher = """&amp;MID(I14,FIND("- ",I14)+2,999)&amp;""""&amp;REPT("@",3)&amp;"}"</f>
        <v>@article {ecprPDY_1999_hungary,@@@title = "Hungary",@@@author = "Iionszki, Gabriella and Kurtán, Sándor",@@@journal = "European Journal of Political Research",@@@volume = 36,@@@number = 3-4,@@@pages = "409--418",@@@year = 1999,@@@publisher = "Blackwell Publishing Ltd"@@@}</v>
      </c>
      <c r="J30" s="124" t="str">
        <f t="shared" si="18"/>
        <v>@article {ecprPDY_2000_hungary,@@@title = "Hungary",@@@author = "Ilonszki, Gabriella and Kurtán, Sándor",@@@journal = "European Journal of Political Research",@@@volume = 38,@@@number = 3-4,@@@pages = "402--407",@@@year = 2000,@@@publisher = "Blackwell Publishing Ltd"@@@}</v>
      </c>
      <c r="K30" s="124" t="str">
        <f t="shared" si="18"/>
        <v>@article {ecprPDY_2001_hungary,@@@title = "Hungary",@@@author = "Ilonszki, Gabriella and Kurtán, Sándor",@@@journal = "European Journal of Political Research",@@@volume = 40,@@@number = 3-4,@@@pages = "320--325",@@@year = 2001,@@@publisher = "Blackwell Publishing Ltd"@@@}</v>
      </c>
      <c r="L30" s="124" t="str">
        <f t="shared" si="18"/>
        <v>@article {ecprPDY_2002_hungary,@@@title = "Hungary",@@@author = "Ilonszki, Gabriella and Kurtán, Sándor",@@@journal = "European Journal of Political Research",@@@volume = 41,@@@number = 7-8,@@@pages = "968--974",@@@year = 2002,@@@publisher = "Blackwell Publishing Ltd"@@@}</v>
      </c>
      <c r="M30" s="124" t="str">
        <f t="shared" si="18"/>
        <v>@article {ecprPDY_2003_hungary,@@@title = "Hungary",@@@author = "Ilonszki, Gabriella and Kurtán, Sándor",@@@journal = "European Journal of Political Research",@@@volume = 42,@@@number = 7-8,@@@pages = "967--974",@@@year = 2003,@@@publisher = "Blackwell Publishing Ltd."@@@}</v>
      </c>
      <c r="N30" s="124" t="str">
        <f t="shared" si="18"/>
        <v>@article {ecprPDY_2004_hungary,@@@title = "Hungary",@@@author = "Ilonszki, Gabriella and Kurtán, Sándor",@@@journal = "European Journal of Political Research",@@@volume = 43,@@@number = 7-8,@@@pages = "1018--1023",@@@year = 2004,@@@publisher = "Blackwell Publishing Ltd."@@@}</v>
      </c>
      <c r="O30" s="124" t="str">
        <f t="shared" si="18"/>
        <v>@article {ecprPDY_2005_hungary,@@@title = "Hungary",@@@author = "Ilonszki, Gabriella and Kurtán, Sándor",@@@journal = "European Journal of Political Research",@@@volume = 44,@@@number = 7-8,@@@pages = "1033--1040",@@@year = 2005,@@@publisher = "Blackwell Publishing Ltd."@@@}</v>
      </c>
      <c r="P30" s="124" t="str">
        <f t="shared" si="18"/>
        <v>@article {ecprPDY_2006_hungary,@@@title = "Hungary",@@@author = "Ilonszki, Gabriella and Kurtán, Sándor",@@@journal = "European Journal of Political Research",@@@volume = 45,@@@number = 7-8,@@@pages = "1120--1127",@@@year = 2006,@@@publisher = "Blackwell Publishing Ltd"@@@}</v>
      </c>
      <c r="Q30" s="124" t="str">
        <f t="shared" si="18"/>
        <v>@article {ecprPDY_2007_hungary,@@@title = "Hungary",@@@author = "Ilonszki, Gabriella and Kurtán, Sándor",@@@journal = "European Journal of Political Research",@@@volume = 46,@@@number = 7-8,@@@pages = "966--973",@@@year = 2007,@@@publisher = "Blackwell Publishing Ltd"@@@}</v>
      </c>
      <c r="R30" s="124" t="str">
        <f t="shared" si="18"/>
        <v>@article {ecprPDY_2008_hungary,@@@title = "Hungary",@@@author = "Ilonszki, Gabriella and Kurtán, Sándor",@@@journal = "European Journal of Political Research",@@@volume = 47,@@@number = 7-8,@@@pages = "998--1004",@@@year = 2008,@@@publisher = "Blackwell Publishing Ltd"@@@}</v>
      </c>
      <c r="S30" s="124" t="str">
        <f t="shared" si="18"/>
        <v>@article {ecprPDY_2009_hungary,@@@title = "Hungary",@@@author = "Ilonszki, Gabriella and Kurtán, Sándor",@@@journal = "European Journal of Political Research",@@@volume = 48,@@@number = 7-8,@@@pages = "973--979",@@@year = 2009,@@@publisher = "Blackwell Publishing Ltd"@@@}</v>
      </c>
      <c r="T30" s="124" t="str">
        <f t="shared" si="18"/>
        <v>@article {ecprPDY_2010_hungary,@@@title = "Hungary",@@@author = "Várnagy, Réka",@@@journal = "European Journal of Political Research",@@@volume = 49,@@@number = 7-8,@@@pages = "1001--1008",@@@year = 2010,@@@publisher = "Blackwell Publishing Ltd"@@@}</v>
      </c>
      <c r="U30" s="124" t="str">
        <f t="shared" ref="U30:W30" si="20">"@article {ecprPDY_"&amp;U1&amp;"_"&amp;LOWER(MID(U10,FIND("- ",U10)+2,999))&amp;","&amp;REPT("@",3)&amp;"title = """&amp;MID(U10,FIND("- ",U10)+2,999)&amp;""","&amp;REPT("@",3)&amp;"author = """&amp;IF(U25&lt;&gt;"",U25&amp;".",MID(U4,FIND("- ",U4)+2,999))&amp;IF(U26&lt;&gt;""," and "&amp;U26&amp;".",IF(U5 = "",""," and "&amp;MID(U5,FIND("- ",U5)+2,999)))&amp;IF(U27&lt;&gt;""," and "&amp;U27&amp;".",IF(U6 = "",""," and "&amp;MID(U6,FIND("- ",U6)+2,999)))&amp;IF(U28&lt;&gt;""," and "&amp;U28&amp;".",IF(U7 = "",""," and "&amp;MID(U7,FIND("- ",U7)+2,999)))&amp;""","&amp;REPT("@",3)&amp;"journal = """&amp;MID(U11,FIND("- ",U11)+2,999)&amp;""","&amp;REPT("@",3)&amp;"volume = "&amp;MID(U12,FIND("- ",U12)+2,999)&amp;","&amp;REPT("@",3)&amp;"number = "&amp;MID(U13,FIND("- ",U13)+2,999)&amp;","&amp;REPT("@",3)&amp;"pages = """&amp;MID(U18,FIND("- ",U18)+2,999)&amp;"--"&amp;MID(U19,FIND("- ",U19)+2,999)&amp;""","&amp;REPT("@",3)&amp;"year = "&amp;U1&amp;","&amp;REPT("@",3)&amp;"publisher = """&amp;MID(U14,FIND("- ",U14)+2,999)&amp;""""&amp;REPT("@",3)&amp;"}"</f>
        <v>@article {ecprPDY_2011_hungary,@@@title = "Hungary",@@@author = "Várnagy, Réka",@@@journal = "European Journal of Political Research",@@@volume = 50,@@@number = 7-8,@@@pages = "991--998",@@@year = 2011,@@@publisher = "Blackwell Publishing Ltd"@@@}</v>
      </c>
      <c r="V30" s="124" t="str">
        <f t="shared" ref="V30" si="21">"@article {ecprPDY_"&amp;V1&amp;"_"&amp;LOWER(MID(V10,FIND("- ",V10)+2,999))&amp;","&amp;REPT("@",3)&amp;"title = """&amp;MID(V10,FIND("- ",V10)+2,999)&amp;""","&amp;REPT("@",3)&amp;"author = """&amp;IF(V25&lt;&gt;"",V25&amp;".",MID(V4,FIND("- ",V4)+2,999))&amp;IF(V26&lt;&gt;""," and "&amp;V26&amp;".",IF(V5 = "",""," and "&amp;MID(V5,FIND("- ",V5)+2,999)))&amp;IF(V27&lt;&gt;""," and "&amp;V27&amp;".",IF(V6 = "",""," and "&amp;MID(V6,FIND("- ",V6)+2,999)))&amp;IF(V28&lt;&gt;""," and "&amp;V28&amp;".",IF(V7 = "",""," and "&amp;MID(V7,FIND("- ",V7)+2,999)))&amp;""","&amp;REPT("@",3)&amp;"journal = """&amp;MID(V11,FIND("- ",V11)+2,999)&amp;""","&amp;REPT("@",3)&amp;"volume = "&amp;MID(V12,FIND("- ",V12)+2,999)&amp;","&amp;REPT("@",3)&amp;"number = "&amp;MID(V13,FIND("- ",V13)+2,999)&amp;","&amp;REPT("@",3)&amp;"pages = """&amp;MID(V18,FIND("- ",V18)+2,999)&amp;"--"&amp;MID(V19,FIND("- ",V19)+2,999)&amp;""","&amp;REPT("@",3)&amp;"year = "&amp;V1&amp;","&amp;REPT("@",3)&amp;"publisher = """&amp;MID(V14,FIND("- ",V14)+2,999)&amp;""""&amp;REPT("@",3)&amp;"}"</f>
        <v>@article {ecprPDY_2012_hungary,@@@title = "Hungary",@@@author = "Várnagy, Réka",@@@journal = "European Journal of Political Research Political Data Yearbook",@@@volume = 51,@@@number = 1,@@@pages = "129--135",@@@year = 2012,@@@publisher = "Blackwell Publishing Ltd"@@@}</v>
      </c>
      <c r="W30" s="124" t="str">
        <f t="shared" si="20"/>
        <v>@article {ecprPDY_2013_hungary,@@@title = "Hungary",@@@author = "Várnagy, Réka",@@@journal = "European Journal of Political Research Political Data Yearbook",@@@volume = 52,@@@number = 1,@@@pages = "96--100",@@@year = 2013,@@@publisher = "Blackwell Publishing Ltd"@@@}</v>
      </c>
    </row>
  </sheetData>
  <customSheetViews>
    <customSheetView guid="{58E98FBC-18A6-4DF7-8BE5-466B393E75B5}">
      <pane xSplit="1" ySplit="2" topLeftCell="B15" activePane="bottomRight" state="frozen"/>
      <selection pane="bottomRight" activeCell="I39" sqref="I39"/>
      <pageMargins left="0.75" right="0.75" top="1" bottom="1" header="0.5" footer="0.5"/>
      <headerFooter alignWithMargins="0"/>
    </customSheetView>
  </customSheetViews>
  <phoneticPr fontId="0" type="noConversion"/>
  <pageMargins left="0.75" right="0.75" top="1" bottom="1" header="0.5" footer="0.5"/>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4">
    <tabColor rgb="FF5A5A5A"/>
  </sheetPr>
  <dimension ref="A1:M14"/>
  <sheetViews>
    <sheetView zoomScaleNormal="100" workbookViewId="0">
      <pane xSplit="1" ySplit="1" topLeftCell="B2" activePane="bottomRight" state="frozen"/>
      <selection activeCell="B3" sqref="B3"/>
      <selection pane="topRight" activeCell="B3" sqref="B3"/>
      <selection pane="bottomLeft" activeCell="B3" sqref="B3"/>
      <selection pane="bottomRight"/>
    </sheetView>
  </sheetViews>
  <sheetFormatPr defaultColWidth="9.08984375" defaultRowHeight="13.5" customHeight="1" x14ac:dyDescent="0.25"/>
  <cols>
    <col min="1" max="1" width="9.08984375" style="2"/>
    <col min="2" max="4" width="10.36328125" style="2" customWidth="1"/>
    <col min="5" max="16384" width="9.08984375" style="2"/>
  </cols>
  <sheetData>
    <row r="1" spans="1:13" ht="13.5" customHeight="1" x14ac:dyDescent="0.25">
      <c r="A1" s="66" t="s">
        <v>42</v>
      </c>
      <c r="B1" s="66" t="s">
        <v>43</v>
      </c>
      <c r="C1" s="66" t="s">
        <v>44</v>
      </c>
      <c r="D1" s="66" t="s">
        <v>45</v>
      </c>
      <c r="E1" s="66" t="s">
        <v>46</v>
      </c>
      <c r="F1" s="66" t="s">
        <v>47</v>
      </c>
      <c r="G1" s="66" t="s">
        <v>48</v>
      </c>
      <c r="H1" s="66" t="s">
        <v>49</v>
      </c>
      <c r="I1" s="8"/>
      <c r="J1" s="8"/>
      <c r="K1" s="8"/>
      <c r="L1" s="8"/>
      <c r="M1" s="2" t="s">
        <v>118</v>
      </c>
    </row>
    <row r="2" spans="1:13" ht="13.5" customHeight="1" x14ac:dyDescent="0.25">
      <c r="A2" s="66" t="s">
        <v>50</v>
      </c>
      <c r="B2" s="66" t="s">
        <v>130</v>
      </c>
      <c r="C2" s="66" t="s">
        <v>51</v>
      </c>
      <c r="D2" s="66" t="s">
        <v>52</v>
      </c>
      <c r="E2" s="66" t="s">
        <v>53</v>
      </c>
      <c r="F2" s="66" t="s">
        <v>54</v>
      </c>
      <c r="G2" s="66" t="s">
        <v>55</v>
      </c>
      <c r="H2" s="124" t="s">
        <v>387</v>
      </c>
      <c r="I2" s="8"/>
      <c r="J2" s="8"/>
      <c r="K2" s="8"/>
      <c r="L2" s="8"/>
    </row>
    <row r="3" spans="1:13" ht="13.5" customHeight="1" x14ac:dyDescent="0.25">
      <c r="A3" s="66" t="s">
        <v>56</v>
      </c>
      <c r="B3" s="125" t="s">
        <v>381</v>
      </c>
      <c r="C3" s="125" t="s">
        <v>382</v>
      </c>
      <c r="D3" s="126" t="s">
        <v>383</v>
      </c>
      <c r="E3" s="126" t="s">
        <v>384</v>
      </c>
      <c r="F3" s="125" t="s">
        <v>385</v>
      </c>
      <c r="G3" s="125" t="s">
        <v>386</v>
      </c>
      <c r="H3" s="127"/>
      <c r="I3" s="8"/>
      <c r="J3" s="8"/>
      <c r="K3" s="8"/>
      <c r="L3" s="8"/>
    </row>
    <row r="14" spans="1:13" ht="13.5" customHeight="1" x14ac:dyDescent="0.25">
      <c r="A14" s="68"/>
    </row>
  </sheetData>
  <customSheetViews>
    <customSheetView guid="{58E98FBC-18A6-4DF7-8BE5-466B393E75B5}">
      <pane xSplit="1" ySplit="1" topLeftCell="B2" activePane="bottomRight" state="frozen"/>
      <selection pane="bottomRight" activeCell="G33" sqref="G33"/>
      <pageMargins left="0.75" right="0.75" top="1" bottom="1" header="0.5" footer="0.5"/>
      <headerFooter alignWithMargins="0"/>
    </customSheetView>
  </customSheetViews>
  <phoneticPr fontId="0" type="noConversion"/>
  <pageMargins left="0.75" right="0.75" top="1" bottom="1" header="0.5" footer="0.5"/>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5">
    <tabColor rgb="FF5A5A5A"/>
  </sheetPr>
  <dimension ref="A1:B35"/>
  <sheetViews>
    <sheetView zoomScaleNormal="100" workbookViewId="0"/>
  </sheetViews>
  <sheetFormatPr defaultColWidth="9.08984375" defaultRowHeight="12.5" x14ac:dyDescent="0.25"/>
  <cols>
    <col min="1" max="1" width="14.453125" style="119" customWidth="1"/>
    <col min="2" max="16384" width="9.08984375" style="119"/>
  </cols>
  <sheetData>
    <row r="1" spans="1:2" x14ac:dyDescent="0.25">
      <c r="A1" s="62" t="s">
        <v>224</v>
      </c>
      <c r="B1" s="87" t="s">
        <v>225</v>
      </c>
    </row>
    <row r="2" spans="1:2" x14ac:dyDescent="0.25">
      <c r="A2" s="62" t="s">
        <v>226</v>
      </c>
      <c r="B2" s="87" t="s">
        <v>227</v>
      </c>
    </row>
    <row r="3" spans="1:2" x14ac:dyDescent="0.25">
      <c r="A3" s="62" t="s">
        <v>228</v>
      </c>
      <c r="B3" s="87" t="s">
        <v>229</v>
      </c>
    </row>
    <row r="4" spans="1:2" x14ac:dyDescent="0.25">
      <c r="A4" s="62" t="s">
        <v>230</v>
      </c>
      <c r="B4" s="87" t="s">
        <v>231</v>
      </c>
    </row>
    <row r="5" spans="1:2" x14ac:dyDescent="0.25">
      <c r="A5" s="62" t="s">
        <v>232</v>
      </c>
      <c r="B5" s="87" t="s">
        <v>233</v>
      </c>
    </row>
    <row r="6" spans="1:2" x14ac:dyDescent="0.25">
      <c r="A6" s="62" t="s">
        <v>234</v>
      </c>
      <c r="B6" s="87" t="s">
        <v>235</v>
      </c>
    </row>
    <row r="7" spans="1:2" x14ac:dyDescent="0.25">
      <c r="A7" s="62" t="s">
        <v>236</v>
      </c>
      <c r="B7" s="87" t="s">
        <v>237</v>
      </c>
    </row>
    <row r="8" spans="1:2" x14ac:dyDescent="0.25">
      <c r="A8" s="62" t="s">
        <v>238</v>
      </c>
      <c r="B8" s="87" t="s">
        <v>239</v>
      </c>
    </row>
    <row r="9" spans="1:2" x14ac:dyDescent="0.25">
      <c r="A9" s="62" t="s">
        <v>240</v>
      </c>
      <c r="B9" s="87" t="s">
        <v>241</v>
      </c>
    </row>
    <row r="10" spans="1:2" x14ac:dyDescent="0.25">
      <c r="A10" s="62" t="s">
        <v>242</v>
      </c>
      <c r="B10" s="87" t="s">
        <v>243</v>
      </c>
    </row>
    <row r="11" spans="1:2" x14ac:dyDescent="0.25">
      <c r="A11" s="62" t="s">
        <v>244</v>
      </c>
      <c r="B11" s="87" t="s">
        <v>245</v>
      </c>
    </row>
    <row r="12" spans="1:2" x14ac:dyDescent="0.25">
      <c r="A12" s="62" t="s">
        <v>246</v>
      </c>
      <c r="B12" s="87" t="s">
        <v>247</v>
      </c>
    </row>
    <row r="13" spans="1:2" x14ac:dyDescent="0.25">
      <c r="A13" s="63" t="s">
        <v>248</v>
      </c>
      <c r="B13" s="87" t="s">
        <v>235</v>
      </c>
    </row>
    <row r="14" spans="1:2" x14ac:dyDescent="0.25">
      <c r="A14" s="62" t="s">
        <v>249</v>
      </c>
      <c r="B14" s="87" t="s">
        <v>237</v>
      </c>
    </row>
    <row r="15" spans="1:2" x14ac:dyDescent="0.25">
      <c r="A15" s="62" t="s">
        <v>250</v>
      </c>
      <c r="B15" s="87" t="s">
        <v>239</v>
      </c>
    </row>
    <row r="16" spans="1:2" x14ac:dyDescent="0.25">
      <c r="A16" s="62" t="s">
        <v>251</v>
      </c>
      <c r="B16" s="87" t="s">
        <v>252</v>
      </c>
    </row>
    <row r="17" spans="1:2" x14ac:dyDescent="0.25">
      <c r="A17" s="62" t="s">
        <v>253</v>
      </c>
      <c r="B17" s="87" t="s">
        <v>254</v>
      </c>
    </row>
    <row r="18" spans="1:2" x14ac:dyDescent="0.25">
      <c r="A18" s="62" t="s">
        <v>255</v>
      </c>
      <c r="B18" s="87" t="s">
        <v>256</v>
      </c>
    </row>
    <row r="19" spans="1:2" x14ac:dyDescent="0.25">
      <c r="A19" s="62" t="s">
        <v>257</v>
      </c>
      <c r="B19" s="87" t="s">
        <v>258</v>
      </c>
    </row>
    <row r="20" spans="1:2" x14ac:dyDescent="0.25">
      <c r="A20" s="62" t="s">
        <v>259</v>
      </c>
      <c r="B20" s="87" t="s">
        <v>260</v>
      </c>
    </row>
    <row r="21" spans="1:2" x14ac:dyDescent="0.25">
      <c r="A21" s="62" t="s">
        <v>261</v>
      </c>
      <c r="B21" s="87" t="s">
        <v>262</v>
      </c>
    </row>
    <row r="22" spans="1:2" x14ac:dyDescent="0.25">
      <c r="A22" s="62" t="s">
        <v>263</v>
      </c>
      <c r="B22" s="87" t="s">
        <v>264</v>
      </c>
    </row>
    <row r="23" spans="1:2" x14ac:dyDescent="0.25">
      <c r="A23" s="62" t="s">
        <v>265</v>
      </c>
      <c r="B23" s="87" t="s">
        <v>286</v>
      </c>
    </row>
    <row r="24" spans="1:2" x14ac:dyDescent="0.25">
      <c r="A24" s="62" t="s">
        <v>266</v>
      </c>
      <c r="B24" s="87" t="s">
        <v>287</v>
      </c>
    </row>
    <row r="25" spans="1:2" x14ac:dyDescent="0.25">
      <c r="A25" s="62" t="s">
        <v>267</v>
      </c>
      <c r="B25" s="87" t="s">
        <v>288</v>
      </c>
    </row>
    <row r="26" spans="1:2" x14ac:dyDescent="0.25">
      <c r="A26" s="62" t="s">
        <v>268</v>
      </c>
      <c r="B26" s="87" t="s">
        <v>269</v>
      </c>
    </row>
    <row r="27" spans="1:2" x14ac:dyDescent="0.25">
      <c r="A27" s="62" t="s">
        <v>270</v>
      </c>
      <c r="B27" s="87" t="s">
        <v>271</v>
      </c>
    </row>
    <row r="28" spans="1:2" x14ac:dyDescent="0.25">
      <c r="A28" s="62" t="s">
        <v>272</v>
      </c>
      <c r="B28" s="87" t="s">
        <v>273</v>
      </c>
    </row>
    <row r="29" spans="1:2" x14ac:dyDescent="0.25">
      <c r="A29" s="62" t="s">
        <v>289</v>
      </c>
      <c r="B29" s="87" t="s">
        <v>290</v>
      </c>
    </row>
    <row r="30" spans="1:2" x14ac:dyDescent="0.25">
      <c r="A30" s="62" t="s">
        <v>274</v>
      </c>
      <c r="B30" s="87" t="s">
        <v>275</v>
      </c>
    </row>
    <row r="31" spans="1:2" x14ac:dyDescent="0.25">
      <c r="A31" s="62" t="s">
        <v>276</v>
      </c>
      <c r="B31" s="87" t="s">
        <v>277</v>
      </c>
    </row>
    <row r="32" spans="1:2" x14ac:dyDescent="0.25">
      <c r="A32" s="62" t="s">
        <v>278</v>
      </c>
      <c r="B32" s="87" t="s">
        <v>279</v>
      </c>
    </row>
    <row r="33" spans="1:2" x14ac:dyDescent="0.25">
      <c r="A33" s="62" t="s">
        <v>280</v>
      </c>
      <c r="B33" s="87" t="s">
        <v>281</v>
      </c>
    </row>
    <row r="34" spans="1:2" x14ac:dyDescent="0.25">
      <c r="A34" s="62" t="s">
        <v>282</v>
      </c>
      <c r="B34" s="87" t="s">
        <v>283</v>
      </c>
    </row>
    <row r="35" spans="1:2" x14ac:dyDescent="0.25">
      <c r="A35" s="62" t="s">
        <v>284</v>
      </c>
      <c r="B35" s="87" t="s">
        <v>285</v>
      </c>
    </row>
  </sheetData>
  <sortState xmlns:xlrd2="http://schemas.microsoft.com/office/spreadsheetml/2017/richdata2" ref="A1:B22">
    <sortCondition ref="B1:B22"/>
  </sortState>
  <customSheetViews>
    <customSheetView guid="{58E98FBC-18A6-4DF7-8BE5-466B393E75B5}">
      <selection activeCell="B1" sqref="B1"/>
      <pageMargins left="0.7" right="0.7" top="0.75" bottom="0.75" header="0.3" footer="0.3"/>
    </customSheetView>
  </customSheetView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6">
    <tabColor rgb="FF5A5A5A"/>
  </sheetPr>
  <dimension ref="A1:V31"/>
  <sheetViews>
    <sheetView zoomScaleNormal="100" workbookViewId="0"/>
  </sheetViews>
  <sheetFormatPr defaultColWidth="9.08984375" defaultRowHeight="10.5" x14ac:dyDescent="0.25"/>
  <cols>
    <col min="1" max="1" width="9.08984375" style="128"/>
    <col min="2" max="2" width="173.453125" style="128" customWidth="1"/>
    <col min="3" max="16384" width="9.08984375" style="128"/>
  </cols>
  <sheetData>
    <row r="1" spans="1:3" x14ac:dyDescent="0.25">
      <c r="A1" s="66"/>
      <c r="B1" s="66" t="s">
        <v>219</v>
      </c>
    </row>
    <row r="2" spans="1:3" x14ac:dyDescent="0.25">
      <c r="A2" s="66" t="s">
        <v>220</v>
      </c>
      <c r="B2" s="129">
        <f>INDEX(parlvotes_lh!C4:JB4,MATCH(9.99999999999999E+307,parlvotes_lh!C4:JB4))</f>
        <v>8215304</v>
      </c>
    </row>
    <row r="3" spans="1:3" x14ac:dyDescent="0.25">
      <c r="A3" s="66" t="s">
        <v>221</v>
      </c>
      <c r="B3" s="129" t="str">
        <f>LOOKUP(2,1/(1-ISBLANK(info_cites!A23:AAA23)),info_cites!A23:AAA23)</f>
        <v>TY  - JOUR
TI  - Hungary
AU  - Várnagy, Réka
VL  - 52
JO  - European Journal of Political Research Political Data Yearbook
IS  - 1
SP  - 96
EP  - 100
PY  - 2013
PB  - Blackwell Publishing Ltd
UR  - http://onlinelibrary.wiley.com/doi/10.1111/j.2047-8852.12013/full</v>
      </c>
      <c r="C3" s="130"/>
    </row>
    <row r="4" spans="1:3" x14ac:dyDescent="0.25">
      <c r="A4" s="66" t="s">
        <v>222</v>
      </c>
      <c r="B4" s="129" t="str">
        <f>LOOKUP(2,1/(1-ISBLANK(info_cites!A24:AAA24)),info_cites!A24:AAA24)</f>
        <v>@article {ecprPDY_2013_hungary,
title = "Hungary",
author = "Várnagy, Réka",
journal = "European Journal of Political Research Political Data Yearbook",
volume = 52,
number = 1,
pages = "96--100",
year = 2013,
publisher = "Blackwell Publishing Ltd"
}</v>
      </c>
    </row>
    <row r="6" spans="1:3" x14ac:dyDescent="0.25">
      <c r="A6" s="66" t="s">
        <v>221</v>
      </c>
      <c r="B6" s="129" t="str">
        <f>"TY  - JOUR"</f>
        <v>TY  - JOUR</v>
      </c>
    </row>
    <row r="7" spans="1:3" x14ac:dyDescent="0.25">
      <c r="A7" s="66"/>
      <c r="B7" s="129" t="str">
        <f>info_cites!W10</f>
        <v>TI  - Hungary</v>
      </c>
    </row>
    <row r="8" spans="1:3" x14ac:dyDescent="0.25">
      <c r="A8" s="66"/>
      <c r="B8" s="129" t="str">
        <f>info_cites!W4</f>
        <v>AU  - Várnagy, Réka</v>
      </c>
    </row>
    <row r="9" spans="1:3" x14ac:dyDescent="0.25">
      <c r="A9" s="66"/>
      <c r="B9" s="129" t="str">
        <f>IF(info_cites!W5="","",info_cites!W5)</f>
        <v/>
      </c>
    </row>
    <row r="10" spans="1:3" x14ac:dyDescent="0.25">
      <c r="A10" s="66"/>
      <c r="B10" s="129" t="str">
        <f>IF(info_cites!W6="","",info_cites!W6)</f>
        <v/>
      </c>
    </row>
    <row r="11" spans="1:3" x14ac:dyDescent="0.25">
      <c r="A11" s="66"/>
      <c r="B11" s="129" t="str">
        <f>IF(info_cites!W7="","",info_cites!W7)</f>
        <v/>
      </c>
    </row>
    <row r="12" spans="1:3" x14ac:dyDescent="0.25">
      <c r="A12" s="66"/>
      <c r="B12" s="129" t="str">
        <f>IF(info_cites!W8="","",info_cites!W8)</f>
        <v/>
      </c>
    </row>
    <row r="13" spans="1:3" x14ac:dyDescent="0.25">
      <c r="A13" s="66"/>
      <c r="B13" s="129" t="str">
        <f>info_cites!W12</f>
        <v>VL  - 52</v>
      </c>
    </row>
    <row r="14" spans="1:3" x14ac:dyDescent="0.25">
      <c r="A14" s="66"/>
      <c r="B14" s="129" t="str">
        <f>info_cites!W11</f>
        <v>JO  - European Journal of Political Research Political Data Yearbook</v>
      </c>
    </row>
    <row r="15" spans="1:3" x14ac:dyDescent="0.25">
      <c r="A15" s="66"/>
      <c r="B15" s="129" t="str">
        <f>info_cites!W13</f>
        <v>IS  - 1</v>
      </c>
    </row>
    <row r="16" spans="1:3" x14ac:dyDescent="0.25">
      <c r="A16" s="66"/>
      <c r="B16" s="129" t="str">
        <f>info_cites!W18</f>
        <v>SP  - 96</v>
      </c>
    </row>
    <row r="17" spans="1:22" x14ac:dyDescent="0.25">
      <c r="A17" s="66"/>
      <c r="B17" s="129" t="str">
        <f>info_cites!W19</f>
        <v>EP  - 100</v>
      </c>
    </row>
    <row r="18" spans="1:22" x14ac:dyDescent="0.25">
      <c r="A18" s="66"/>
      <c r="B18" s="129" t="str">
        <f>info_cites!W20</f>
        <v>PY  - 2013</v>
      </c>
    </row>
    <row r="19" spans="1:22" x14ac:dyDescent="0.25">
      <c r="A19" s="66"/>
      <c r="B19" s="129" t="str">
        <f>info_cites!W14</f>
        <v>PB  - Blackwell Publishing Ltd</v>
      </c>
    </row>
    <row r="20" spans="1:22" x14ac:dyDescent="0.25">
      <c r="A20" s="66"/>
      <c r="B20" s="129" t="str">
        <f>LEFT(info_cites!W16,13)&amp;"onlinelibrary.wiley.com/doi/"&amp;MID(info_cites!W17,7,999)&amp;"/full"</f>
        <v>UR  - http://onlinelibrary.wiley.com/doi/10.1111/j.2047-8852.12013/full</v>
      </c>
    </row>
    <row r="22" spans="1:22" x14ac:dyDescent="0.25">
      <c r="A22" s="66" t="s">
        <v>222</v>
      </c>
      <c r="B22" s="129" t="str">
        <f>"@article {ecprPDY_"&amp;info_cites!W1&amp;"_"&amp;LOWER(MID(info_cites!W10,FIND("- ",info_cites!W10)+2,999))&amp;","</f>
        <v>@article {ecprPDY_2013_hungary,</v>
      </c>
    </row>
    <row r="23" spans="1:22" x14ac:dyDescent="0.25">
      <c r="A23" s="66"/>
      <c r="B23" s="129" t="str">
        <f>"title = """&amp;MID(info_cites!W10,FIND("- ",info_cites!W10)+2,999)&amp;""","</f>
        <v>title = "Hungary",</v>
      </c>
    </row>
    <row r="24" spans="1:22" x14ac:dyDescent="0.25">
      <c r="A24" s="66"/>
      <c r="B24" s="129" t="str">
        <f>"author = """&amp;IF(info_cites!W25&lt;&gt;"",info_cites!W25&amp;".",MID(info_cites!W4,FIND("- ",info_cites!W4)+2,999))&amp;IF(info_cites!W26&lt;&gt;""," and "&amp;info_cites!W26&amp;".",IF(info_cites!W5 = "",""," and "&amp;MID(info_cites!W5,FIND("- ",info_cites!W5)+2,999)))&amp;IF(info_cites!W27&lt;&gt;""," and "&amp;info_cites!W27&amp;".",IF(info_cites!W6 = "",""," and "&amp;MID(info_cites!W6,FIND("- ",info_cites!W6)+2,999)))&amp;IF(info_cites!W28&lt;&gt;""," and "&amp;info_cites!W28&amp;".",IF(info_cites!W7 = "",""," and "&amp;MID(info_cites!W7,FIND("- ",info_cites!W7)+2,999)))&amp;""","</f>
        <v>author = "Várnagy, Réka",</v>
      </c>
    </row>
    <row r="25" spans="1:22" x14ac:dyDescent="0.25">
      <c r="A25" s="66"/>
      <c r="B25" s="129" t="str">
        <f>"journal = """&amp;MID(info_cites!W11,FIND("- ",info_cites!W11)+2,999)&amp;""","</f>
        <v>journal = "European Journal of Political Research Political Data Yearbook",</v>
      </c>
    </row>
    <row r="26" spans="1:22" x14ac:dyDescent="0.25">
      <c r="A26" s="66"/>
      <c r="B26" s="129" t="str">
        <f>"volume = "&amp;MID(info_cites!W12,FIND("- ",info_cites!W12)+2,999)&amp;","</f>
        <v>volume = 52,</v>
      </c>
    </row>
    <row r="27" spans="1:22" x14ac:dyDescent="0.25">
      <c r="A27" s="66"/>
      <c r="B27" s="129" t="str">
        <f>"number = "&amp;MID(info_cites!W13,FIND("- ",info_cites!W13)+2,999)&amp;","</f>
        <v>number = 1,</v>
      </c>
    </row>
    <row r="28" spans="1:22" x14ac:dyDescent="0.25">
      <c r="A28" s="66"/>
      <c r="B28" s="129" t="str">
        <f>"pages = """&amp;MID(info_cites!W18,FIND("- ",info_cites!W18)+2,999)&amp;"--"&amp;MID(info_cites!W19,FIND("- ",info_cites!W19)+2,999)&amp;""","</f>
        <v>pages = "96--100",</v>
      </c>
    </row>
    <row r="29" spans="1:22" x14ac:dyDescent="0.25">
      <c r="A29" s="66"/>
      <c r="B29" s="129" t="str">
        <f>"year = "&amp;info_cites!W1&amp;","</f>
        <v>year = 2013,</v>
      </c>
    </row>
    <row r="30" spans="1:22" x14ac:dyDescent="0.25">
      <c r="A30" s="66"/>
      <c r="B30" s="129" t="str">
        <f>"publisher = """&amp;MID(info_cites!W14,FIND("- ",info_cites!W14)+2,999)&amp;""""</f>
        <v>publisher = "Blackwell Publishing Ltd"</v>
      </c>
      <c r="V30" s="128" t="e">
        <f>"@article {ecprPDY_"&amp;V1&amp;"_"&amp;LOWER(MID(V10,FIND("- ",V10)+2,999))&amp;","&amp;REPT("@",3)&amp;"title = """&amp;MID(V10,FIND("- ",V10)+2,999)&amp;""","&amp;REPT("@",3)&amp;"author = """&amp;IF(V25&lt;&gt;"",V25&amp;".",MID(V4,FIND("- ",V4)+2,999))&amp;IF(V26&lt;&gt;""," and "&amp;V26&amp;".",IF(V5 = "",""," and "&amp;MID(V5,FIND("- ",V5)+2,999)))&amp;IF(V27&lt;&gt;""," and "&amp;V27&amp;".",IF(V6 = "",""," and "&amp;MID(V6,FIND("- ",V6)+2,999)))&amp;IF(V28&lt;&gt;""," and "&amp;V28&amp;".",IF(V7 = "",""," and "&amp;MID(V7,FIND("- ",V7)+2,999)))&amp;""","&amp;REPT("@",3)&amp;"journal = """&amp;MID(V11,FIND("- ",V11)+2,999)&amp;""","&amp;REPT("@",3)&amp;"volume = "&amp;MID(V12,FIND("- ",V12)+2,999)&amp;","&amp;REPT("@",3)&amp;"number = "&amp;MID(V13,FIND("- ",V13)+2,999)&amp;","&amp;REPT("@",3)&amp;"pages = """&amp;MID(V18,FIND("- ",V18)+2,999)&amp;"--"&amp;MID(V19,FIND("- ",V19)+2,999)&amp;""","&amp;REPT("@",3)&amp;"year = "&amp;V1&amp;","&amp;REPT("@",3)&amp;"publisher = """&amp;MID(V14,FIND("- ",V14)+2,999)&amp;""""&amp;REPT("@",3)&amp;"}"</f>
        <v>#VALUE!</v>
      </c>
    </row>
    <row r="31" spans="1:22" x14ac:dyDescent="0.25">
      <c r="A31" s="66"/>
      <c r="B31" s="129" t="str">
        <f>"}"</f>
        <v>}</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8">
    <tabColor theme="1" tint="0.34998626667073579"/>
  </sheetPr>
  <dimension ref="A1:AL201"/>
  <sheetViews>
    <sheetView zoomScaleNormal="100" workbookViewId="0">
      <selection activeCell="F30" sqref="F30"/>
    </sheetView>
  </sheetViews>
  <sheetFormatPr defaultColWidth="8.90625" defaultRowHeight="13.5" customHeight="1" x14ac:dyDescent="0.25"/>
  <cols>
    <col min="1" max="2" width="18.54296875" style="119" customWidth="1"/>
    <col min="3" max="3" width="17.36328125" style="119" customWidth="1"/>
    <col min="4" max="4" width="34.90625" style="119" customWidth="1"/>
    <col min="5" max="9" width="11.90625" style="119" customWidth="1"/>
    <col min="10" max="31" width="5.90625" style="119" customWidth="1"/>
    <col min="32" max="16384" width="8.90625" style="119"/>
  </cols>
  <sheetData>
    <row r="1" spans="1:29" ht="21" x14ac:dyDescent="0.25">
      <c r="A1" s="179" t="s">
        <v>1090</v>
      </c>
      <c r="B1" s="180" t="s">
        <v>1091</v>
      </c>
      <c r="C1" s="180" t="s">
        <v>1092</v>
      </c>
      <c r="D1" s="180" t="s">
        <v>14</v>
      </c>
      <c r="E1" s="180" t="s">
        <v>1093</v>
      </c>
      <c r="F1" s="180" t="s">
        <v>1094</v>
      </c>
      <c r="G1" s="180" t="s">
        <v>1095</v>
      </c>
      <c r="H1" s="180" t="s">
        <v>1096</v>
      </c>
      <c r="I1" s="180" t="s">
        <v>1097</v>
      </c>
      <c r="J1" s="181">
        <f>IF(ISERROR(VLOOKUP("Election Start Date:",parlvotes_lh!$A$1:$ZZ$1,3,FALSE))=TRUE,"",IF(VLOOKUP("Election Start Date:",parlvotes_lh!$A$1:$ZZ$1,3,FALSE)=0,"",VLOOKUP("Election Start Date:",parlvotes_lh!$A$1:$ZZ$1,3,FALSE)))</f>
        <v>34462</v>
      </c>
      <c r="K1" s="181">
        <f>IF(ISERROR(VLOOKUP("Election Start Date:",parlvotes_lh!$A$1:$ZZ$1,23,FALSE))=TRUE,"",IF(VLOOKUP("Election Start Date:",parlvotes_lh!$A$1:$ZZ$1,23,FALSE)=0,"",VLOOKUP("Election Start Date:",parlvotes_lh!$A$1:$ZZ$1,23,FALSE)))</f>
        <v>35925</v>
      </c>
      <c r="L1" s="181">
        <f>IF(ISERROR(VLOOKUP("Election Start Date:",parlvotes_lh!$A$1:$ZZ$1,43,FALSE))=TRUE,"",IF(VLOOKUP("Election Start Date:",parlvotes_lh!$A$1:$ZZ$1,43,FALSE)=0,"",VLOOKUP("Election Start Date:",parlvotes_lh!$A$1:$ZZ$1,43,FALSE)))</f>
        <v>37353</v>
      </c>
      <c r="M1" s="181">
        <f>IF(ISERROR(VLOOKUP("Election Start Date:",parlvotes_lh!$A$1:$ZZ$1,63,FALSE))=TRUE,"",IF(VLOOKUP("Election Start Date:",parlvotes_lh!$A$1:$ZZ$1,63,FALSE)=0,"",VLOOKUP("Election Start Date:",parlvotes_lh!$A$1:$ZZ$1,63,FALSE)))</f>
        <v>38816</v>
      </c>
      <c r="N1" s="181">
        <f>IF(ISERROR(VLOOKUP("Election Start Date:",parlvotes_lh!$A$1:$ZZ$1,83,FALSE))=TRUE,"",IF(VLOOKUP("Election Start Date:",parlvotes_lh!$A$1:$ZZ$1,83,FALSE)=0,"",VLOOKUP("Election Start Date:",parlvotes_lh!$A$1:$ZZ$1,83,FALSE)))</f>
        <v>40279</v>
      </c>
      <c r="O1" s="181">
        <f>IF(ISERROR(VLOOKUP("Election Start Date:",parlvotes_lh!$A$1:$ZZ$1,103,FALSE))=TRUE,"",IF(VLOOKUP("Election Start Date:",parlvotes_lh!$A$1:$ZZ$1,103,FALSE)=0,"",VLOOKUP("Election Start Date:",parlvotes_lh!$A$1:$ZZ$1,103,FALSE)))</f>
        <v>41735</v>
      </c>
      <c r="P1" s="181">
        <f>IF(ISERROR(VLOOKUP("Election Start Date:",parlvotes_lh!$A$1:$ZZ$1,123,FALSE))=TRUE,"",IF(VLOOKUP("Election Start Date:",parlvotes_lh!$A$1:$ZZ$1,123,FALSE)=0,"",VLOOKUP("Election Start Date:",parlvotes_lh!$A$1:$ZZ$1,123,FALSE)))</f>
        <v>43198</v>
      </c>
      <c r="Q1" s="181">
        <f>IF(ISERROR(VLOOKUP("Election Start Date:",parlvotes_lh!$A$1:$ZZ$1,143,FALSE))=TRUE,"",IF(VLOOKUP("Election Start Date:",parlvotes_lh!$A$1:$ZZ$1,143,FALSE)=0,"",VLOOKUP("Election Start Date:",parlvotes_lh!$A$1:$ZZ$1,143,FALSE)))</f>
        <v>44654</v>
      </c>
      <c r="R1" s="181" t="str">
        <f>IF(ISERROR(VLOOKUP("Election Start Date:",parlvotes_lh!$A$1:$ZZ$1,163,FALSE))=TRUE,"",IF(VLOOKUP("Election Start Date:",parlvotes_lh!$A$1:$ZZ$1,163,FALSE)=0,"",VLOOKUP("Election Start Date:",parlvotes_lh!$A$1:$ZZ$1,163,FALSE)))</f>
        <v/>
      </c>
      <c r="S1" s="181" t="str">
        <f>IF(ISERROR(VLOOKUP("Election Start Date:",parlvotes_lh!$A$1:$ZZ$1,183,FALSE))=TRUE,"",IF(VLOOKUP("Election Start Date:",parlvotes_lh!$A$1:$ZZ$1,183,FALSE)=0,"",VLOOKUP("Election Start Date:",parlvotes_lh!$A$1:$ZZ$1,183,FALSE)))</f>
        <v/>
      </c>
      <c r="T1" s="181" t="str">
        <f>IF(ISERROR(VLOOKUP("Election Start Date:",parlvotes_lh!$A$1:$ZZ$1,203,FALSE))=TRUE,"",IF(VLOOKUP("Election Start Date:",parlvotes_lh!$A$1:$ZZ$1,203,FALSE)=0,"",VLOOKUP("Election Start Date:",parlvotes_lh!$A$1:$ZZ$1,203,FALSE)))</f>
        <v/>
      </c>
      <c r="U1" s="181" t="str">
        <f>IF(ISERROR(VLOOKUP("Election Start Date:",parlvotes_lh!$A$1:$ZZ$1,223,FALSE))=TRUE,"",IF(VLOOKUP("Election Start Date:",parlvotes_lh!$A$1:$ZZ$1,223,FALSE)=0,"",VLOOKUP("Election Start Date:",parlvotes_lh!$A$1:$ZZ$1,223,FALSE)))</f>
        <v/>
      </c>
      <c r="V1" s="181" t="str">
        <f>IF(ISERROR(VLOOKUP("Election Start Date:",parlvotes_lh!$A$1:$ZZ$1,243,FALSE))=TRUE,"",IF(VLOOKUP("Election Start Date:",parlvotes_lh!$A$1:$ZZ$1,243,FALSE)=0,"",VLOOKUP("Election Start Date:",parlvotes_lh!$A$1:$ZZ$1,243,FALSE)))</f>
        <v/>
      </c>
      <c r="W1" s="181" t="str">
        <f>IF(ISERROR(VLOOKUP("Election Start Date:",parlvotes_lh!$A$1:$ZZ$1,263,FALSE))=TRUE,"",IF(VLOOKUP("Election Start Date:",parlvotes_lh!$A$1:$ZZ$1,263,FALSE)=0,"",VLOOKUP("Election Start Date:",parlvotes_lh!$A$1:$ZZ$1,263,FALSE)))</f>
        <v/>
      </c>
      <c r="X1" s="181" t="str">
        <f>IF(ISERROR(VLOOKUP("Election Start Date:",parlvotes_lh!$A$1:$ZZ$1,283,FALSE))=TRUE,"",IF(VLOOKUP("Election Start Date:",parlvotes_lh!$A$1:$ZZ$1,283,FALSE)=0,"",VLOOKUP("Election Start Date:",parlvotes_lh!$A$1:$ZZ$1,283,FALSE)))</f>
        <v/>
      </c>
      <c r="Y1" s="181" t="str">
        <f>IF(ISERROR(VLOOKUP("Election Start Date:",parlvotes_lh!$A$1:$ZZ$1,303,FALSE))=TRUE,"",IF(VLOOKUP("Election Start Date:",parlvotes_lh!$A$1:$ZZ$1,303,FALSE)=0,"",VLOOKUP("Election Start Date:",parlvotes_lh!$A$1:$ZZ$1,303,FALSE)))</f>
        <v/>
      </c>
      <c r="Z1" s="181" t="str">
        <f>IF(ISERROR(VLOOKUP("Election Start Date:",parlvotes_lh!$A$1:$ZZ$1,323,FALSE))=TRUE,"",IF(VLOOKUP("Election Start Date:",parlvotes_lh!$A$1:$ZZ$1,323,FALSE)=0,"",VLOOKUP("Election Start Date:",parlvotes_lh!$A$1:$ZZ$1,323,FALSE)))</f>
        <v/>
      </c>
      <c r="AA1" s="181" t="str">
        <f>IF(ISERROR(VLOOKUP("Election Start Date:",parlvotes_lh!$A$1:$ZZ$1,343,FALSE))=TRUE,"",IF(VLOOKUP("Election Start Date:",parlvotes_lh!$A$1:$ZZ$1,343,FALSE)=0,"",VLOOKUP("Election Start Date:",parlvotes_lh!$A$1:$ZZ$1,343,FALSE)))</f>
        <v/>
      </c>
      <c r="AB1" s="181" t="str">
        <f>IF(ISERROR(VLOOKUP("Election Start Date:",parlvotes_lh!$A$1:$ZZ$1,363,FALSE))=TRUE,"",IF(VLOOKUP("Election Start Date:",parlvotes_lh!$A$1:$ZZ$1,363,FALSE)=0,"",VLOOKUP("Election Start Date:",parlvotes_lh!$A$1:$ZZ$1,363,FALSE)))</f>
        <v/>
      </c>
      <c r="AC1" s="181" t="str">
        <f>IF(ISERROR(VLOOKUP("Election Start Date:",parlvotes_lh!$A$1:$ZZ$1,383,FALSE))=TRUE,"",IF(VLOOKUP("Election Start Date:",parlvotes_lh!$A$1:$ZZ$1,383,FALSE)=0,"",VLOOKUP("Election Start Date:",parlvotes_lh!$A$1:$ZZ$1,383,FALSE)))</f>
        <v/>
      </c>
    </row>
    <row r="2" spans="1:29" ht="13.5" customHeight="1" x14ac:dyDescent="0.25">
      <c r="A2" s="182" t="str">
        <f>IF(info_parties!A2="","",info_parties!A2)</f>
        <v>hu_mdf01</v>
      </c>
      <c r="B2" s="87" t="str">
        <f>IF(A2="","",MID(info_weblinks!$C$3,32,3))</f>
        <v>hun</v>
      </c>
      <c r="C2" s="87" t="str">
        <f>IF(info_parties!G2="","",info_parties!G2)</f>
        <v>Hungarian Democratic Forum</v>
      </c>
      <c r="D2" s="87" t="str">
        <f>IF(info_parties!K2="","",info_parties!K2)</f>
        <v>Magyar Demokrata Fórum</v>
      </c>
      <c r="E2" s="87" t="str">
        <f>IF(info_parties!H2="","",info_parties!H2)</f>
        <v>MDF</v>
      </c>
      <c r="F2" s="183">
        <f t="shared" ref="F2:F65" si="0">IF(MAX(J2:AC2)=0,"",INDEX(J$1:AC$1,MATCH(TRUE,INDEX((J2:AC2&lt;&gt;""),0),0)))</f>
        <v>34462</v>
      </c>
      <c r="G2" s="184">
        <f t="shared" ref="G2:G65" si="1">IF(MAX(J2:AC2)=0,"",INDEX(J$1:AC$1,1,MATCH(LOOKUP(9.99+307,J2:AC2),J2:AC2,0)))</f>
        <v>40279</v>
      </c>
      <c r="H2" s="185">
        <f t="shared" ref="H2:H65" si="2">IF(MAX(J2:AC2)=0,"",MAX(J2:AC2))</f>
        <v>0.11700000000000001</v>
      </c>
      <c r="I2" s="186">
        <f t="shared" ref="I2:I65" si="3">IF(H2="","",INDEX(J$1:AC$1,1,MATCH(H2,J2:AC2,0)))</f>
        <v>34462</v>
      </c>
      <c r="J2" s="187">
        <f>IF(ISERROR(VLOOKUP($A2,parlvotes_lh!$A$11:$ZZ$201,6,FALSE))=TRUE,"",IF(VLOOKUP($A2,parlvotes_lh!$A$11:$ZZ$201,6,FALSE)=0,"",VLOOKUP($A2,parlvotes_lh!$A$11:$ZZ$201,6,FALSE)))</f>
        <v>0.11700000000000001</v>
      </c>
      <c r="K2" s="187">
        <f>IF(ISERROR(VLOOKUP($A2,parlvotes_lh!$A$11:$ZZ$201,26,FALSE))=TRUE,"",IF(VLOOKUP($A2,parlvotes_lh!$A$11:$ZZ$201,26,FALSE)=0,"",VLOOKUP($A2,parlvotes_lh!$A$11:$ZZ$201,26,FALSE)))</f>
        <v>2.8000000000000001E-2</v>
      </c>
      <c r="L2" s="187" t="str">
        <f>IF(ISERROR(VLOOKUP($A2,parlvotes_lh!$A$11:$ZZ$201,46,FALSE))=TRUE,"",IF(VLOOKUP($A2,parlvotes_lh!$A$11:$ZZ$201,46,FALSE)=0,"",VLOOKUP($A2,parlvotes_lh!$A$11:$ZZ$201,46,FALSE)))</f>
        <v/>
      </c>
      <c r="M2" s="187">
        <f>IF(ISERROR(VLOOKUP($A2,parlvotes_lh!$A$11:$ZZ$201,66,FALSE))=TRUE,"",IF(VLOOKUP($A2,parlvotes_lh!$A$11:$ZZ$201,66,FALSE)=0,"",VLOOKUP($A2,parlvotes_lh!$A$11:$ZZ$201,66,FALSE)))</f>
        <v>0.05</v>
      </c>
      <c r="N2" s="187">
        <f>IF(ISERROR(VLOOKUP($A2,parlvotes_lh!$A$11:$ZZ$201,86,FALSE))=TRUE,"",IF(VLOOKUP($A2,parlvotes_lh!$A$11:$ZZ$201,86,FALSE)=0,"",VLOOKUP($A2,parlvotes_lh!$A$11:$ZZ$201,86,FALSE)))</f>
        <v>2.6672025945873489E-2</v>
      </c>
      <c r="O2" s="187" t="str">
        <f>IF(ISERROR(VLOOKUP($A2,parlvotes_lh!$A$11:$ZZ$201,106,FALSE))=TRUE,"",IF(VLOOKUP($A2,parlvotes_lh!$A$11:$ZZ$201,106,FALSE)=0,"",VLOOKUP($A2,parlvotes_lh!$A$11:$ZZ$201,106,FALSE)))</f>
        <v/>
      </c>
      <c r="P2" s="187" t="str">
        <f>IF(ISERROR(VLOOKUP($A2,parlvotes_lh!$A$11:$ZZ$201,126,FALSE))=TRUE,"",IF(VLOOKUP($A2,parlvotes_lh!$A$11:$ZZ$201,126,FALSE)=0,"",VLOOKUP($A2,parlvotes_lh!$A$11:$ZZ$201,126,FALSE)))</f>
        <v/>
      </c>
      <c r="Q2" s="188" t="str">
        <f>IF(ISERROR(VLOOKUP($A2,parlvotes_lh!$A$11:$ZZ$201,146,FALSE))=TRUE,"",IF(VLOOKUP($A2,parlvotes_lh!$A$11:$ZZ$201,146,FALSE)=0,"",VLOOKUP($A2,parlvotes_lh!$A$11:$ZZ$201,146,FALSE)))</f>
        <v/>
      </c>
      <c r="R2" s="188" t="str">
        <f>IF(ISERROR(VLOOKUP($A2,parlvotes_lh!$A$11:$ZZ$201,166,FALSE))=TRUE,"",IF(VLOOKUP($A2,parlvotes_lh!$A$11:$ZZ$201,166,FALSE)=0,"",VLOOKUP($A2,parlvotes_lh!$A$11:$ZZ$201,166,FALSE)))</f>
        <v/>
      </c>
      <c r="S2" s="188" t="str">
        <f>IF(ISERROR(VLOOKUP($A2,parlvotes_lh!$A$11:$ZZ$201,186,FALSE))=TRUE,"",IF(VLOOKUP($A2,parlvotes_lh!$A$11:$ZZ$201,186,FALSE)=0,"",VLOOKUP($A2,parlvotes_lh!$A$11:$ZZ$201,186,FALSE)))</f>
        <v/>
      </c>
      <c r="T2" s="188" t="str">
        <f>IF(ISERROR(VLOOKUP($A2,parlvotes_lh!$A$11:$ZZ$201,206,FALSE))=TRUE,"",IF(VLOOKUP($A2,parlvotes_lh!$A$11:$ZZ$201,206,FALSE)=0,"",VLOOKUP($A2,parlvotes_lh!$A$11:$ZZ$201,206,FALSE)))</f>
        <v/>
      </c>
      <c r="U2" s="188" t="str">
        <f>IF(ISERROR(VLOOKUP($A2,parlvotes_lh!$A$11:$ZZ$201,226,FALSE))=TRUE,"",IF(VLOOKUP($A2,parlvotes_lh!$A$11:$ZZ$201,226,FALSE)=0,"",VLOOKUP($A2,parlvotes_lh!$A$11:$ZZ$201,226,FALSE)))</f>
        <v/>
      </c>
      <c r="V2" s="188" t="str">
        <f>IF(ISERROR(VLOOKUP($A2,parlvotes_lh!$A$11:$ZZ$201,246,FALSE))=TRUE,"",IF(VLOOKUP($A2,parlvotes_lh!$A$11:$ZZ$201,246,FALSE)=0,"",VLOOKUP($A2,parlvotes_lh!$A$11:$ZZ$201,246,FALSE)))</f>
        <v/>
      </c>
      <c r="W2" s="188" t="str">
        <f>IF(ISERROR(VLOOKUP($A2,parlvotes_lh!$A$11:$ZZ$201,266,FALSE))=TRUE,"",IF(VLOOKUP($A2,parlvotes_lh!$A$11:$ZZ$201,266,FALSE)=0,"",VLOOKUP($A2,parlvotes_lh!$A$11:$ZZ$201,266,FALSE)))</f>
        <v/>
      </c>
      <c r="X2" s="188" t="str">
        <f>IF(ISERROR(VLOOKUP($A2,parlvotes_lh!$A$11:$ZZ$201,286,FALSE))=TRUE,"",IF(VLOOKUP($A2,parlvotes_lh!$A$11:$ZZ$201,286,FALSE)=0,"",VLOOKUP($A2,parlvotes_lh!$A$11:$ZZ$201,286,FALSE)))</f>
        <v/>
      </c>
      <c r="Y2" s="188" t="str">
        <f>IF(ISERROR(VLOOKUP($A2,parlvotes_lh!$A$11:$ZZ$201,306,FALSE))=TRUE,"",IF(VLOOKUP($A2,parlvotes_lh!$A$11:$ZZ$201,306,FALSE)=0,"",VLOOKUP($A2,parlvotes_lh!$A$11:$ZZ$201,306,FALSE)))</f>
        <v/>
      </c>
      <c r="Z2" s="188" t="str">
        <f>IF(ISERROR(VLOOKUP($A2,parlvotes_lh!$A$11:$ZZ$201,326,FALSE))=TRUE,"",IF(VLOOKUP($A2,parlvotes_lh!$A$11:$ZZ$201,326,FALSE)=0,"",VLOOKUP($A2,parlvotes_lh!$A$11:$ZZ$201,326,FALSE)))</f>
        <v/>
      </c>
      <c r="AA2" s="188" t="str">
        <f>IF(ISERROR(VLOOKUP($A2,parlvotes_lh!$A$11:$ZZ$201,346,FALSE))=TRUE,"",IF(VLOOKUP($A2,parlvotes_lh!$A$11:$ZZ$201,346,FALSE)=0,"",VLOOKUP($A2,parlvotes_lh!$A$11:$ZZ$201,346,FALSE)))</f>
        <v/>
      </c>
      <c r="AB2" s="188" t="str">
        <f>IF(ISERROR(VLOOKUP($A2,parlvotes_lh!$A$11:$ZZ$201,366,FALSE))=TRUE,"",IF(VLOOKUP($A2,parlvotes_lh!$A$11:$ZZ$201,366,FALSE)=0,"",VLOOKUP($A2,parlvotes_lh!$A$11:$ZZ$201,366,FALSE)))</f>
        <v/>
      </c>
      <c r="AC2" s="188" t="str">
        <f>IF(ISERROR(VLOOKUP($A2,parlvotes_lh!$A$11:$ZZ$201,386,FALSE))=TRUE,"",IF(VLOOKUP($A2,parlvotes_lh!$A$11:$ZZ$201,386,FALSE)=0,"",VLOOKUP($A2,parlvotes_lh!$A$11:$ZZ$201,386,FALSE)))</f>
        <v/>
      </c>
    </row>
    <row r="3" spans="1:29" ht="13.5" customHeight="1" x14ac:dyDescent="0.25">
      <c r="A3" s="182" t="str">
        <f>IF(info_parties!A3="","",info_parties!A3)</f>
        <v>hu_fkgp01</v>
      </c>
      <c r="B3" s="87" t="str">
        <f>IF(A3="","",MID(info_weblinks!$C$3,32,3))</f>
        <v>hun</v>
      </c>
      <c r="C3" s="87" t="str">
        <f>IF(info_parties!G3="","",info_parties!G3)</f>
        <v>Independent Smallholders Party</v>
      </c>
      <c r="D3" s="87" t="str">
        <f>IF(info_parties!K3="","",info_parties!K3)</f>
        <v>Független Kisgazdapárt</v>
      </c>
      <c r="E3" s="87" t="str">
        <f>IF(info_parties!H3="","",info_parties!H3)</f>
        <v>FKGP</v>
      </c>
      <c r="F3" s="183">
        <f t="shared" si="0"/>
        <v>34462</v>
      </c>
      <c r="G3" s="184">
        <f t="shared" si="1"/>
        <v>37353</v>
      </c>
      <c r="H3" s="185">
        <f t="shared" si="2"/>
        <v>0.13200000000000001</v>
      </c>
      <c r="I3" s="186">
        <f t="shared" si="3"/>
        <v>35925</v>
      </c>
      <c r="J3" s="187">
        <f>IF(ISERROR(VLOOKUP($A3,parlvotes_lh!$A$11:$ZZ$201,6,FALSE))=TRUE,"",IF(VLOOKUP($A3,parlvotes_lh!$A$11:$ZZ$201,6,FALSE)=0,"",VLOOKUP($A3,parlvotes_lh!$A$11:$ZZ$201,6,FALSE)))</f>
        <v>8.7999999999999995E-2</v>
      </c>
      <c r="K3" s="187">
        <f>IF(ISERROR(VLOOKUP($A3,parlvotes_lh!$A$11:$ZZ$201,26,FALSE))=TRUE,"",IF(VLOOKUP($A3,parlvotes_lh!$A$11:$ZZ$201,26,FALSE)=0,"",VLOOKUP($A3,parlvotes_lh!$A$11:$ZZ$201,26,FALSE)))</f>
        <v>0.13200000000000001</v>
      </c>
      <c r="L3" s="187">
        <f>IF(ISERROR(VLOOKUP($A3,parlvotes_lh!$A$11:$ZZ$201,46,FALSE))=TRUE,"",IF(VLOOKUP($A3,parlvotes_lh!$A$11:$ZZ$201,46,FALSE)=0,"",VLOOKUP($A3,parlvotes_lh!$A$11:$ZZ$201,46,FALSE)))</f>
        <v>7.4999999999999997E-3</v>
      </c>
      <c r="M3" s="187" t="str">
        <f>IF(ISERROR(VLOOKUP($A3,parlvotes_lh!$A$11:$ZZ$201,66,FALSE))=TRUE,"",IF(VLOOKUP($A3,parlvotes_lh!$A$11:$ZZ$201,66,FALSE)=0,"",VLOOKUP($A3,parlvotes_lh!$A$11:$ZZ$201,66,FALSE)))</f>
        <v/>
      </c>
      <c r="N3" s="187" t="str">
        <f>IF(ISERROR(VLOOKUP($A3,parlvotes_lh!$A$11:$ZZ$201,86,FALSE))=TRUE,"",IF(VLOOKUP($A3,parlvotes_lh!$A$11:$ZZ$201,86,FALSE)=0,"",VLOOKUP($A3,parlvotes_lh!$A$11:$ZZ$201,86,FALSE)))</f>
        <v/>
      </c>
      <c r="O3" s="187" t="str">
        <f>IF(ISERROR(VLOOKUP($A3,parlvotes_lh!$A$11:$ZZ$201,106,FALSE))=TRUE,"",IF(VLOOKUP($A3,parlvotes_lh!$A$11:$ZZ$201,106,FALSE)=0,"",VLOOKUP($A3,parlvotes_lh!$A$11:$ZZ$201,106,FALSE)))</f>
        <v/>
      </c>
      <c r="P3" s="187" t="str">
        <f>IF(ISERROR(VLOOKUP($A3,parlvotes_lh!$A$11:$ZZ$201,126,FALSE))=TRUE,"",IF(VLOOKUP($A3,parlvotes_lh!$A$11:$ZZ$201,126,FALSE)=0,"",VLOOKUP($A3,parlvotes_lh!$A$11:$ZZ$201,126,FALSE)))</f>
        <v/>
      </c>
      <c r="Q3" s="188" t="str">
        <f>IF(ISERROR(VLOOKUP($A3,parlvotes_lh!$A$11:$ZZ$201,146,FALSE))=TRUE,"",IF(VLOOKUP($A3,parlvotes_lh!$A$11:$ZZ$201,146,FALSE)=0,"",VLOOKUP($A3,parlvotes_lh!$A$11:$ZZ$201,146,FALSE)))</f>
        <v/>
      </c>
      <c r="R3" s="188" t="str">
        <f>IF(ISERROR(VLOOKUP($A3,parlvotes_lh!$A$11:$ZZ$201,166,FALSE))=TRUE,"",IF(VLOOKUP($A3,parlvotes_lh!$A$11:$ZZ$201,166,FALSE)=0,"",VLOOKUP($A3,parlvotes_lh!$A$11:$ZZ$201,166,FALSE)))</f>
        <v/>
      </c>
      <c r="S3" s="188" t="str">
        <f>IF(ISERROR(VLOOKUP($A3,parlvotes_lh!$A$11:$ZZ$201,186,FALSE))=TRUE,"",IF(VLOOKUP($A3,parlvotes_lh!$A$11:$ZZ$201,186,FALSE)=0,"",VLOOKUP($A3,parlvotes_lh!$A$11:$ZZ$201,186,FALSE)))</f>
        <v/>
      </c>
      <c r="T3" s="188" t="str">
        <f>IF(ISERROR(VLOOKUP($A3,parlvotes_lh!$A$11:$ZZ$201,206,FALSE))=TRUE,"",IF(VLOOKUP($A3,parlvotes_lh!$A$11:$ZZ$201,206,FALSE)=0,"",VLOOKUP($A3,parlvotes_lh!$A$11:$ZZ$201,206,FALSE)))</f>
        <v/>
      </c>
      <c r="U3" s="188" t="str">
        <f>IF(ISERROR(VLOOKUP($A3,parlvotes_lh!$A$11:$ZZ$201,226,FALSE))=TRUE,"",IF(VLOOKUP($A3,parlvotes_lh!$A$11:$ZZ$201,226,FALSE)=0,"",VLOOKUP($A3,parlvotes_lh!$A$11:$ZZ$201,226,FALSE)))</f>
        <v/>
      </c>
      <c r="V3" s="188" t="str">
        <f>IF(ISERROR(VLOOKUP($A3,parlvotes_lh!$A$11:$ZZ$201,246,FALSE))=TRUE,"",IF(VLOOKUP($A3,parlvotes_lh!$A$11:$ZZ$201,246,FALSE)=0,"",VLOOKUP($A3,parlvotes_lh!$A$11:$ZZ$201,246,FALSE)))</f>
        <v/>
      </c>
      <c r="W3" s="188" t="str">
        <f>IF(ISERROR(VLOOKUP($A3,parlvotes_lh!$A$11:$ZZ$201,266,FALSE))=TRUE,"",IF(VLOOKUP($A3,parlvotes_lh!$A$11:$ZZ$201,266,FALSE)=0,"",VLOOKUP($A3,parlvotes_lh!$A$11:$ZZ$201,266,FALSE)))</f>
        <v/>
      </c>
      <c r="X3" s="188" t="str">
        <f>IF(ISERROR(VLOOKUP($A3,parlvotes_lh!$A$11:$ZZ$201,286,FALSE))=TRUE,"",IF(VLOOKUP($A3,parlvotes_lh!$A$11:$ZZ$201,286,FALSE)=0,"",VLOOKUP($A3,parlvotes_lh!$A$11:$ZZ$201,286,FALSE)))</f>
        <v/>
      </c>
      <c r="Y3" s="188" t="str">
        <f>IF(ISERROR(VLOOKUP($A3,parlvotes_lh!$A$11:$ZZ$201,306,FALSE))=TRUE,"",IF(VLOOKUP($A3,parlvotes_lh!$A$11:$ZZ$201,306,FALSE)=0,"",VLOOKUP($A3,parlvotes_lh!$A$11:$ZZ$201,306,FALSE)))</f>
        <v/>
      </c>
      <c r="Z3" s="188" t="str">
        <f>IF(ISERROR(VLOOKUP($A3,parlvotes_lh!$A$11:$ZZ$201,326,FALSE))=TRUE,"",IF(VLOOKUP($A3,parlvotes_lh!$A$11:$ZZ$201,326,FALSE)=0,"",VLOOKUP($A3,parlvotes_lh!$A$11:$ZZ$201,326,FALSE)))</f>
        <v/>
      </c>
      <c r="AA3" s="188" t="str">
        <f>IF(ISERROR(VLOOKUP($A3,parlvotes_lh!$A$11:$ZZ$201,346,FALSE))=TRUE,"",IF(VLOOKUP($A3,parlvotes_lh!$A$11:$ZZ$201,346,FALSE)=0,"",VLOOKUP($A3,parlvotes_lh!$A$11:$ZZ$201,346,FALSE)))</f>
        <v/>
      </c>
      <c r="AB3" s="188" t="str">
        <f>IF(ISERROR(VLOOKUP($A3,parlvotes_lh!$A$11:$ZZ$201,366,FALSE))=TRUE,"",IF(VLOOKUP($A3,parlvotes_lh!$A$11:$ZZ$201,366,FALSE)=0,"",VLOOKUP($A3,parlvotes_lh!$A$11:$ZZ$201,366,FALSE)))</f>
        <v/>
      </c>
      <c r="AC3" s="188" t="str">
        <f>IF(ISERROR(VLOOKUP($A3,parlvotes_lh!$A$11:$ZZ$201,386,FALSE))=TRUE,"",IF(VLOOKUP($A3,parlvotes_lh!$A$11:$ZZ$201,386,FALSE)=0,"",VLOOKUP($A3,parlvotes_lh!$A$11:$ZZ$201,386,FALSE)))</f>
        <v/>
      </c>
    </row>
    <row r="4" spans="1:29" ht="13.5" customHeight="1" x14ac:dyDescent="0.25">
      <c r="A4" s="182" t="str">
        <f>IF(info_parties!A4="","",info_parties!A4)</f>
        <v>hu_k01</v>
      </c>
      <c r="B4" s="87" t="str">
        <f>IF(A4="","",MID(info_weblinks!$C$3,32,3))</f>
        <v>hun</v>
      </c>
      <c r="C4" s="87" t="str">
        <f>IF(info_parties!G4="","",info_parties!G4)</f>
        <v>Smallholders</v>
      </c>
      <c r="D4" s="87" t="str">
        <f>IF(info_parties!K4="","",info_parties!K4)</f>
        <v>Kisgazdak</v>
      </c>
      <c r="E4" s="87" t="str">
        <f>IF(info_parties!H4="","",info_parties!H4)</f>
        <v>K</v>
      </c>
      <c r="F4" s="183" t="str">
        <f t="shared" si="0"/>
        <v/>
      </c>
      <c r="G4" s="184" t="str">
        <f t="shared" si="1"/>
        <v/>
      </c>
      <c r="H4" s="185" t="str">
        <f t="shared" si="2"/>
        <v/>
      </c>
      <c r="I4" s="186" t="str">
        <f t="shared" si="3"/>
        <v/>
      </c>
      <c r="J4" s="187" t="str">
        <f>IF(ISERROR(VLOOKUP($A4,parlvotes_lh!$A$11:$ZZ$201,6,FALSE))=TRUE,"",IF(VLOOKUP($A4,parlvotes_lh!$A$11:$ZZ$201,6,FALSE)=0,"",VLOOKUP($A4,parlvotes_lh!$A$11:$ZZ$201,6,FALSE)))</f>
        <v/>
      </c>
      <c r="K4" s="187" t="str">
        <f>IF(ISERROR(VLOOKUP($A4,parlvotes_lh!$A$11:$ZZ$201,26,FALSE))=TRUE,"",IF(VLOOKUP($A4,parlvotes_lh!$A$11:$ZZ$201,26,FALSE)=0,"",VLOOKUP($A4,parlvotes_lh!$A$11:$ZZ$201,26,FALSE)))</f>
        <v/>
      </c>
      <c r="L4" s="187" t="str">
        <f>IF(ISERROR(VLOOKUP($A4,parlvotes_lh!$A$11:$ZZ$201,46,FALSE))=TRUE,"",IF(VLOOKUP($A4,parlvotes_lh!$A$11:$ZZ$201,46,FALSE)=0,"",VLOOKUP($A4,parlvotes_lh!$A$11:$ZZ$201,46,FALSE)))</f>
        <v/>
      </c>
      <c r="M4" s="187" t="str">
        <f>IF(ISERROR(VLOOKUP($A4,parlvotes_lh!$A$11:$ZZ$201,66,FALSE))=TRUE,"",IF(VLOOKUP($A4,parlvotes_lh!$A$11:$ZZ$201,66,FALSE)=0,"",VLOOKUP($A4,parlvotes_lh!$A$11:$ZZ$201,66,FALSE)))</f>
        <v/>
      </c>
      <c r="N4" s="187" t="str">
        <f>IF(ISERROR(VLOOKUP($A4,parlvotes_lh!$A$11:$ZZ$201,86,FALSE))=TRUE,"",IF(VLOOKUP($A4,parlvotes_lh!$A$11:$ZZ$201,86,FALSE)=0,"",VLOOKUP($A4,parlvotes_lh!$A$11:$ZZ$201,86,FALSE)))</f>
        <v/>
      </c>
      <c r="O4" s="187" t="str">
        <f>IF(ISERROR(VLOOKUP($A4,parlvotes_lh!$A$11:$ZZ$201,106,FALSE))=TRUE,"",IF(VLOOKUP($A4,parlvotes_lh!$A$11:$ZZ$201,106,FALSE)=0,"",VLOOKUP($A4,parlvotes_lh!$A$11:$ZZ$201,106,FALSE)))</f>
        <v/>
      </c>
      <c r="P4" s="187" t="str">
        <f>IF(ISERROR(VLOOKUP($A4,parlvotes_lh!$A$11:$ZZ$201,126,FALSE))=TRUE,"",IF(VLOOKUP($A4,parlvotes_lh!$A$11:$ZZ$201,126,FALSE)=0,"",VLOOKUP($A4,parlvotes_lh!$A$11:$ZZ$201,126,FALSE)))</f>
        <v/>
      </c>
      <c r="Q4" s="188" t="str">
        <f>IF(ISERROR(VLOOKUP($A4,parlvotes_lh!$A$11:$ZZ$201,146,FALSE))=TRUE,"",IF(VLOOKUP($A4,parlvotes_lh!$A$11:$ZZ$201,146,FALSE)=0,"",VLOOKUP($A4,parlvotes_lh!$A$11:$ZZ$201,146,FALSE)))</f>
        <v/>
      </c>
      <c r="R4" s="188" t="str">
        <f>IF(ISERROR(VLOOKUP($A4,parlvotes_lh!$A$11:$ZZ$201,166,FALSE))=TRUE,"",IF(VLOOKUP($A4,parlvotes_lh!$A$11:$ZZ$201,166,FALSE)=0,"",VLOOKUP($A4,parlvotes_lh!$A$11:$ZZ$201,166,FALSE)))</f>
        <v/>
      </c>
      <c r="S4" s="188" t="str">
        <f>IF(ISERROR(VLOOKUP($A4,parlvotes_lh!$A$11:$ZZ$201,186,FALSE))=TRUE,"",IF(VLOOKUP($A4,parlvotes_lh!$A$11:$ZZ$201,186,FALSE)=0,"",VLOOKUP($A4,parlvotes_lh!$A$11:$ZZ$201,186,FALSE)))</f>
        <v/>
      </c>
      <c r="T4" s="188" t="str">
        <f>IF(ISERROR(VLOOKUP($A4,parlvotes_lh!$A$11:$ZZ$201,206,FALSE))=TRUE,"",IF(VLOOKUP($A4,parlvotes_lh!$A$11:$ZZ$201,206,FALSE)=0,"",VLOOKUP($A4,parlvotes_lh!$A$11:$ZZ$201,206,FALSE)))</f>
        <v/>
      </c>
      <c r="U4" s="188" t="str">
        <f>IF(ISERROR(VLOOKUP($A4,parlvotes_lh!$A$11:$ZZ$201,226,FALSE))=TRUE,"",IF(VLOOKUP($A4,parlvotes_lh!$A$11:$ZZ$201,226,FALSE)=0,"",VLOOKUP($A4,parlvotes_lh!$A$11:$ZZ$201,226,FALSE)))</f>
        <v/>
      </c>
      <c r="V4" s="188" t="str">
        <f>IF(ISERROR(VLOOKUP($A4,parlvotes_lh!$A$11:$ZZ$201,246,FALSE))=TRUE,"",IF(VLOOKUP($A4,parlvotes_lh!$A$11:$ZZ$201,246,FALSE)=0,"",VLOOKUP($A4,parlvotes_lh!$A$11:$ZZ$201,246,FALSE)))</f>
        <v/>
      </c>
      <c r="W4" s="188" t="str">
        <f>IF(ISERROR(VLOOKUP($A4,parlvotes_lh!$A$11:$ZZ$201,266,FALSE))=TRUE,"",IF(VLOOKUP($A4,parlvotes_lh!$A$11:$ZZ$201,266,FALSE)=0,"",VLOOKUP($A4,parlvotes_lh!$A$11:$ZZ$201,266,FALSE)))</f>
        <v/>
      </c>
      <c r="X4" s="188" t="str">
        <f>IF(ISERROR(VLOOKUP($A4,parlvotes_lh!$A$11:$ZZ$201,286,FALSE))=TRUE,"",IF(VLOOKUP($A4,parlvotes_lh!$A$11:$ZZ$201,286,FALSE)=0,"",VLOOKUP($A4,parlvotes_lh!$A$11:$ZZ$201,286,FALSE)))</f>
        <v/>
      </c>
      <c r="Y4" s="188" t="str">
        <f>IF(ISERROR(VLOOKUP($A4,parlvotes_lh!$A$11:$ZZ$201,306,FALSE))=TRUE,"",IF(VLOOKUP($A4,parlvotes_lh!$A$11:$ZZ$201,306,FALSE)=0,"",VLOOKUP($A4,parlvotes_lh!$A$11:$ZZ$201,306,FALSE)))</f>
        <v/>
      </c>
      <c r="Z4" s="188" t="str">
        <f>IF(ISERROR(VLOOKUP($A4,parlvotes_lh!$A$11:$ZZ$201,326,FALSE))=TRUE,"",IF(VLOOKUP($A4,parlvotes_lh!$A$11:$ZZ$201,326,FALSE)=0,"",VLOOKUP($A4,parlvotes_lh!$A$11:$ZZ$201,326,FALSE)))</f>
        <v/>
      </c>
      <c r="AA4" s="188" t="str">
        <f>IF(ISERROR(VLOOKUP($A4,parlvotes_lh!$A$11:$ZZ$201,346,FALSE))=TRUE,"",IF(VLOOKUP($A4,parlvotes_lh!$A$11:$ZZ$201,346,FALSE)=0,"",VLOOKUP($A4,parlvotes_lh!$A$11:$ZZ$201,346,FALSE)))</f>
        <v/>
      </c>
      <c r="AB4" s="188" t="str">
        <f>IF(ISERROR(VLOOKUP($A4,parlvotes_lh!$A$11:$ZZ$201,366,FALSE))=TRUE,"",IF(VLOOKUP($A4,parlvotes_lh!$A$11:$ZZ$201,366,FALSE)=0,"",VLOOKUP($A4,parlvotes_lh!$A$11:$ZZ$201,366,FALSE)))</f>
        <v/>
      </c>
      <c r="AC4" s="188" t="str">
        <f>IF(ISERROR(VLOOKUP($A4,parlvotes_lh!$A$11:$ZZ$201,386,FALSE))=TRUE,"",IF(VLOOKUP($A4,parlvotes_lh!$A$11:$ZZ$201,386,FALSE)=0,"",VLOOKUP($A4,parlvotes_lh!$A$11:$ZZ$201,386,FALSE)))</f>
        <v/>
      </c>
    </row>
    <row r="5" spans="1:29" ht="13.5" customHeight="1" x14ac:dyDescent="0.25">
      <c r="A5" s="182" t="str">
        <f>IF(info_parties!A5="","",info_parties!A5)</f>
        <v>hu_kdnp01</v>
      </c>
      <c r="B5" s="87" t="str">
        <f>IF(A5="","",MID(info_weblinks!$C$3,32,3))</f>
        <v>hun</v>
      </c>
      <c r="C5" s="87" t="str">
        <f>IF(info_parties!G5="","",info_parties!G5)</f>
        <v>Christian-Democratic People's Party</v>
      </c>
      <c r="D5" s="87" t="str">
        <f>IF(info_parties!K5="","",info_parties!K5)</f>
        <v>Keresztenydemokrata
 Neppitrt (KDNP)</v>
      </c>
      <c r="E5" s="87" t="str">
        <f>IF(info_parties!H5="","",info_parties!H5)</f>
        <v>KDNP</v>
      </c>
      <c r="F5" s="183">
        <f t="shared" si="0"/>
        <v>34462</v>
      </c>
      <c r="G5" s="184">
        <f t="shared" si="1"/>
        <v>35925</v>
      </c>
      <c r="H5" s="185">
        <f t="shared" si="2"/>
        <v>7.0000000000000007E-2</v>
      </c>
      <c r="I5" s="186">
        <f t="shared" si="3"/>
        <v>34462</v>
      </c>
      <c r="J5" s="187">
        <f>IF(ISERROR(VLOOKUP($A5,parlvotes_lh!$A$11:$ZZ$201,6,FALSE))=TRUE,"",IF(VLOOKUP($A5,parlvotes_lh!$A$11:$ZZ$201,6,FALSE)=0,"",VLOOKUP($A5,parlvotes_lh!$A$11:$ZZ$201,6,FALSE)))</f>
        <v>7.0000000000000007E-2</v>
      </c>
      <c r="K5" s="187">
        <f>IF(ISERROR(VLOOKUP($A5,parlvotes_lh!$A$11:$ZZ$201,26,FALSE))=TRUE,"",IF(VLOOKUP($A5,parlvotes_lh!$A$11:$ZZ$201,26,FALSE)=0,"",VLOOKUP($A5,parlvotes_lh!$A$11:$ZZ$201,26,FALSE)))</f>
        <v>2.3E-2</v>
      </c>
      <c r="L5" s="187" t="str">
        <f>IF(ISERROR(VLOOKUP($A5,parlvotes_lh!$A$11:$ZZ$201,46,FALSE))=TRUE,"",IF(VLOOKUP($A5,parlvotes_lh!$A$11:$ZZ$201,46,FALSE)=0,"",VLOOKUP($A5,parlvotes_lh!$A$11:$ZZ$201,46,FALSE)))</f>
        <v/>
      </c>
      <c r="M5" s="187" t="str">
        <f>IF(ISERROR(VLOOKUP($A5,parlvotes_lh!$A$11:$ZZ$201,66,FALSE))=TRUE,"",IF(VLOOKUP($A5,parlvotes_lh!$A$11:$ZZ$201,66,FALSE)=0,"",VLOOKUP($A5,parlvotes_lh!$A$11:$ZZ$201,66,FALSE)))</f>
        <v/>
      </c>
      <c r="N5" s="187" t="str">
        <f>IF(ISERROR(VLOOKUP($A5,parlvotes_lh!$A$11:$ZZ$201,86,FALSE))=TRUE,"",IF(VLOOKUP($A5,parlvotes_lh!$A$11:$ZZ$201,86,FALSE)=0,"",VLOOKUP($A5,parlvotes_lh!$A$11:$ZZ$201,86,FALSE)))</f>
        <v/>
      </c>
      <c r="O5" s="187" t="str">
        <f>IF(ISERROR(VLOOKUP($A5,parlvotes_lh!$A$11:$ZZ$201,106,FALSE))=TRUE,"",IF(VLOOKUP($A5,parlvotes_lh!$A$11:$ZZ$201,106,FALSE)=0,"",VLOOKUP($A5,parlvotes_lh!$A$11:$ZZ$201,106,FALSE)))</f>
        <v/>
      </c>
      <c r="P5" s="187" t="str">
        <f>IF(ISERROR(VLOOKUP($A5,parlvotes_lh!$A$11:$ZZ$201,126,FALSE))=TRUE,"",IF(VLOOKUP($A5,parlvotes_lh!$A$11:$ZZ$201,126,FALSE)=0,"",VLOOKUP($A5,parlvotes_lh!$A$11:$ZZ$201,126,FALSE)))</f>
        <v/>
      </c>
      <c r="Q5" s="188" t="str">
        <f>IF(ISERROR(VLOOKUP($A5,parlvotes_lh!$A$11:$ZZ$201,146,FALSE))=TRUE,"",IF(VLOOKUP($A5,parlvotes_lh!$A$11:$ZZ$201,146,FALSE)=0,"",VLOOKUP($A5,parlvotes_lh!$A$11:$ZZ$201,146,FALSE)))</f>
        <v/>
      </c>
      <c r="R5" s="188" t="str">
        <f>IF(ISERROR(VLOOKUP($A5,parlvotes_lh!$A$11:$ZZ$201,166,FALSE))=TRUE,"",IF(VLOOKUP($A5,parlvotes_lh!$A$11:$ZZ$201,166,FALSE)=0,"",VLOOKUP($A5,parlvotes_lh!$A$11:$ZZ$201,166,FALSE)))</f>
        <v/>
      </c>
      <c r="S5" s="188" t="str">
        <f>IF(ISERROR(VLOOKUP($A5,parlvotes_lh!$A$11:$ZZ$201,186,FALSE))=TRUE,"",IF(VLOOKUP($A5,parlvotes_lh!$A$11:$ZZ$201,186,FALSE)=0,"",VLOOKUP($A5,parlvotes_lh!$A$11:$ZZ$201,186,FALSE)))</f>
        <v/>
      </c>
      <c r="T5" s="188" t="str">
        <f>IF(ISERROR(VLOOKUP($A5,parlvotes_lh!$A$11:$ZZ$201,206,FALSE))=TRUE,"",IF(VLOOKUP($A5,parlvotes_lh!$A$11:$ZZ$201,206,FALSE)=0,"",VLOOKUP($A5,parlvotes_lh!$A$11:$ZZ$201,206,FALSE)))</f>
        <v/>
      </c>
      <c r="U5" s="188" t="str">
        <f>IF(ISERROR(VLOOKUP($A5,parlvotes_lh!$A$11:$ZZ$201,226,FALSE))=TRUE,"",IF(VLOOKUP($A5,parlvotes_lh!$A$11:$ZZ$201,226,FALSE)=0,"",VLOOKUP($A5,parlvotes_lh!$A$11:$ZZ$201,226,FALSE)))</f>
        <v/>
      </c>
      <c r="V5" s="188" t="str">
        <f>IF(ISERROR(VLOOKUP($A5,parlvotes_lh!$A$11:$ZZ$201,246,FALSE))=TRUE,"",IF(VLOOKUP($A5,parlvotes_lh!$A$11:$ZZ$201,246,FALSE)=0,"",VLOOKUP($A5,parlvotes_lh!$A$11:$ZZ$201,246,FALSE)))</f>
        <v/>
      </c>
      <c r="W5" s="188" t="str">
        <f>IF(ISERROR(VLOOKUP($A5,parlvotes_lh!$A$11:$ZZ$201,266,FALSE))=TRUE,"",IF(VLOOKUP($A5,parlvotes_lh!$A$11:$ZZ$201,266,FALSE)=0,"",VLOOKUP($A5,parlvotes_lh!$A$11:$ZZ$201,266,FALSE)))</f>
        <v/>
      </c>
      <c r="X5" s="188" t="str">
        <f>IF(ISERROR(VLOOKUP($A5,parlvotes_lh!$A$11:$ZZ$201,286,FALSE))=TRUE,"",IF(VLOOKUP($A5,parlvotes_lh!$A$11:$ZZ$201,286,FALSE)=0,"",VLOOKUP($A5,parlvotes_lh!$A$11:$ZZ$201,286,FALSE)))</f>
        <v/>
      </c>
      <c r="Y5" s="188" t="str">
        <f>IF(ISERROR(VLOOKUP($A5,parlvotes_lh!$A$11:$ZZ$201,306,FALSE))=TRUE,"",IF(VLOOKUP($A5,parlvotes_lh!$A$11:$ZZ$201,306,FALSE)=0,"",VLOOKUP($A5,parlvotes_lh!$A$11:$ZZ$201,306,FALSE)))</f>
        <v/>
      </c>
      <c r="Z5" s="188" t="str">
        <f>IF(ISERROR(VLOOKUP($A5,parlvotes_lh!$A$11:$ZZ$201,326,FALSE))=TRUE,"",IF(VLOOKUP($A5,parlvotes_lh!$A$11:$ZZ$201,326,FALSE)=0,"",VLOOKUP($A5,parlvotes_lh!$A$11:$ZZ$201,326,FALSE)))</f>
        <v/>
      </c>
      <c r="AA5" s="188" t="str">
        <f>IF(ISERROR(VLOOKUP($A5,parlvotes_lh!$A$11:$ZZ$201,346,FALSE))=TRUE,"",IF(VLOOKUP($A5,parlvotes_lh!$A$11:$ZZ$201,346,FALSE)=0,"",VLOOKUP($A5,parlvotes_lh!$A$11:$ZZ$201,346,FALSE)))</f>
        <v/>
      </c>
      <c r="AB5" s="188" t="str">
        <f>IF(ISERROR(VLOOKUP($A5,parlvotes_lh!$A$11:$ZZ$201,366,FALSE))=TRUE,"",IF(VLOOKUP($A5,parlvotes_lh!$A$11:$ZZ$201,366,FALSE)=0,"",VLOOKUP($A5,parlvotes_lh!$A$11:$ZZ$201,366,FALSE)))</f>
        <v/>
      </c>
      <c r="AC5" s="188" t="str">
        <f>IF(ISERROR(VLOOKUP($A5,parlvotes_lh!$A$11:$ZZ$201,386,FALSE))=TRUE,"",IF(VLOOKUP($A5,parlvotes_lh!$A$11:$ZZ$201,386,FALSE)=0,"",VLOOKUP($A5,parlvotes_lh!$A$11:$ZZ$201,386,FALSE)))</f>
        <v/>
      </c>
    </row>
    <row r="6" spans="1:29" ht="13.5" customHeight="1" x14ac:dyDescent="0.25">
      <c r="A6" s="182" t="str">
        <f>IF(info_parties!A6="","",info_parties!A6)</f>
        <v>hu_mszp01</v>
      </c>
      <c r="B6" s="87" t="str">
        <f>IF(A6="","",MID(info_weblinks!$C$3,32,3))</f>
        <v>hun</v>
      </c>
      <c r="C6" s="87" t="str">
        <f>IF(info_parties!G6="","",info_parties!G6)</f>
        <v>Hungarian Socialist Party</v>
      </c>
      <c r="D6" s="87" t="str">
        <f>IF(info_parties!K6="","",info_parties!K6)</f>
        <v>Magyar Szocialista Pirt</v>
      </c>
      <c r="E6" s="87" t="str">
        <f>IF(info_parties!H6="","",info_parties!H6)</f>
        <v>MSZP</v>
      </c>
      <c r="F6" s="183">
        <f t="shared" si="0"/>
        <v>34462</v>
      </c>
      <c r="G6" s="184">
        <f t="shared" si="1"/>
        <v>43198</v>
      </c>
      <c r="H6" s="185">
        <f t="shared" si="2"/>
        <v>0.432</v>
      </c>
      <c r="I6" s="186">
        <f t="shared" si="3"/>
        <v>38816</v>
      </c>
      <c r="J6" s="187">
        <f>IF(ISERROR(VLOOKUP($A6,parlvotes_lh!$A$11:$ZZ$201,6,FALSE))=TRUE,"",IF(VLOOKUP($A6,parlvotes_lh!$A$11:$ZZ$201,6,FALSE)=0,"",VLOOKUP($A6,parlvotes_lh!$A$11:$ZZ$201,6,FALSE)))</f>
        <v>0.33</v>
      </c>
      <c r="K6" s="187">
        <f>IF(ISERROR(VLOOKUP($A6,parlvotes_lh!$A$11:$ZZ$201,26,FALSE))=TRUE,"",IF(VLOOKUP($A6,parlvotes_lh!$A$11:$ZZ$201,26,FALSE)=0,"",VLOOKUP($A6,parlvotes_lh!$A$11:$ZZ$201,26,FALSE)))</f>
        <v>0.32900000000000001</v>
      </c>
      <c r="L6" s="187">
        <f>IF(ISERROR(VLOOKUP($A6,parlvotes_lh!$A$11:$ZZ$201,46,FALSE))=TRUE,"",IF(VLOOKUP($A6,parlvotes_lh!$A$11:$ZZ$201,46,FALSE)=0,"",VLOOKUP($A6,parlvotes_lh!$A$11:$ZZ$201,46,FALSE)))</f>
        <v>0.42049999999999998</v>
      </c>
      <c r="M6" s="187">
        <f>IF(ISERROR(VLOOKUP($A6,parlvotes_lh!$A$11:$ZZ$201,66,FALSE))=TRUE,"",IF(VLOOKUP($A6,parlvotes_lh!$A$11:$ZZ$201,66,FALSE)=0,"",VLOOKUP($A6,parlvotes_lh!$A$11:$ZZ$201,66,FALSE)))</f>
        <v>0.432</v>
      </c>
      <c r="N6" s="187">
        <f>IF(ISERROR(VLOOKUP($A6,parlvotes_lh!$A$11:$ZZ$201,86,FALSE))=TRUE,"",IF(VLOOKUP($A6,parlvotes_lh!$A$11:$ZZ$201,86,FALSE)=0,"",VLOOKUP($A6,parlvotes_lh!$A$11:$ZZ$201,86,FALSE)))</f>
        <v>0.19297068054727776</v>
      </c>
      <c r="O6" s="187">
        <f>IF(ISERROR(VLOOKUP($A6,parlvotes_lh!$A$11:$ZZ$201,106,FALSE))=TRUE,"",IF(VLOOKUP($A6,parlvotes_lh!$A$11:$ZZ$201,106,FALSE)=0,"",VLOOKUP($A6,parlvotes_lh!$A$11:$ZZ$201,106,FALSE)))</f>
        <v>0.25573868968806085</v>
      </c>
      <c r="P6" s="187">
        <f>IF(ISERROR(VLOOKUP($A6,parlvotes_lh!$A$11:$ZZ$201,126,FALSE))=TRUE,"",IF(VLOOKUP($A6,parlvotes_lh!$A$11:$ZZ$201,126,FALSE)=0,"",VLOOKUP($A6,parlvotes_lh!$A$11:$ZZ$201,126,FALSE)))</f>
        <v>0.11911814663811464</v>
      </c>
      <c r="Q6" s="188" t="str">
        <f>IF(ISERROR(VLOOKUP($A6,parlvotes_lh!$A$11:$ZZ$201,146,FALSE))=TRUE,"",IF(VLOOKUP($A6,parlvotes_lh!$A$11:$ZZ$201,146,FALSE)=0,"",VLOOKUP($A6,parlvotes_lh!$A$11:$ZZ$201,146,FALSE)))</f>
        <v/>
      </c>
      <c r="R6" s="188" t="str">
        <f>IF(ISERROR(VLOOKUP($A6,parlvotes_lh!$A$11:$ZZ$201,166,FALSE))=TRUE,"",IF(VLOOKUP($A6,parlvotes_lh!$A$11:$ZZ$201,166,FALSE)=0,"",VLOOKUP($A6,parlvotes_lh!$A$11:$ZZ$201,166,FALSE)))</f>
        <v/>
      </c>
      <c r="S6" s="188" t="str">
        <f>IF(ISERROR(VLOOKUP($A6,parlvotes_lh!$A$11:$ZZ$201,186,FALSE))=TRUE,"",IF(VLOOKUP($A6,parlvotes_lh!$A$11:$ZZ$201,186,FALSE)=0,"",VLOOKUP($A6,parlvotes_lh!$A$11:$ZZ$201,186,FALSE)))</f>
        <v/>
      </c>
      <c r="T6" s="188" t="str">
        <f>IF(ISERROR(VLOOKUP($A6,parlvotes_lh!$A$11:$ZZ$201,206,FALSE))=TRUE,"",IF(VLOOKUP($A6,parlvotes_lh!$A$11:$ZZ$201,206,FALSE)=0,"",VLOOKUP($A6,parlvotes_lh!$A$11:$ZZ$201,206,FALSE)))</f>
        <v/>
      </c>
      <c r="U6" s="188" t="str">
        <f>IF(ISERROR(VLOOKUP($A6,parlvotes_lh!$A$11:$ZZ$201,226,FALSE))=TRUE,"",IF(VLOOKUP($A6,parlvotes_lh!$A$11:$ZZ$201,226,FALSE)=0,"",VLOOKUP($A6,parlvotes_lh!$A$11:$ZZ$201,226,FALSE)))</f>
        <v/>
      </c>
      <c r="V6" s="188" t="str">
        <f>IF(ISERROR(VLOOKUP($A6,parlvotes_lh!$A$11:$ZZ$201,246,FALSE))=TRUE,"",IF(VLOOKUP($A6,parlvotes_lh!$A$11:$ZZ$201,246,FALSE)=0,"",VLOOKUP($A6,parlvotes_lh!$A$11:$ZZ$201,246,FALSE)))</f>
        <v/>
      </c>
      <c r="W6" s="188" t="str">
        <f>IF(ISERROR(VLOOKUP($A6,parlvotes_lh!$A$11:$ZZ$201,266,FALSE))=TRUE,"",IF(VLOOKUP($A6,parlvotes_lh!$A$11:$ZZ$201,266,FALSE)=0,"",VLOOKUP($A6,parlvotes_lh!$A$11:$ZZ$201,266,FALSE)))</f>
        <v/>
      </c>
      <c r="X6" s="188" t="str">
        <f>IF(ISERROR(VLOOKUP($A6,parlvotes_lh!$A$11:$ZZ$201,286,FALSE))=TRUE,"",IF(VLOOKUP($A6,parlvotes_lh!$A$11:$ZZ$201,286,FALSE)=0,"",VLOOKUP($A6,parlvotes_lh!$A$11:$ZZ$201,286,FALSE)))</f>
        <v/>
      </c>
      <c r="Y6" s="188" t="str">
        <f>IF(ISERROR(VLOOKUP($A6,parlvotes_lh!$A$11:$ZZ$201,306,FALSE))=TRUE,"",IF(VLOOKUP($A6,parlvotes_lh!$A$11:$ZZ$201,306,FALSE)=0,"",VLOOKUP($A6,parlvotes_lh!$A$11:$ZZ$201,306,FALSE)))</f>
        <v/>
      </c>
      <c r="Z6" s="188" t="str">
        <f>IF(ISERROR(VLOOKUP($A6,parlvotes_lh!$A$11:$ZZ$201,326,FALSE))=TRUE,"",IF(VLOOKUP($A6,parlvotes_lh!$A$11:$ZZ$201,326,FALSE)=0,"",VLOOKUP($A6,parlvotes_lh!$A$11:$ZZ$201,326,FALSE)))</f>
        <v/>
      </c>
      <c r="AA6" s="188" t="str">
        <f>IF(ISERROR(VLOOKUP($A6,parlvotes_lh!$A$11:$ZZ$201,346,FALSE))=TRUE,"",IF(VLOOKUP($A6,parlvotes_lh!$A$11:$ZZ$201,346,FALSE)=0,"",VLOOKUP($A6,parlvotes_lh!$A$11:$ZZ$201,346,FALSE)))</f>
        <v/>
      </c>
      <c r="AB6" s="188" t="str">
        <f>IF(ISERROR(VLOOKUP($A6,parlvotes_lh!$A$11:$ZZ$201,366,FALSE))=TRUE,"",IF(VLOOKUP($A6,parlvotes_lh!$A$11:$ZZ$201,366,FALSE)=0,"",VLOOKUP($A6,parlvotes_lh!$A$11:$ZZ$201,366,FALSE)))</f>
        <v/>
      </c>
      <c r="AC6" s="188" t="str">
        <f>IF(ISERROR(VLOOKUP($A6,parlvotes_lh!$A$11:$ZZ$201,386,FALSE))=TRUE,"",IF(VLOOKUP($A6,parlvotes_lh!$A$11:$ZZ$201,386,FALSE)=0,"",VLOOKUP($A6,parlvotes_lh!$A$11:$ZZ$201,386,FALSE)))</f>
        <v/>
      </c>
    </row>
    <row r="7" spans="1:29" ht="13.5" customHeight="1" x14ac:dyDescent="0.25">
      <c r="A7" s="182" t="str">
        <f>IF(info_parties!A7="","",info_parties!A7)</f>
        <v>hu_szdsz01</v>
      </c>
      <c r="B7" s="87" t="str">
        <f>IF(A7="","",MID(info_weblinks!$C$3,32,3))</f>
        <v>hun</v>
      </c>
      <c r="C7" s="87" t="str">
        <f>IF(info_parties!G7="","",info_parties!G7)</f>
        <v>Alliance of Free Democrats</v>
      </c>
      <c r="D7" s="87" t="str">
        <f>IF(info_parties!K7="","",info_parties!K7)</f>
        <v>Szabad Demokrathk Szovetstge</v>
      </c>
      <c r="E7" s="87" t="str">
        <f>IF(info_parties!H7="","",info_parties!H7)</f>
        <v>SZDSZ</v>
      </c>
      <c r="F7" s="183">
        <f t="shared" si="0"/>
        <v>34462</v>
      </c>
      <c r="G7" s="184">
        <f t="shared" si="1"/>
        <v>38816</v>
      </c>
      <c r="H7" s="185">
        <f t="shared" si="2"/>
        <v>0.19700000000000001</v>
      </c>
      <c r="I7" s="186">
        <f t="shared" si="3"/>
        <v>34462</v>
      </c>
      <c r="J7" s="187">
        <f>IF(ISERROR(VLOOKUP($A7,parlvotes_lh!$A$11:$ZZ$201,6,FALSE))=TRUE,"",IF(VLOOKUP($A7,parlvotes_lh!$A$11:$ZZ$201,6,FALSE)=0,"",VLOOKUP($A7,parlvotes_lh!$A$11:$ZZ$201,6,FALSE)))</f>
        <v>0.19700000000000001</v>
      </c>
      <c r="K7" s="187">
        <f>IF(ISERROR(VLOOKUP($A7,parlvotes_lh!$A$11:$ZZ$201,26,FALSE))=TRUE,"",IF(VLOOKUP($A7,parlvotes_lh!$A$11:$ZZ$201,26,FALSE)=0,"",VLOOKUP($A7,parlvotes_lh!$A$11:$ZZ$201,26,FALSE)))</f>
        <v>7.5999999999999998E-2</v>
      </c>
      <c r="L7" s="187">
        <f>IF(ISERROR(VLOOKUP($A7,parlvotes_lh!$A$11:$ZZ$201,46,FALSE))=TRUE,"",IF(VLOOKUP($A7,parlvotes_lh!$A$11:$ZZ$201,46,FALSE)=0,"",VLOOKUP($A7,parlvotes_lh!$A$11:$ZZ$201,46,FALSE)))</f>
        <v>5.57E-2</v>
      </c>
      <c r="M7" s="187">
        <f>IF(ISERROR(VLOOKUP($A7,parlvotes_lh!$A$11:$ZZ$201,66,FALSE))=TRUE,"",IF(VLOOKUP($A7,parlvotes_lh!$A$11:$ZZ$201,66,FALSE)=0,"",VLOOKUP($A7,parlvotes_lh!$A$11:$ZZ$201,66,FALSE)))</f>
        <v>6.5000000000000002E-2</v>
      </c>
      <c r="N7" s="187" t="str">
        <f>IF(ISERROR(VLOOKUP($A7,parlvotes_lh!$A$11:$ZZ$201,86,FALSE))=TRUE,"",IF(VLOOKUP($A7,parlvotes_lh!$A$11:$ZZ$201,86,FALSE)=0,"",VLOOKUP($A7,parlvotes_lh!$A$11:$ZZ$201,86,FALSE)))</f>
        <v/>
      </c>
      <c r="O7" s="187" t="str">
        <f>IF(ISERROR(VLOOKUP($A7,parlvotes_lh!$A$11:$ZZ$201,106,FALSE))=TRUE,"",IF(VLOOKUP($A7,parlvotes_lh!$A$11:$ZZ$201,106,FALSE)=0,"",VLOOKUP($A7,parlvotes_lh!$A$11:$ZZ$201,106,FALSE)))</f>
        <v/>
      </c>
      <c r="P7" s="187" t="str">
        <f>IF(ISERROR(VLOOKUP($A7,parlvotes_lh!$A$11:$ZZ$201,126,FALSE))=TRUE,"",IF(VLOOKUP($A7,parlvotes_lh!$A$11:$ZZ$201,126,FALSE)=0,"",VLOOKUP($A7,parlvotes_lh!$A$11:$ZZ$201,126,FALSE)))</f>
        <v/>
      </c>
      <c r="Q7" s="188" t="str">
        <f>IF(ISERROR(VLOOKUP($A7,parlvotes_lh!$A$11:$ZZ$201,146,FALSE))=TRUE,"",IF(VLOOKUP($A7,parlvotes_lh!$A$11:$ZZ$201,146,FALSE)=0,"",VLOOKUP($A7,parlvotes_lh!$A$11:$ZZ$201,146,FALSE)))</f>
        <v/>
      </c>
      <c r="R7" s="188" t="str">
        <f>IF(ISERROR(VLOOKUP($A7,parlvotes_lh!$A$11:$ZZ$201,166,FALSE))=TRUE,"",IF(VLOOKUP($A7,parlvotes_lh!$A$11:$ZZ$201,166,FALSE)=0,"",VLOOKUP($A7,parlvotes_lh!$A$11:$ZZ$201,166,FALSE)))</f>
        <v/>
      </c>
      <c r="S7" s="188" t="str">
        <f>IF(ISERROR(VLOOKUP($A7,parlvotes_lh!$A$11:$ZZ$201,186,FALSE))=TRUE,"",IF(VLOOKUP($A7,parlvotes_lh!$A$11:$ZZ$201,186,FALSE)=0,"",VLOOKUP($A7,parlvotes_lh!$A$11:$ZZ$201,186,FALSE)))</f>
        <v/>
      </c>
      <c r="T7" s="188" t="str">
        <f>IF(ISERROR(VLOOKUP($A7,parlvotes_lh!$A$11:$ZZ$201,206,FALSE))=TRUE,"",IF(VLOOKUP($A7,parlvotes_lh!$A$11:$ZZ$201,206,FALSE)=0,"",VLOOKUP($A7,parlvotes_lh!$A$11:$ZZ$201,206,FALSE)))</f>
        <v/>
      </c>
      <c r="U7" s="188" t="str">
        <f>IF(ISERROR(VLOOKUP($A7,parlvotes_lh!$A$11:$ZZ$201,226,FALSE))=TRUE,"",IF(VLOOKUP($A7,parlvotes_lh!$A$11:$ZZ$201,226,FALSE)=0,"",VLOOKUP($A7,parlvotes_lh!$A$11:$ZZ$201,226,FALSE)))</f>
        <v/>
      </c>
      <c r="V7" s="188" t="str">
        <f>IF(ISERROR(VLOOKUP($A7,parlvotes_lh!$A$11:$ZZ$201,246,FALSE))=TRUE,"",IF(VLOOKUP($A7,parlvotes_lh!$A$11:$ZZ$201,246,FALSE)=0,"",VLOOKUP($A7,parlvotes_lh!$A$11:$ZZ$201,246,FALSE)))</f>
        <v/>
      </c>
      <c r="W7" s="188" t="str">
        <f>IF(ISERROR(VLOOKUP($A7,parlvotes_lh!$A$11:$ZZ$201,266,FALSE))=TRUE,"",IF(VLOOKUP($A7,parlvotes_lh!$A$11:$ZZ$201,266,FALSE)=0,"",VLOOKUP($A7,parlvotes_lh!$A$11:$ZZ$201,266,FALSE)))</f>
        <v/>
      </c>
      <c r="X7" s="188" t="str">
        <f>IF(ISERROR(VLOOKUP($A7,parlvotes_lh!$A$11:$ZZ$201,286,FALSE))=TRUE,"",IF(VLOOKUP($A7,parlvotes_lh!$A$11:$ZZ$201,286,FALSE)=0,"",VLOOKUP($A7,parlvotes_lh!$A$11:$ZZ$201,286,FALSE)))</f>
        <v/>
      </c>
      <c r="Y7" s="188" t="str">
        <f>IF(ISERROR(VLOOKUP($A7,parlvotes_lh!$A$11:$ZZ$201,306,FALSE))=TRUE,"",IF(VLOOKUP($A7,parlvotes_lh!$A$11:$ZZ$201,306,FALSE)=0,"",VLOOKUP($A7,parlvotes_lh!$A$11:$ZZ$201,306,FALSE)))</f>
        <v/>
      </c>
      <c r="Z7" s="188" t="str">
        <f>IF(ISERROR(VLOOKUP($A7,parlvotes_lh!$A$11:$ZZ$201,326,FALSE))=TRUE,"",IF(VLOOKUP($A7,parlvotes_lh!$A$11:$ZZ$201,326,FALSE)=0,"",VLOOKUP($A7,parlvotes_lh!$A$11:$ZZ$201,326,FALSE)))</f>
        <v/>
      </c>
      <c r="AA7" s="188" t="str">
        <f>IF(ISERROR(VLOOKUP($A7,parlvotes_lh!$A$11:$ZZ$201,346,FALSE))=TRUE,"",IF(VLOOKUP($A7,parlvotes_lh!$A$11:$ZZ$201,346,FALSE)=0,"",VLOOKUP($A7,parlvotes_lh!$A$11:$ZZ$201,346,FALSE)))</f>
        <v/>
      </c>
      <c r="AB7" s="188" t="str">
        <f>IF(ISERROR(VLOOKUP($A7,parlvotes_lh!$A$11:$ZZ$201,366,FALSE))=TRUE,"",IF(VLOOKUP($A7,parlvotes_lh!$A$11:$ZZ$201,366,FALSE)=0,"",VLOOKUP($A7,parlvotes_lh!$A$11:$ZZ$201,366,FALSE)))</f>
        <v/>
      </c>
      <c r="AC7" s="188" t="str">
        <f>IF(ISERROR(VLOOKUP($A7,parlvotes_lh!$A$11:$ZZ$201,386,FALSE))=TRUE,"",IF(VLOOKUP($A7,parlvotes_lh!$A$11:$ZZ$201,386,FALSE)=0,"",VLOOKUP($A7,parlvotes_lh!$A$11:$ZZ$201,386,FALSE)))</f>
        <v/>
      </c>
    </row>
    <row r="8" spans="1:29" ht="13.5" customHeight="1" x14ac:dyDescent="0.25">
      <c r="A8" s="182" t="str">
        <f>IF(info_parties!A8="","",info_parties!A8)</f>
        <v>hu_fidesz-mpp01</v>
      </c>
      <c r="B8" s="87" t="str">
        <f>IF(A8="","",MID(info_weblinks!$C$3,32,3))</f>
        <v>hun</v>
      </c>
      <c r="C8" s="87" t="str">
        <f>IF(info_parties!G8="","",info_parties!G8)</f>
        <v>Alliance of Young Democrats-Hungarian Civic Party</v>
      </c>
      <c r="D8" s="87" t="str">
        <f>IF(info_parties!K8="","",info_parties!K8)</f>
        <v>Fiatal Demokraták Szövetsége-Magyar Polgári Párt</v>
      </c>
      <c r="E8" s="87" t="str">
        <f>IF(info_parties!H8="","",info_parties!H8)</f>
        <v>Fidesz-MPP</v>
      </c>
      <c r="F8" s="183">
        <f t="shared" si="0"/>
        <v>34462</v>
      </c>
      <c r="G8" s="184">
        <f t="shared" si="1"/>
        <v>43198</v>
      </c>
      <c r="H8" s="185">
        <f t="shared" si="2"/>
        <v>0.5272821537755934</v>
      </c>
      <c r="I8" s="186">
        <f t="shared" si="3"/>
        <v>40279</v>
      </c>
      <c r="J8" s="187">
        <f>IF(ISERROR(VLOOKUP($A8,parlvotes_lh!$A$11:$ZZ$201,6,FALSE))=TRUE,"",IF(VLOOKUP($A8,parlvotes_lh!$A$11:$ZZ$201,6,FALSE)=0,"",VLOOKUP($A8,parlvotes_lh!$A$11:$ZZ$201,6,FALSE)))</f>
        <v>7.0000000000000007E-2</v>
      </c>
      <c r="K8" s="187">
        <f>IF(ISERROR(VLOOKUP($A8,parlvotes_lh!$A$11:$ZZ$201,26,FALSE))=TRUE,"",IF(VLOOKUP($A8,parlvotes_lh!$A$11:$ZZ$201,26,FALSE)=0,"",VLOOKUP($A8,parlvotes_lh!$A$11:$ZZ$201,26,FALSE)))</f>
        <v>0.29499999999999998</v>
      </c>
      <c r="L8" s="187">
        <f>IF(ISERROR(VLOOKUP($A8,parlvotes_lh!$A$11:$ZZ$201,46,FALSE))=TRUE,"",IF(VLOOKUP($A8,parlvotes_lh!$A$11:$ZZ$201,46,FALSE)=0,"",VLOOKUP($A8,parlvotes_lh!$A$11:$ZZ$201,46,FALSE)))</f>
        <v>0.41070000000000001</v>
      </c>
      <c r="M8" s="187">
        <f>IF(ISERROR(VLOOKUP($A8,parlvotes_lh!$A$11:$ZZ$201,66,FALSE))=TRUE,"",IF(VLOOKUP($A8,parlvotes_lh!$A$11:$ZZ$201,66,FALSE)=0,"",VLOOKUP($A8,parlvotes_lh!$A$11:$ZZ$201,66,FALSE)))</f>
        <v>0.42</v>
      </c>
      <c r="N8" s="187">
        <f>IF(ISERROR(VLOOKUP($A8,parlvotes_lh!$A$11:$ZZ$201,86,FALSE))=TRUE,"",IF(VLOOKUP($A8,parlvotes_lh!$A$11:$ZZ$201,86,FALSE)=0,"",VLOOKUP($A8,parlvotes_lh!$A$11:$ZZ$201,86,FALSE)))</f>
        <v>0.5272821537755934</v>
      </c>
      <c r="O8" s="187">
        <f>IF(ISERROR(VLOOKUP($A8,parlvotes_lh!$A$11:$ZZ$201,106,FALSE))=TRUE,"",IF(VLOOKUP($A8,parlvotes_lh!$A$11:$ZZ$201,106,FALSE)=0,"",VLOOKUP($A8,parlvotes_lh!$A$11:$ZZ$201,106,FALSE)))</f>
        <v>0.44870559141476452</v>
      </c>
      <c r="P8" s="187">
        <f>IF(ISERROR(VLOOKUP($A8,parlvotes_lh!$A$11:$ZZ$201,126,FALSE))=TRUE,"",IF(VLOOKUP($A8,parlvotes_lh!$A$11:$ZZ$201,126,FALSE)=0,"",VLOOKUP($A8,parlvotes_lh!$A$11:$ZZ$201,126,FALSE)))</f>
        <v>0.49282962849744377</v>
      </c>
      <c r="Q8" s="188" t="str">
        <f>IF(ISERROR(VLOOKUP($A8,parlvotes_lh!$A$11:$ZZ$201,146,FALSE))=TRUE,"",IF(VLOOKUP($A8,parlvotes_lh!$A$11:$ZZ$201,146,FALSE)=0,"",VLOOKUP($A8,parlvotes_lh!$A$11:$ZZ$201,146,FALSE)))</f>
        <v/>
      </c>
      <c r="R8" s="188" t="str">
        <f>IF(ISERROR(VLOOKUP($A8,parlvotes_lh!$A$11:$ZZ$201,166,FALSE))=TRUE,"",IF(VLOOKUP($A8,parlvotes_lh!$A$11:$ZZ$201,166,FALSE)=0,"",VLOOKUP($A8,parlvotes_lh!$A$11:$ZZ$201,166,FALSE)))</f>
        <v/>
      </c>
      <c r="S8" s="188" t="str">
        <f>IF(ISERROR(VLOOKUP($A8,parlvotes_lh!$A$11:$ZZ$201,186,FALSE))=TRUE,"",IF(VLOOKUP($A8,parlvotes_lh!$A$11:$ZZ$201,186,FALSE)=0,"",VLOOKUP($A8,parlvotes_lh!$A$11:$ZZ$201,186,FALSE)))</f>
        <v/>
      </c>
      <c r="T8" s="188" t="str">
        <f>IF(ISERROR(VLOOKUP($A8,parlvotes_lh!$A$11:$ZZ$201,206,FALSE))=TRUE,"",IF(VLOOKUP($A8,parlvotes_lh!$A$11:$ZZ$201,206,FALSE)=0,"",VLOOKUP($A8,parlvotes_lh!$A$11:$ZZ$201,206,FALSE)))</f>
        <v/>
      </c>
      <c r="U8" s="188" t="str">
        <f>IF(ISERROR(VLOOKUP($A8,parlvotes_lh!$A$11:$ZZ$201,226,FALSE))=TRUE,"",IF(VLOOKUP($A8,parlvotes_lh!$A$11:$ZZ$201,226,FALSE)=0,"",VLOOKUP($A8,parlvotes_lh!$A$11:$ZZ$201,226,FALSE)))</f>
        <v/>
      </c>
      <c r="V8" s="188" t="str">
        <f>IF(ISERROR(VLOOKUP($A8,parlvotes_lh!$A$11:$ZZ$201,246,FALSE))=TRUE,"",IF(VLOOKUP($A8,parlvotes_lh!$A$11:$ZZ$201,246,FALSE)=0,"",VLOOKUP($A8,parlvotes_lh!$A$11:$ZZ$201,246,FALSE)))</f>
        <v/>
      </c>
      <c r="W8" s="188" t="str">
        <f>IF(ISERROR(VLOOKUP($A8,parlvotes_lh!$A$11:$ZZ$201,266,FALSE))=TRUE,"",IF(VLOOKUP($A8,parlvotes_lh!$A$11:$ZZ$201,266,FALSE)=0,"",VLOOKUP($A8,parlvotes_lh!$A$11:$ZZ$201,266,FALSE)))</f>
        <v/>
      </c>
      <c r="X8" s="188" t="str">
        <f>IF(ISERROR(VLOOKUP($A8,parlvotes_lh!$A$11:$ZZ$201,286,FALSE))=TRUE,"",IF(VLOOKUP($A8,parlvotes_lh!$A$11:$ZZ$201,286,FALSE)=0,"",VLOOKUP($A8,parlvotes_lh!$A$11:$ZZ$201,286,FALSE)))</f>
        <v/>
      </c>
      <c r="Y8" s="188" t="str">
        <f>IF(ISERROR(VLOOKUP($A8,parlvotes_lh!$A$11:$ZZ$201,306,FALSE))=TRUE,"",IF(VLOOKUP($A8,parlvotes_lh!$A$11:$ZZ$201,306,FALSE)=0,"",VLOOKUP($A8,parlvotes_lh!$A$11:$ZZ$201,306,FALSE)))</f>
        <v/>
      </c>
      <c r="Z8" s="188" t="str">
        <f>IF(ISERROR(VLOOKUP($A8,parlvotes_lh!$A$11:$ZZ$201,326,FALSE))=TRUE,"",IF(VLOOKUP($A8,parlvotes_lh!$A$11:$ZZ$201,326,FALSE)=0,"",VLOOKUP($A8,parlvotes_lh!$A$11:$ZZ$201,326,FALSE)))</f>
        <v/>
      </c>
      <c r="AA8" s="188" t="str">
        <f>IF(ISERROR(VLOOKUP($A8,parlvotes_lh!$A$11:$ZZ$201,346,FALSE))=TRUE,"",IF(VLOOKUP($A8,parlvotes_lh!$A$11:$ZZ$201,346,FALSE)=0,"",VLOOKUP($A8,parlvotes_lh!$A$11:$ZZ$201,346,FALSE)))</f>
        <v/>
      </c>
      <c r="AB8" s="188" t="str">
        <f>IF(ISERROR(VLOOKUP($A8,parlvotes_lh!$A$11:$ZZ$201,366,FALSE))=TRUE,"",IF(VLOOKUP($A8,parlvotes_lh!$A$11:$ZZ$201,366,FALSE)=0,"",VLOOKUP($A8,parlvotes_lh!$A$11:$ZZ$201,366,FALSE)))</f>
        <v/>
      </c>
      <c r="AC8" s="188" t="str">
        <f>IF(ISERROR(VLOOKUP($A8,parlvotes_lh!$A$11:$ZZ$201,386,FALSE))=TRUE,"",IF(VLOOKUP($A8,parlvotes_lh!$A$11:$ZZ$201,386,FALSE)=0,"",VLOOKUP($A8,parlvotes_lh!$A$11:$ZZ$201,386,FALSE)))</f>
        <v/>
      </c>
    </row>
    <row r="9" spans="1:29" ht="13.5" customHeight="1" x14ac:dyDescent="0.25">
      <c r="A9" s="182" t="str">
        <f>IF(info_parties!A9="","",info_parties!A9)</f>
        <v>hu_n01</v>
      </c>
      <c r="B9" s="87" t="str">
        <f>IF(A9="","",MID(info_weblinks!$C$3,32,3))</f>
        <v>hun</v>
      </c>
      <c r="C9" s="87" t="str">
        <f>IF(info_parties!G9="","",info_parties!G9)</f>
        <v>Independent</v>
      </c>
      <c r="D9" s="87" t="str">
        <f>IF(info_parties!K9="","",info_parties!K9)</f>
        <v/>
      </c>
      <c r="E9" s="87" t="str">
        <f>IF(info_parties!H9="","",info_parties!H9)</f>
        <v>No acronym</v>
      </c>
      <c r="F9" s="183" t="str">
        <f t="shared" si="0"/>
        <v/>
      </c>
      <c r="G9" s="184" t="str">
        <f t="shared" si="1"/>
        <v/>
      </c>
      <c r="H9" s="185" t="str">
        <f t="shared" si="2"/>
        <v/>
      </c>
      <c r="I9" s="186" t="str">
        <f t="shared" si="3"/>
        <v/>
      </c>
      <c r="J9" s="187" t="str">
        <f>IF(ISERROR(VLOOKUP($A9,parlvotes_lh!$A$11:$ZZ$201,6,FALSE))=TRUE,"",IF(VLOOKUP($A9,parlvotes_lh!$A$11:$ZZ$201,6,FALSE)=0,"",VLOOKUP($A9,parlvotes_lh!$A$11:$ZZ$201,6,FALSE)))</f>
        <v/>
      </c>
      <c r="K9" s="187" t="str">
        <f>IF(ISERROR(VLOOKUP($A9,parlvotes_lh!$A$11:$ZZ$201,26,FALSE))=TRUE,"",IF(VLOOKUP($A9,parlvotes_lh!$A$11:$ZZ$201,26,FALSE)=0,"",VLOOKUP($A9,parlvotes_lh!$A$11:$ZZ$201,26,FALSE)))</f>
        <v/>
      </c>
      <c r="L9" s="187" t="str">
        <f>IF(ISERROR(VLOOKUP($A9,parlvotes_lh!$A$11:$ZZ$201,46,FALSE))=TRUE,"",IF(VLOOKUP($A9,parlvotes_lh!$A$11:$ZZ$201,46,FALSE)=0,"",VLOOKUP($A9,parlvotes_lh!$A$11:$ZZ$201,46,FALSE)))</f>
        <v/>
      </c>
      <c r="M9" s="187" t="str">
        <f>IF(ISERROR(VLOOKUP($A9,parlvotes_lh!$A$11:$ZZ$201,66,FALSE))=TRUE,"",IF(VLOOKUP($A9,parlvotes_lh!$A$11:$ZZ$201,66,FALSE)=0,"",VLOOKUP($A9,parlvotes_lh!$A$11:$ZZ$201,66,FALSE)))</f>
        <v/>
      </c>
      <c r="N9" s="187" t="str">
        <f>IF(ISERROR(VLOOKUP($A9,parlvotes_lh!$A$11:$ZZ$201,86,FALSE))=TRUE,"",IF(VLOOKUP($A9,parlvotes_lh!$A$11:$ZZ$201,86,FALSE)=0,"",VLOOKUP($A9,parlvotes_lh!$A$11:$ZZ$201,86,FALSE)))</f>
        <v/>
      </c>
      <c r="O9" s="187" t="str">
        <f>IF(ISERROR(VLOOKUP($A9,parlvotes_lh!$A$11:$ZZ$201,106,FALSE))=TRUE,"",IF(VLOOKUP($A9,parlvotes_lh!$A$11:$ZZ$201,106,FALSE)=0,"",VLOOKUP($A9,parlvotes_lh!$A$11:$ZZ$201,106,FALSE)))</f>
        <v/>
      </c>
      <c r="P9" s="187" t="str">
        <f>IF(ISERROR(VLOOKUP($A9,parlvotes_lh!$A$11:$ZZ$201,126,FALSE))=TRUE,"",IF(VLOOKUP($A9,parlvotes_lh!$A$11:$ZZ$201,126,FALSE)=0,"",VLOOKUP($A9,parlvotes_lh!$A$11:$ZZ$201,126,FALSE)))</f>
        <v/>
      </c>
      <c r="Q9" s="188" t="str">
        <f>IF(ISERROR(VLOOKUP($A9,parlvotes_lh!$A$11:$ZZ$201,146,FALSE))=TRUE,"",IF(VLOOKUP($A9,parlvotes_lh!$A$11:$ZZ$201,146,FALSE)=0,"",VLOOKUP($A9,parlvotes_lh!$A$11:$ZZ$201,146,FALSE)))</f>
        <v/>
      </c>
      <c r="R9" s="188" t="str">
        <f>IF(ISERROR(VLOOKUP($A9,parlvotes_lh!$A$11:$ZZ$201,166,FALSE))=TRUE,"",IF(VLOOKUP($A9,parlvotes_lh!$A$11:$ZZ$201,166,FALSE)=0,"",VLOOKUP($A9,parlvotes_lh!$A$11:$ZZ$201,166,FALSE)))</f>
        <v/>
      </c>
      <c r="S9" s="188" t="str">
        <f>IF(ISERROR(VLOOKUP($A9,parlvotes_lh!$A$11:$ZZ$201,186,FALSE))=TRUE,"",IF(VLOOKUP($A9,parlvotes_lh!$A$11:$ZZ$201,186,FALSE)=0,"",VLOOKUP($A9,parlvotes_lh!$A$11:$ZZ$201,186,FALSE)))</f>
        <v/>
      </c>
      <c r="T9" s="188" t="str">
        <f>IF(ISERROR(VLOOKUP($A9,parlvotes_lh!$A$11:$ZZ$201,206,FALSE))=TRUE,"",IF(VLOOKUP($A9,parlvotes_lh!$A$11:$ZZ$201,206,FALSE)=0,"",VLOOKUP($A9,parlvotes_lh!$A$11:$ZZ$201,206,FALSE)))</f>
        <v/>
      </c>
      <c r="U9" s="188" t="str">
        <f>IF(ISERROR(VLOOKUP($A9,parlvotes_lh!$A$11:$ZZ$201,226,FALSE))=TRUE,"",IF(VLOOKUP($A9,parlvotes_lh!$A$11:$ZZ$201,226,FALSE)=0,"",VLOOKUP($A9,parlvotes_lh!$A$11:$ZZ$201,226,FALSE)))</f>
        <v/>
      </c>
      <c r="V9" s="188" t="str">
        <f>IF(ISERROR(VLOOKUP($A9,parlvotes_lh!$A$11:$ZZ$201,246,FALSE))=TRUE,"",IF(VLOOKUP($A9,parlvotes_lh!$A$11:$ZZ$201,246,FALSE)=0,"",VLOOKUP($A9,parlvotes_lh!$A$11:$ZZ$201,246,FALSE)))</f>
        <v/>
      </c>
      <c r="W9" s="188" t="str">
        <f>IF(ISERROR(VLOOKUP($A9,parlvotes_lh!$A$11:$ZZ$201,266,FALSE))=TRUE,"",IF(VLOOKUP($A9,parlvotes_lh!$A$11:$ZZ$201,266,FALSE)=0,"",VLOOKUP($A9,parlvotes_lh!$A$11:$ZZ$201,266,FALSE)))</f>
        <v/>
      </c>
      <c r="X9" s="188" t="str">
        <f>IF(ISERROR(VLOOKUP($A9,parlvotes_lh!$A$11:$ZZ$201,286,FALSE))=TRUE,"",IF(VLOOKUP($A9,parlvotes_lh!$A$11:$ZZ$201,286,FALSE)=0,"",VLOOKUP($A9,parlvotes_lh!$A$11:$ZZ$201,286,FALSE)))</f>
        <v/>
      </c>
      <c r="Y9" s="188" t="str">
        <f>IF(ISERROR(VLOOKUP($A9,parlvotes_lh!$A$11:$ZZ$201,306,FALSE))=TRUE,"",IF(VLOOKUP($A9,parlvotes_lh!$A$11:$ZZ$201,306,FALSE)=0,"",VLOOKUP($A9,parlvotes_lh!$A$11:$ZZ$201,306,FALSE)))</f>
        <v/>
      </c>
      <c r="Z9" s="188" t="str">
        <f>IF(ISERROR(VLOOKUP($A9,parlvotes_lh!$A$11:$ZZ$201,326,FALSE))=TRUE,"",IF(VLOOKUP($A9,parlvotes_lh!$A$11:$ZZ$201,326,FALSE)=0,"",VLOOKUP($A9,parlvotes_lh!$A$11:$ZZ$201,326,FALSE)))</f>
        <v/>
      </c>
      <c r="AA9" s="188" t="str">
        <f>IF(ISERROR(VLOOKUP($A9,parlvotes_lh!$A$11:$ZZ$201,346,FALSE))=TRUE,"",IF(VLOOKUP($A9,parlvotes_lh!$A$11:$ZZ$201,346,FALSE)=0,"",VLOOKUP($A9,parlvotes_lh!$A$11:$ZZ$201,346,FALSE)))</f>
        <v/>
      </c>
      <c r="AB9" s="188" t="str">
        <f>IF(ISERROR(VLOOKUP($A9,parlvotes_lh!$A$11:$ZZ$201,366,FALSE))=TRUE,"",IF(VLOOKUP($A9,parlvotes_lh!$A$11:$ZZ$201,366,FALSE)=0,"",VLOOKUP($A9,parlvotes_lh!$A$11:$ZZ$201,366,FALSE)))</f>
        <v/>
      </c>
      <c r="AC9" s="188" t="str">
        <f>IF(ISERROR(VLOOKUP($A9,parlvotes_lh!$A$11:$ZZ$201,386,FALSE))=TRUE,"",IF(VLOOKUP($A9,parlvotes_lh!$A$11:$ZZ$201,386,FALSE)=0,"",VLOOKUP($A9,parlvotes_lh!$A$11:$ZZ$201,386,FALSE)))</f>
        <v/>
      </c>
    </row>
    <row r="10" spans="1:29" ht="13.5" customHeight="1" x14ac:dyDescent="0.25">
      <c r="A10" s="182" t="str">
        <f>IF(info_parties!A10="","",info_parties!A10)</f>
        <v>hu_fidesz-kdnp01</v>
      </c>
      <c r="B10" s="87" t="str">
        <f>IF(A10="","",MID(info_weblinks!$C$3,32,3))</f>
        <v>hun</v>
      </c>
      <c r="C10" s="87" t="str">
        <f>IF(info_parties!G10="","",info_parties!G10)</f>
        <v>Fidesz/Hungarian Civic Party/Christian Democratic People's Party</v>
      </c>
      <c r="D10" s="87" t="str">
        <f>IF(info_parties!K10="","",info_parties!K10)</f>
        <v>Fidesz/Magyar Polgári Szövetség/Kereszténydemokrata Néppárt</v>
      </c>
      <c r="E10" s="87" t="str">
        <f>IF(info_parties!H10="","",info_parties!H10)</f>
        <v>Fidesz-KDNP</v>
      </c>
      <c r="F10" s="183">
        <f t="shared" si="0"/>
        <v>44654</v>
      </c>
      <c r="G10" s="184">
        <f t="shared" si="1"/>
        <v>44654</v>
      </c>
      <c r="H10" s="185">
        <f t="shared" si="2"/>
        <v>0.54125230332846441</v>
      </c>
      <c r="I10" s="186">
        <f t="shared" si="3"/>
        <v>44654</v>
      </c>
      <c r="J10" s="187" t="str">
        <f>IF(ISERROR(VLOOKUP($A10,parlvotes_lh!$A$11:$ZZ$201,6,FALSE))=TRUE,"",IF(VLOOKUP($A10,parlvotes_lh!$A$11:$ZZ$201,6,FALSE)=0,"",VLOOKUP($A10,parlvotes_lh!$A$11:$ZZ$201,6,FALSE)))</f>
        <v/>
      </c>
      <c r="K10" s="187" t="str">
        <f>IF(ISERROR(VLOOKUP($A10,parlvotes_lh!$A$11:$ZZ$201,26,FALSE))=TRUE,"",IF(VLOOKUP($A10,parlvotes_lh!$A$11:$ZZ$201,26,FALSE)=0,"",VLOOKUP($A10,parlvotes_lh!$A$11:$ZZ$201,26,FALSE)))</f>
        <v/>
      </c>
      <c r="L10" s="187" t="str">
        <f>IF(ISERROR(VLOOKUP($A10,parlvotes_lh!$A$11:$ZZ$201,46,FALSE))=TRUE,"",IF(VLOOKUP($A10,parlvotes_lh!$A$11:$ZZ$201,46,FALSE)=0,"",VLOOKUP($A10,parlvotes_lh!$A$11:$ZZ$201,46,FALSE)))</f>
        <v/>
      </c>
      <c r="M10" s="187" t="str">
        <f>IF(ISERROR(VLOOKUP($A10,parlvotes_lh!$A$11:$ZZ$201,66,FALSE))=TRUE,"",IF(VLOOKUP($A10,parlvotes_lh!$A$11:$ZZ$201,66,FALSE)=0,"",VLOOKUP($A10,parlvotes_lh!$A$11:$ZZ$201,66,FALSE)))</f>
        <v/>
      </c>
      <c r="N10" s="187" t="str">
        <f>IF(ISERROR(VLOOKUP($A10,parlvotes_lh!$A$11:$ZZ$201,86,FALSE))=TRUE,"",IF(VLOOKUP($A10,parlvotes_lh!$A$11:$ZZ$201,86,FALSE)=0,"",VLOOKUP($A10,parlvotes_lh!$A$11:$ZZ$201,86,FALSE)))</f>
        <v/>
      </c>
      <c r="O10" s="187" t="str">
        <f>IF(ISERROR(VLOOKUP($A10,parlvotes_lh!$A$11:$ZZ$201,106,FALSE))=TRUE,"",IF(VLOOKUP($A10,parlvotes_lh!$A$11:$ZZ$201,106,FALSE)=0,"",VLOOKUP($A10,parlvotes_lh!$A$11:$ZZ$201,106,FALSE)))</f>
        <v/>
      </c>
      <c r="P10" s="187" t="str">
        <f>IF(ISERROR(VLOOKUP($A10,parlvotes_lh!$A$11:$ZZ$201,126,FALSE))=TRUE,"",IF(VLOOKUP($A10,parlvotes_lh!$A$11:$ZZ$201,126,FALSE)=0,"",VLOOKUP($A10,parlvotes_lh!$A$11:$ZZ$201,126,FALSE)))</f>
        <v/>
      </c>
      <c r="Q10" s="188">
        <f>IF(ISERROR(VLOOKUP($A10,parlvotes_lh!$A$11:$ZZ$201,146,FALSE))=TRUE,"",IF(VLOOKUP($A10,parlvotes_lh!$A$11:$ZZ$201,146,FALSE)=0,"",VLOOKUP($A10,parlvotes_lh!$A$11:$ZZ$201,146,FALSE)))</f>
        <v>0.54125230332846441</v>
      </c>
      <c r="R10" s="188" t="str">
        <f>IF(ISERROR(VLOOKUP($A10,parlvotes_lh!$A$11:$ZZ$201,166,FALSE))=TRUE,"",IF(VLOOKUP($A10,parlvotes_lh!$A$11:$ZZ$201,166,FALSE)=0,"",VLOOKUP($A10,parlvotes_lh!$A$11:$ZZ$201,166,FALSE)))</f>
        <v/>
      </c>
      <c r="S10" s="188" t="str">
        <f>IF(ISERROR(VLOOKUP($A10,parlvotes_lh!$A$11:$ZZ$201,186,FALSE))=TRUE,"",IF(VLOOKUP($A10,parlvotes_lh!$A$11:$ZZ$201,186,FALSE)=0,"",VLOOKUP($A10,parlvotes_lh!$A$11:$ZZ$201,186,FALSE)))</f>
        <v/>
      </c>
      <c r="T10" s="188" t="str">
        <f>IF(ISERROR(VLOOKUP($A10,parlvotes_lh!$A$11:$ZZ$201,206,FALSE))=TRUE,"",IF(VLOOKUP($A10,parlvotes_lh!$A$11:$ZZ$201,206,FALSE)=0,"",VLOOKUP($A10,parlvotes_lh!$A$11:$ZZ$201,206,FALSE)))</f>
        <v/>
      </c>
      <c r="U10" s="188" t="str">
        <f>IF(ISERROR(VLOOKUP($A10,parlvotes_lh!$A$11:$ZZ$201,226,FALSE))=TRUE,"",IF(VLOOKUP($A10,parlvotes_lh!$A$11:$ZZ$201,226,FALSE)=0,"",VLOOKUP($A10,parlvotes_lh!$A$11:$ZZ$201,226,FALSE)))</f>
        <v/>
      </c>
      <c r="V10" s="188" t="str">
        <f>IF(ISERROR(VLOOKUP($A10,parlvotes_lh!$A$11:$ZZ$201,246,FALSE))=TRUE,"",IF(VLOOKUP($A10,parlvotes_lh!$A$11:$ZZ$201,246,FALSE)=0,"",VLOOKUP($A10,parlvotes_lh!$A$11:$ZZ$201,246,FALSE)))</f>
        <v/>
      </c>
      <c r="W10" s="188" t="str">
        <f>IF(ISERROR(VLOOKUP($A10,parlvotes_lh!$A$11:$ZZ$201,266,FALSE))=TRUE,"",IF(VLOOKUP($A10,parlvotes_lh!$A$11:$ZZ$201,266,FALSE)=0,"",VLOOKUP($A10,parlvotes_lh!$A$11:$ZZ$201,266,FALSE)))</f>
        <v/>
      </c>
      <c r="X10" s="188" t="str">
        <f>IF(ISERROR(VLOOKUP($A10,parlvotes_lh!$A$11:$ZZ$201,286,FALSE))=TRUE,"",IF(VLOOKUP($A10,parlvotes_lh!$A$11:$ZZ$201,286,FALSE)=0,"",VLOOKUP($A10,parlvotes_lh!$A$11:$ZZ$201,286,FALSE)))</f>
        <v/>
      </c>
      <c r="Y10" s="188" t="str">
        <f>IF(ISERROR(VLOOKUP($A10,parlvotes_lh!$A$11:$ZZ$201,306,FALSE))=TRUE,"",IF(VLOOKUP($A10,parlvotes_lh!$A$11:$ZZ$201,306,FALSE)=0,"",VLOOKUP($A10,parlvotes_lh!$A$11:$ZZ$201,306,FALSE)))</f>
        <v/>
      </c>
      <c r="Z10" s="188" t="str">
        <f>IF(ISERROR(VLOOKUP($A10,parlvotes_lh!$A$11:$ZZ$201,326,FALSE))=TRUE,"",IF(VLOOKUP($A10,parlvotes_lh!$A$11:$ZZ$201,326,FALSE)=0,"",VLOOKUP($A10,parlvotes_lh!$A$11:$ZZ$201,326,FALSE)))</f>
        <v/>
      </c>
      <c r="AA10" s="188" t="str">
        <f>IF(ISERROR(VLOOKUP($A10,parlvotes_lh!$A$11:$ZZ$201,346,FALSE))=TRUE,"",IF(VLOOKUP($A10,parlvotes_lh!$A$11:$ZZ$201,346,FALSE)=0,"",VLOOKUP($A10,parlvotes_lh!$A$11:$ZZ$201,346,FALSE)))</f>
        <v/>
      </c>
      <c r="AB10" s="188" t="str">
        <f>IF(ISERROR(VLOOKUP($A10,parlvotes_lh!$A$11:$ZZ$201,366,FALSE))=TRUE,"",IF(VLOOKUP($A10,parlvotes_lh!$A$11:$ZZ$201,366,FALSE)=0,"",VLOOKUP($A10,parlvotes_lh!$A$11:$ZZ$201,366,FALSE)))</f>
        <v/>
      </c>
      <c r="AC10" s="188" t="str">
        <f>IF(ISERROR(VLOOKUP($A10,parlvotes_lh!$A$11:$ZZ$201,386,FALSE))=TRUE,"",IF(VLOOKUP($A10,parlvotes_lh!$A$11:$ZZ$201,386,FALSE)=0,"",VLOOKUP($A10,parlvotes_lh!$A$11:$ZZ$201,386,FALSE)))</f>
        <v/>
      </c>
    </row>
    <row r="11" spans="1:29" ht="13.5" customHeight="1" x14ac:dyDescent="0.25">
      <c r="A11" s="182" t="str">
        <f>IF(info_parties!A11="","",info_parties!A11)</f>
        <v>hu_miep01</v>
      </c>
      <c r="B11" s="87" t="str">
        <f>IF(A11="","",MID(info_weblinks!$C$3,32,3))</f>
        <v>hun</v>
      </c>
      <c r="C11" s="87" t="str">
        <f>IF(info_parties!G11="","",info_parties!G11)</f>
        <v>Party of Hungarian Justice and Life</v>
      </c>
      <c r="D11" s="87" t="str">
        <f>IF(info_parties!K11="","",info_parties!K11)</f>
        <v>Magyar Igazságés Élet Párt</v>
      </c>
      <c r="E11" s="87" t="str">
        <f>IF(info_parties!H11="","",info_parties!H11)</f>
        <v>MIÉP</v>
      </c>
      <c r="F11" s="183">
        <f t="shared" si="0"/>
        <v>34462</v>
      </c>
      <c r="G11" s="184">
        <f t="shared" si="1"/>
        <v>37353</v>
      </c>
      <c r="H11" s="185">
        <f t="shared" si="2"/>
        <v>5.5E-2</v>
      </c>
      <c r="I11" s="186">
        <f t="shared" si="3"/>
        <v>35925</v>
      </c>
      <c r="J11" s="187">
        <f>IF(ISERROR(VLOOKUP($A11,parlvotes_lh!$A$11:$ZZ$201,6,FALSE))=TRUE,"",IF(VLOOKUP($A11,parlvotes_lh!$A$11:$ZZ$201,6,FALSE)=0,"",VLOOKUP($A11,parlvotes_lh!$A$11:$ZZ$201,6,FALSE)))</f>
        <v>1.6E-2</v>
      </c>
      <c r="K11" s="187">
        <f>IF(ISERROR(VLOOKUP($A11,parlvotes_lh!$A$11:$ZZ$201,26,FALSE))=TRUE,"",IF(VLOOKUP($A11,parlvotes_lh!$A$11:$ZZ$201,26,FALSE)=0,"",VLOOKUP($A11,parlvotes_lh!$A$11:$ZZ$201,26,FALSE)))</f>
        <v>5.5E-2</v>
      </c>
      <c r="L11" s="187">
        <f>IF(ISERROR(VLOOKUP($A11,parlvotes_lh!$A$11:$ZZ$201,46,FALSE))=TRUE,"",IF(VLOOKUP($A11,parlvotes_lh!$A$11:$ZZ$201,46,FALSE)=0,"",VLOOKUP($A11,parlvotes_lh!$A$11:$ZZ$201,46,FALSE)))</f>
        <v>4.3700000000000003E-2</v>
      </c>
      <c r="M11" s="187" t="str">
        <f>IF(ISERROR(VLOOKUP($A11,parlvotes_lh!$A$11:$ZZ$201,66,FALSE))=TRUE,"",IF(VLOOKUP($A11,parlvotes_lh!$A$11:$ZZ$201,66,FALSE)=0,"",VLOOKUP($A11,parlvotes_lh!$A$11:$ZZ$201,66,FALSE)))</f>
        <v/>
      </c>
      <c r="N11" s="187" t="str">
        <f>IF(ISERROR(VLOOKUP($A11,parlvotes_lh!$A$11:$ZZ$201,86,FALSE))=TRUE,"",IF(VLOOKUP($A11,parlvotes_lh!$A$11:$ZZ$201,86,FALSE)=0,"",VLOOKUP($A11,parlvotes_lh!$A$11:$ZZ$201,86,FALSE)))</f>
        <v/>
      </c>
      <c r="O11" s="187" t="str">
        <f>IF(ISERROR(VLOOKUP($A11,parlvotes_lh!$A$11:$ZZ$201,106,FALSE))=TRUE,"",IF(VLOOKUP($A11,parlvotes_lh!$A$11:$ZZ$201,106,FALSE)=0,"",VLOOKUP($A11,parlvotes_lh!$A$11:$ZZ$201,106,FALSE)))</f>
        <v/>
      </c>
      <c r="P11" s="187" t="str">
        <f>IF(ISERROR(VLOOKUP($A11,parlvotes_lh!$A$11:$ZZ$201,126,FALSE))=TRUE,"",IF(VLOOKUP($A11,parlvotes_lh!$A$11:$ZZ$201,126,FALSE)=0,"",VLOOKUP($A11,parlvotes_lh!$A$11:$ZZ$201,126,FALSE)))</f>
        <v/>
      </c>
      <c r="Q11" s="188" t="str">
        <f>IF(ISERROR(VLOOKUP($A11,parlvotes_lh!$A$11:$ZZ$201,146,FALSE))=TRUE,"",IF(VLOOKUP($A11,parlvotes_lh!$A$11:$ZZ$201,146,FALSE)=0,"",VLOOKUP($A11,parlvotes_lh!$A$11:$ZZ$201,146,FALSE)))</f>
        <v/>
      </c>
      <c r="R11" s="188" t="str">
        <f>IF(ISERROR(VLOOKUP($A11,parlvotes_lh!$A$11:$ZZ$201,166,FALSE))=TRUE,"",IF(VLOOKUP($A11,parlvotes_lh!$A$11:$ZZ$201,166,FALSE)=0,"",VLOOKUP($A11,parlvotes_lh!$A$11:$ZZ$201,166,FALSE)))</f>
        <v/>
      </c>
      <c r="S11" s="188" t="str">
        <f>IF(ISERROR(VLOOKUP($A11,parlvotes_lh!$A$11:$ZZ$201,186,FALSE))=TRUE,"",IF(VLOOKUP($A11,parlvotes_lh!$A$11:$ZZ$201,186,FALSE)=0,"",VLOOKUP($A11,parlvotes_lh!$A$11:$ZZ$201,186,FALSE)))</f>
        <v/>
      </c>
      <c r="T11" s="188" t="str">
        <f>IF(ISERROR(VLOOKUP($A11,parlvotes_lh!$A$11:$ZZ$201,206,FALSE))=TRUE,"",IF(VLOOKUP($A11,parlvotes_lh!$A$11:$ZZ$201,206,FALSE)=0,"",VLOOKUP($A11,parlvotes_lh!$A$11:$ZZ$201,206,FALSE)))</f>
        <v/>
      </c>
      <c r="U11" s="188" t="str">
        <f>IF(ISERROR(VLOOKUP($A11,parlvotes_lh!$A$11:$ZZ$201,226,FALSE))=TRUE,"",IF(VLOOKUP($A11,parlvotes_lh!$A$11:$ZZ$201,226,FALSE)=0,"",VLOOKUP($A11,parlvotes_lh!$A$11:$ZZ$201,226,FALSE)))</f>
        <v/>
      </c>
      <c r="V11" s="188" t="str">
        <f>IF(ISERROR(VLOOKUP($A11,parlvotes_lh!$A$11:$ZZ$201,246,FALSE))=TRUE,"",IF(VLOOKUP($A11,parlvotes_lh!$A$11:$ZZ$201,246,FALSE)=0,"",VLOOKUP($A11,parlvotes_lh!$A$11:$ZZ$201,246,FALSE)))</f>
        <v/>
      </c>
      <c r="W11" s="188" t="str">
        <f>IF(ISERROR(VLOOKUP($A11,parlvotes_lh!$A$11:$ZZ$201,266,FALSE))=TRUE,"",IF(VLOOKUP($A11,parlvotes_lh!$A$11:$ZZ$201,266,FALSE)=0,"",VLOOKUP($A11,parlvotes_lh!$A$11:$ZZ$201,266,FALSE)))</f>
        <v/>
      </c>
      <c r="X11" s="188" t="str">
        <f>IF(ISERROR(VLOOKUP($A11,parlvotes_lh!$A$11:$ZZ$201,286,FALSE))=TRUE,"",IF(VLOOKUP($A11,parlvotes_lh!$A$11:$ZZ$201,286,FALSE)=0,"",VLOOKUP($A11,parlvotes_lh!$A$11:$ZZ$201,286,FALSE)))</f>
        <v/>
      </c>
      <c r="Y11" s="188" t="str">
        <f>IF(ISERROR(VLOOKUP($A11,parlvotes_lh!$A$11:$ZZ$201,306,FALSE))=TRUE,"",IF(VLOOKUP($A11,parlvotes_lh!$A$11:$ZZ$201,306,FALSE)=0,"",VLOOKUP($A11,parlvotes_lh!$A$11:$ZZ$201,306,FALSE)))</f>
        <v/>
      </c>
      <c r="Z11" s="188" t="str">
        <f>IF(ISERROR(VLOOKUP($A11,parlvotes_lh!$A$11:$ZZ$201,326,FALSE))=TRUE,"",IF(VLOOKUP($A11,parlvotes_lh!$A$11:$ZZ$201,326,FALSE)=0,"",VLOOKUP($A11,parlvotes_lh!$A$11:$ZZ$201,326,FALSE)))</f>
        <v/>
      </c>
      <c r="AA11" s="188" t="str">
        <f>IF(ISERROR(VLOOKUP($A11,parlvotes_lh!$A$11:$ZZ$201,346,FALSE))=TRUE,"",IF(VLOOKUP($A11,parlvotes_lh!$A$11:$ZZ$201,346,FALSE)=0,"",VLOOKUP($A11,parlvotes_lh!$A$11:$ZZ$201,346,FALSE)))</f>
        <v/>
      </c>
      <c r="AB11" s="188" t="str">
        <f>IF(ISERROR(VLOOKUP($A11,parlvotes_lh!$A$11:$ZZ$201,366,FALSE))=TRUE,"",IF(VLOOKUP($A11,parlvotes_lh!$A$11:$ZZ$201,366,FALSE)=0,"",VLOOKUP($A11,parlvotes_lh!$A$11:$ZZ$201,366,FALSE)))</f>
        <v/>
      </c>
      <c r="AC11" s="188" t="str">
        <f>IF(ISERROR(VLOOKUP($A11,parlvotes_lh!$A$11:$ZZ$201,386,FALSE))=TRUE,"",IF(VLOOKUP($A11,parlvotes_lh!$A$11:$ZZ$201,386,FALSE)=0,"",VLOOKUP($A11,parlvotes_lh!$A$11:$ZZ$201,386,FALSE)))</f>
        <v/>
      </c>
    </row>
    <row r="12" spans="1:29" ht="13.5" customHeight="1" x14ac:dyDescent="0.25">
      <c r="A12" s="182" t="str">
        <f>IF(info_parties!A12="","",info_parties!A12)</f>
        <v>hu_mp01</v>
      </c>
      <c r="B12" s="87" t="str">
        <f>IF(A12="","",MID(info_weblinks!$C$3,32,3))</f>
        <v>hun</v>
      </c>
      <c r="C12" s="87" t="str">
        <f>IF(info_parties!G12="","",info_parties!G12)</f>
        <v>Workers Party</v>
      </c>
      <c r="D12" s="87" t="str">
        <f>IF(info_parties!K12="","",info_parties!K12)</f>
        <v>Munkáspárt</v>
      </c>
      <c r="E12" s="87" t="str">
        <f>IF(info_parties!H12="","",info_parties!H12)</f>
        <v>MP</v>
      </c>
      <c r="F12" s="183">
        <f t="shared" si="0"/>
        <v>34462</v>
      </c>
      <c r="G12" s="184">
        <f t="shared" si="1"/>
        <v>41735</v>
      </c>
      <c r="H12" s="185">
        <f t="shared" si="2"/>
        <v>0.04</v>
      </c>
      <c r="I12" s="186">
        <f t="shared" si="3"/>
        <v>35925</v>
      </c>
      <c r="J12" s="187">
        <f>IF(ISERROR(VLOOKUP($A12,parlvotes_lh!$A$11:$ZZ$201,6,FALSE))=TRUE,"",IF(VLOOKUP($A12,parlvotes_lh!$A$11:$ZZ$201,6,FALSE)=0,"",VLOOKUP($A12,parlvotes_lh!$A$11:$ZZ$201,6,FALSE)))</f>
        <v>3.2000000000000001E-2</v>
      </c>
      <c r="K12" s="187">
        <f>IF(ISERROR(VLOOKUP($A12,parlvotes_lh!$A$11:$ZZ$201,26,FALSE))=TRUE,"",IF(VLOOKUP($A12,parlvotes_lh!$A$11:$ZZ$201,26,FALSE)=0,"",VLOOKUP($A12,parlvotes_lh!$A$11:$ZZ$201,26,FALSE)))</f>
        <v>0.04</v>
      </c>
      <c r="L12" s="187">
        <f>IF(ISERROR(VLOOKUP($A12,parlvotes_lh!$A$11:$ZZ$201,46,FALSE))=TRUE,"",IF(VLOOKUP($A12,parlvotes_lh!$A$11:$ZZ$201,46,FALSE)=0,"",VLOOKUP($A12,parlvotes_lh!$A$11:$ZZ$201,46,FALSE)))</f>
        <v>2.1600000000000001E-2</v>
      </c>
      <c r="M12" s="187">
        <f>IF(ISERROR(VLOOKUP($A12,parlvotes_lh!$A$11:$ZZ$201,66,FALSE))=TRUE,"",IF(VLOOKUP($A12,parlvotes_lh!$A$11:$ZZ$201,66,FALSE)=0,"",VLOOKUP($A12,parlvotes_lh!$A$11:$ZZ$201,66,FALSE)))</f>
        <v>4.0000000000000001E-3</v>
      </c>
      <c r="N12" s="187">
        <f>IF(ISERROR(VLOOKUP($A12,parlvotes_lh!$A$11:$ZZ$201,86,FALSE))=TRUE,"",IF(VLOOKUP($A12,parlvotes_lh!$A$11:$ZZ$201,86,FALSE)=0,"",VLOOKUP($A12,parlvotes_lh!$A$11:$ZZ$201,86,FALSE)))</f>
        <v>1.092248639121712E-3</v>
      </c>
      <c r="O12" s="187">
        <f>IF(ISERROR(VLOOKUP($A12,parlvotes_lh!$A$11:$ZZ$201,106,FALSE))=TRUE,"",IF(VLOOKUP($A12,parlvotes_lh!$A$11:$ZZ$201,106,FALSE)=0,"",VLOOKUP($A12,parlvotes_lh!$A$11:$ZZ$201,106,FALSE)))</f>
        <v>5.6114450258481505E-3</v>
      </c>
      <c r="P12" s="187" t="str">
        <f>IF(ISERROR(VLOOKUP($A12,parlvotes_lh!$A$11:$ZZ$201,126,FALSE))=TRUE,"",IF(VLOOKUP($A12,parlvotes_lh!$A$11:$ZZ$201,126,FALSE)=0,"",VLOOKUP($A12,parlvotes_lh!$A$11:$ZZ$201,126,FALSE)))</f>
        <v/>
      </c>
      <c r="Q12" s="188" t="str">
        <f>IF(ISERROR(VLOOKUP($A12,parlvotes_lh!$A$11:$ZZ$201,146,FALSE))=TRUE,"",IF(VLOOKUP($A12,parlvotes_lh!$A$11:$ZZ$201,146,FALSE)=0,"",VLOOKUP($A12,parlvotes_lh!$A$11:$ZZ$201,146,FALSE)))</f>
        <v/>
      </c>
      <c r="R12" s="188" t="str">
        <f>IF(ISERROR(VLOOKUP($A12,parlvotes_lh!$A$11:$ZZ$201,166,FALSE))=TRUE,"",IF(VLOOKUP($A12,parlvotes_lh!$A$11:$ZZ$201,166,FALSE)=0,"",VLOOKUP($A12,parlvotes_lh!$A$11:$ZZ$201,166,FALSE)))</f>
        <v/>
      </c>
      <c r="S12" s="188" t="str">
        <f>IF(ISERROR(VLOOKUP($A12,parlvotes_lh!$A$11:$ZZ$201,186,FALSE))=TRUE,"",IF(VLOOKUP($A12,parlvotes_lh!$A$11:$ZZ$201,186,FALSE)=0,"",VLOOKUP($A12,parlvotes_lh!$A$11:$ZZ$201,186,FALSE)))</f>
        <v/>
      </c>
      <c r="T12" s="188" t="str">
        <f>IF(ISERROR(VLOOKUP($A12,parlvotes_lh!$A$11:$ZZ$201,206,FALSE))=TRUE,"",IF(VLOOKUP($A12,parlvotes_lh!$A$11:$ZZ$201,206,FALSE)=0,"",VLOOKUP($A12,parlvotes_lh!$A$11:$ZZ$201,206,FALSE)))</f>
        <v/>
      </c>
      <c r="U12" s="188" t="str">
        <f>IF(ISERROR(VLOOKUP($A12,parlvotes_lh!$A$11:$ZZ$201,226,FALSE))=TRUE,"",IF(VLOOKUP($A12,parlvotes_lh!$A$11:$ZZ$201,226,FALSE)=0,"",VLOOKUP($A12,parlvotes_lh!$A$11:$ZZ$201,226,FALSE)))</f>
        <v/>
      </c>
      <c r="V12" s="188" t="str">
        <f>IF(ISERROR(VLOOKUP($A12,parlvotes_lh!$A$11:$ZZ$201,246,FALSE))=TRUE,"",IF(VLOOKUP($A12,parlvotes_lh!$A$11:$ZZ$201,246,FALSE)=0,"",VLOOKUP($A12,parlvotes_lh!$A$11:$ZZ$201,246,FALSE)))</f>
        <v/>
      </c>
      <c r="W12" s="188" t="str">
        <f>IF(ISERROR(VLOOKUP($A12,parlvotes_lh!$A$11:$ZZ$201,266,FALSE))=TRUE,"",IF(VLOOKUP($A12,parlvotes_lh!$A$11:$ZZ$201,266,FALSE)=0,"",VLOOKUP($A12,parlvotes_lh!$A$11:$ZZ$201,266,FALSE)))</f>
        <v/>
      </c>
      <c r="X12" s="188" t="str">
        <f>IF(ISERROR(VLOOKUP($A12,parlvotes_lh!$A$11:$ZZ$201,286,FALSE))=TRUE,"",IF(VLOOKUP($A12,parlvotes_lh!$A$11:$ZZ$201,286,FALSE)=0,"",VLOOKUP($A12,parlvotes_lh!$A$11:$ZZ$201,286,FALSE)))</f>
        <v/>
      </c>
      <c r="Y12" s="188" t="str">
        <f>IF(ISERROR(VLOOKUP($A12,parlvotes_lh!$A$11:$ZZ$201,306,FALSE))=TRUE,"",IF(VLOOKUP($A12,parlvotes_lh!$A$11:$ZZ$201,306,FALSE)=0,"",VLOOKUP($A12,parlvotes_lh!$A$11:$ZZ$201,306,FALSE)))</f>
        <v/>
      </c>
      <c r="Z12" s="188" t="str">
        <f>IF(ISERROR(VLOOKUP($A12,parlvotes_lh!$A$11:$ZZ$201,326,FALSE))=TRUE,"",IF(VLOOKUP($A12,parlvotes_lh!$A$11:$ZZ$201,326,FALSE)=0,"",VLOOKUP($A12,parlvotes_lh!$A$11:$ZZ$201,326,FALSE)))</f>
        <v/>
      </c>
      <c r="AA12" s="188" t="str">
        <f>IF(ISERROR(VLOOKUP($A12,parlvotes_lh!$A$11:$ZZ$201,346,FALSE))=TRUE,"",IF(VLOOKUP($A12,parlvotes_lh!$A$11:$ZZ$201,346,FALSE)=0,"",VLOOKUP($A12,parlvotes_lh!$A$11:$ZZ$201,346,FALSE)))</f>
        <v/>
      </c>
      <c r="AB12" s="188" t="str">
        <f>IF(ISERROR(VLOOKUP($A12,parlvotes_lh!$A$11:$ZZ$201,366,FALSE))=TRUE,"",IF(VLOOKUP($A12,parlvotes_lh!$A$11:$ZZ$201,366,FALSE)=0,"",VLOOKUP($A12,parlvotes_lh!$A$11:$ZZ$201,366,FALSE)))</f>
        <v/>
      </c>
      <c r="AC12" s="188" t="str">
        <f>IF(ISERROR(VLOOKUP($A12,parlvotes_lh!$A$11:$ZZ$201,386,FALSE))=TRUE,"",IF(VLOOKUP($A12,parlvotes_lh!$A$11:$ZZ$201,386,FALSE)=0,"",VLOOKUP($A12,parlvotes_lh!$A$11:$ZZ$201,386,FALSE)))</f>
        <v/>
      </c>
    </row>
    <row r="13" spans="1:29" ht="13.5" customHeight="1" x14ac:dyDescent="0.25">
      <c r="A13" s="182" t="str">
        <f>IF(info_parties!A13="","",info_parties!A13)</f>
        <v>hu_miep-jobbik01</v>
      </c>
      <c r="B13" s="87" t="str">
        <f>IF(A13="","",MID(info_weblinks!$C$3,32,3))</f>
        <v>hun</v>
      </c>
      <c r="C13" s="87" t="str">
        <f>IF(info_parties!G13="","",info_parties!G13)</f>
        <v>Party of Hungarian Justice and Life-Jobbik The Third Way</v>
      </c>
      <c r="D13" s="87" t="str">
        <f>IF(info_parties!K13="","",info_parties!K13)</f>
        <v>Magyar Igazság és Élet Pártja/Jobbik a Harmadik Út</v>
      </c>
      <c r="E13" s="87" t="str">
        <f>IF(info_parties!H13="","",info_parties!H13)</f>
        <v>MIÉP-Jobbik</v>
      </c>
      <c r="F13" s="183">
        <f t="shared" si="0"/>
        <v>38816</v>
      </c>
      <c r="G13" s="184">
        <f t="shared" si="1"/>
        <v>43198</v>
      </c>
      <c r="H13" s="185">
        <f t="shared" si="2"/>
        <v>0.20218002945300348</v>
      </c>
      <c r="I13" s="186">
        <f t="shared" si="3"/>
        <v>41735</v>
      </c>
      <c r="J13" s="187" t="str">
        <f>IF(ISERROR(VLOOKUP($A13,parlvotes_lh!$A$11:$ZZ$201,6,FALSE))=TRUE,"",IF(VLOOKUP($A13,parlvotes_lh!$A$11:$ZZ$201,6,FALSE)=0,"",VLOOKUP($A13,parlvotes_lh!$A$11:$ZZ$201,6,FALSE)))</f>
        <v/>
      </c>
      <c r="K13" s="187" t="str">
        <f>IF(ISERROR(VLOOKUP($A13,parlvotes_lh!$A$11:$ZZ$201,26,FALSE))=TRUE,"",IF(VLOOKUP($A13,parlvotes_lh!$A$11:$ZZ$201,26,FALSE)=0,"",VLOOKUP($A13,parlvotes_lh!$A$11:$ZZ$201,26,FALSE)))</f>
        <v/>
      </c>
      <c r="L13" s="187" t="str">
        <f>IF(ISERROR(VLOOKUP($A13,parlvotes_lh!$A$11:$ZZ$201,46,FALSE))=TRUE,"",IF(VLOOKUP($A13,parlvotes_lh!$A$11:$ZZ$201,46,FALSE)=0,"",VLOOKUP($A13,parlvotes_lh!$A$11:$ZZ$201,46,FALSE)))</f>
        <v/>
      </c>
      <c r="M13" s="187">
        <f>IF(ISERROR(VLOOKUP($A13,parlvotes_lh!$A$11:$ZZ$201,66,FALSE))=TRUE,"",IF(VLOOKUP($A13,parlvotes_lh!$A$11:$ZZ$201,66,FALSE)=0,"",VLOOKUP($A13,parlvotes_lh!$A$11:$ZZ$201,66,FALSE)))</f>
        <v>2.1999999999999999E-2</v>
      </c>
      <c r="N13" s="187">
        <f>IF(ISERROR(VLOOKUP($A13,parlvotes_lh!$A$11:$ZZ$201,86,FALSE))=TRUE,"",IF(VLOOKUP($A13,parlvotes_lh!$A$11:$ZZ$201,86,FALSE)=0,"",VLOOKUP($A13,parlvotes_lh!$A$11:$ZZ$201,86,FALSE)))</f>
        <v>0.16666942683833766</v>
      </c>
      <c r="O13" s="187">
        <f>IF(ISERROR(VLOOKUP($A13,parlvotes_lh!$A$11:$ZZ$201,106,FALSE))=TRUE,"",IF(VLOOKUP($A13,parlvotes_lh!$A$11:$ZZ$201,106,FALSE)=0,"",VLOOKUP($A13,parlvotes_lh!$A$11:$ZZ$201,106,FALSE)))</f>
        <v>0.20218002945300348</v>
      </c>
      <c r="P13" s="187">
        <f>IF(ISERROR(VLOOKUP($A13,parlvotes_lh!$A$11:$ZZ$201,126,FALSE))=TRUE,"",IF(VLOOKUP($A13,parlvotes_lh!$A$11:$ZZ$201,126,FALSE)=0,"",VLOOKUP($A13,parlvotes_lh!$A$11:$ZZ$201,126,FALSE)))</f>
        <v>0.19067355307083411</v>
      </c>
      <c r="Q13" s="188" t="str">
        <f>IF(ISERROR(VLOOKUP($A13,parlvotes_lh!$A$11:$ZZ$201,146,FALSE))=TRUE,"",IF(VLOOKUP($A13,parlvotes_lh!$A$11:$ZZ$201,146,FALSE)=0,"",VLOOKUP($A13,parlvotes_lh!$A$11:$ZZ$201,146,FALSE)))</f>
        <v/>
      </c>
      <c r="R13" s="188" t="str">
        <f>IF(ISERROR(VLOOKUP($A13,parlvotes_lh!$A$11:$ZZ$201,166,FALSE))=TRUE,"",IF(VLOOKUP($A13,parlvotes_lh!$A$11:$ZZ$201,166,FALSE)=0,"",VLOOKUP($A13,parlvotes_lh!$A$11:$ZZ$201,166,FALSE)))</f>
        <v/>
      </c>
      <c r="S13" s="188" t="str">
        <f>IF(ISERROR(VLOOKUP($A13,parlvotes_lh!$A$11:$ZZ$201,186,FALSE))=TRUE,"",IF(VLOOKUP($A13,parlvotes_lh!$A$11:$ZZ$201,186,FALSE)=0,"",VLOOKUP($A13,parlvotes_lh!$A$11:$ZZ$201,186,FALSE)))</f>
        <v/>
      </c>
      <c r="T13" s="188" t="str">
        <f>IF(ISERROR(VLOOKUP($A13,parlvotes_lh!$A$11:$ZZ$201,206,FALSE))=TRUE,"",IF(VLOOKUP($A13,parlvotes_lh!$A$11:$ZZ$201,206,FALSE)=0,"",VLOOKUP($A13,parlvotes_lh!$A$11:$ZZ$201,206,FALSE)))</f>
        <v/>
      </c>
      <c r="U13" s="188" t="str">
        <f>IF(ISERROR(VLOOKUP($A13,parlvotes_lh!$A$11:$ZZ$201,226,FALSE))=TRUE,"",IF(VLOOKUP($A13,parlvotes_lh!$A$11:$ZZ$201,226,FALSE)=0,"",VLOOKUP($A13,parlvotes_lh!$A$11:$ZZ$201,226,FALSE)))</f>
        <v/>
      </c>
      <c r="V13" s="188" t="str">
        <f>IF(ISERROR(VLOOKUP($A13,parlvotes_lh!$A$11:$ZZ$201,246,FALSE))=TRUE,"",IF(VLOOKUP($A13,parlvotes_lh!$A$11:$ZZ$201,246,FALSE)=0,"",VLOOKUP($A13,parlvotes_lh!$A$11:$ZZ$201,246,FALSE)))</f>
        <v/>
      </c>
      <c r="W13" s="188" t="str">
        <f>IF(ISERROR(VLOOKUP($A13,parlvotes_lh!$A$11:$ZZ$201,266,FALSE))=TRUE,"",IF(VLOOKUP($A13,parlvotes_lh!$A$11:$ZZ$201,266,FALSE)=0,"",VLOOKUP($A13,parlvotes_lh!$A$11:$ZZ$201,266,FALSE)))</f>
        <v/>
      </c>
      <c r="X13" s="188" t="str">
        <f>IF(ISERROR(VLOOKUP($A13,parlvotes_lh!$A$11:$ZZ$201,286,FALSE))=TRUE,"",IF(VLOOKUP($A13,parlvotes_lh!$A$11:$ZZ$201,286,FALSE)=0,"",VLOOKUP($A13,parlvotes_lh!$A$11:$ZZ$201,286,FALSE)))</f>
        <v/>
      </c>
      <c r="Y13" s="188" t="str">
        <f>IF(ISERROR(VLOOKUP($A13,parlvotes_lh!$A$11:$ZZ$201,306,FALSE))=TRUE,"",IF(VLOOKUP($A13,parlvotes_lh!$A$11:$ZZ$201,306,FALSE)=0,"",VLOOKUP($A13,parlvotes_lh!$A$11:$ZZ$201,306,FALSE)))</f>
        <v/>
      </c>
      <c r="Z13" s="188" t="str">
        <f>IF(ISERROR(VLOOKUP($A13,parlvotes_lh!$A$11:$ZZ$201,326,FALSE))=TRUE,"",IF(VLOOKUP($A13,parlvotes_lh!$A$11:$ZZ$201,326,FALSE)=0,"",VLOOKUP($A13,parlvotes_lh!$A$11:$ZZ$201,326,FALSE)))</f>
        <v/>
      </c>
      <c r="AA13" s="188" t="str">
        <f>IF(ISERROR(VLOOKUP($A13,parlvotes_lh!$A$11:$ZZ$201,346,FALSE))=TRUE,"",IF(VLOOKUP($A13,parlvotes_lh!$A$11:$ZZ$201,346,FALSE)=0,"",VLOOKUP($A13,parlvotes_lh!$A$11:$ZZ$201,346,FALSE)))</f>
        <v/>
      </c>
      <c r="AB13" s="188" t="str">
        <f>IF(ISERROR(VLOOKUP($A13,parlvotes_lh!$A$11:$ZZ$201,366,FALSE))=TRUE,"",IF(VLOOKUP($A13,parlvotes_lh!$A$11:$ZZ$201,366,FALSE)=0,"",VLOOKUP($A13,parlvotes_lh!$A$11:$ZZ$201,366,FALSE)))</f>
        <v/>
      </c>
      <c r="AC13" s="188" t="str">
        <f>IF(ISERROR(VLOOKUP($A13,parlvotes_lh!$A$11:$ZZ$201,386,FALSE))=TRUE,"",IF(VLOOKUP($A13,parlvotes_lh!$A$11:$ZZ$201,386,FALSE)=0,"",VLOOKUP($A13,parlvotes_lh!$A$11:$ZZ$201,386,FALSE)))</f>
        <v/>
      </c>
    </row>
    <row r="14" spans="1:29" ht="13.5" customHeight="1" x14ac:dyDescent="0.25">
      <c r="A14" s="182" t="str">
        <f>IF(info_parties!A14="","",info_parties!A14)</f>
        <v>hu_centrum01</v>
      </c>
      <c r="B14" s="87" t="str">
        <f>IF(A14="","",MID(info_weblinks!$C$3,32,3))</f>
        <v>hun</v>
      </c>
      <c r="C14" s="87" t="str">
        <f>IF(info_parties!G14="","",info_parties!G14)</f>
        <v>Unifing for Hungary Centre</v>
      </c>
      <c r="D14" s="87" t="str">
        <f>IF(info_parties!K14="","",info_parties!K14)</f>
        <v>Összefogás Magyarországért Centrum</v>
      </c>
      <c r="E14" s="87" t="str">
        <f>IF(info_parties!H14="","",info_parties!H14)</f>
        <v>Centrum</v>
      </c>
      <c r="F14" s="183">
        <f t="shared" si="0"/>
        <v>37353</v>
      </c>
      <c r="G14" s="184">
        <f t="shared" si="1"/>
        <v>38816</v>
      </c>
      <c r="H14" s="185">
        <f t="shared" si="2"/>
        <v>3.9E-2</v>
      </c>
      <c r="I14" s="186">
        <f t="shared" si="3"/>
        <v>37353</v>
      </c>
      <c r="J14" s="187" t="str">
        <f>IF(ISERROR(VLOOKUP($A14,parlvotes_lh!$A$11:$ZZ$201,6,FALSE))=TRUE,"",IF(VLOOKUP($A14,parlvotes_lh!$A$11:$ZZ$201,6,FALSE)=0,"",VLOOKUP($A14,parlvotes_lh!$A$11:$ZZ$201,6,FALSE)))</f>
        <v/>
      </c>
      <c r="K14" s="187" t="str">
        <f>IF(ISERROR(VLOOKUP($A14,parlvotes_lh!$A$11:$ZZ$201,26,FALSE))=TRUE,"",IF(VLOOKUP($A14,parlvotes_lh!$A$11:$ZZ$201,26,FALSE)=0,"",VLOOKUP($A14,parlvotes_lh!$A$11:$ZZ$201,26,FALSE)))</f>
        <v/>
      </c>
      <c r="L14" s="187">
        <f>IF(ISERROR(VLOOKUP($A14,parlvotes_lh!$A$11:$ZZ$201,46,FALSE))=TRUE,"",IF(VLOOKUP($A14,parlvotes_lh!$A$11:$ZZ$201,46,FALSE)=0,"",VLOOKUP($A14,parlvotes_lh!$A$11:$ZZ$201,46,FALSE)))</f>
        <v>3.9E-2</v>
      </c>
      <c r="M14" s="187">
        <f>IF(ISERROR(VLOOKUP($A14,parlvotes_lh!$A$11:$ZZ$201,66,FALSE))=TRUE,"",IF(VLOOKUP($A14,parlvotes_lh!$A$11:$ZZ$201,66,FALSE)=0,"",VLOOKUP($A14,parlvotes_lh!$A$11:$ZZ$201,66,FALSE)))</f>
        <v>3.0000000000000001E-3</v>
      </c>
      <c r="N14" s="187" t="str">
        <f>IF(ISERROR(VLOOKUP($A14,parlvotes_lh!$A$11:$ZZ$201,86,FALSE))=TRUE,"",IF(VLOOKUP($A14,parlvotes_lh!$A$11:$ZZ$201,86,FALSE)=0,"",VLOOKUP($A14,parlvotes_lh!$A$11:$ZZ$201,86,FALSE)))</f>
        <v/>
      </c>
      <c r="O14" s="187" t="str">
        <f>IF(ISERROR(VLOOKUP($A14,parlvotes_lh!$A$11:$ZZ$201,106,FALSE))=TRUE,"",IF(VLOOKUP($A14,parlvotes_lh!$A$11:$ZZ$201,106,FALSE)=0,"",VLOOKUP($A14,parlvotes_lh!$A$11:$ZZ$201,106,FALSE)))</f>
        <v/>
      </c>
      <c r="P14" s="187" t="str">
        <f>IF(ISERROR(VLOOKUP($A14,parlvotes_lh!$A$11:$ZZ$201,126,FALSE))=TRUE,"",IF(VLOOKUP($A14,parlvotes_lh!$A$11:$ZZ$201,126,FALSE)=0,"",VLOOKUP($A14,parlvotes_lh!$A$11:$ZZ$201,126,FALSE)))</f>
        <v/>
      </c>
      <c r="Q14" s="188" t="str">
        <f>IF(ISERROR(VLOOKUP($A14,parlvotes_lh!$A$11:$ZZ$201,146,FALSE))=TRUE,"",IF(VLOOKUP($A14,parlvotes_lh!$A$11:$ZZ$201,146,FALSE)=0,"",VLOOKUP($A14,parlvotes_lh!$A$11:$ZZ$201,146,FALSE)))</f>
        <v/>
      </c>
      <c r="R14" s="188" t="str">
        <f>IF(ISERROR(VLOOKUP($A14,parlvotes_lh!$A$11:$ZZ$201,166,FALSE))=TRUE,"",IF(VLOOKUP($A14,parlvotes_lh!$A$11:$ZZ$201,166,FALSE)=0,"",VLOOKUP($A14,parlvotes_lh!$A$11:$ZZ$201,166,FALSE)))</f>
        <v/>
      </c>
      <c r="S14" s="188" t="str">
        <f>IF(ISERROR(VLOOKUP($A14,parlvotes_lh!$A$11:$ZZ$201,186,FALSE))=TRUE,"",IF(VLOOKUP($A14,parlvotes_lh!$A$11:$ZZ$201,186,FALSE)=0,"",VLOOKUP($A14,parlvotes_lh!$A$11:$ZZ$201,186,FALSE)))</f>
        <v/>
      </c>
      <c r="T14" s="188" t="str">
        <f>IF(ISERROR(VLOOKUP($A14,parlvotes_lh!$A$11:$ZZ$201,206,FALSE))=TRUE,"",IF(VLOOKUP($A14,parlvotes_lh!$A$11:$ZZ$201,206,FALSE)=0,"",VLOOKUP($A14,parlvotes_lh!$A$11:$ZZ$201,206,FALSE)))</f>
        <v/>
      </c>
      <c r="U14" s="188" t="str">
        <f>IF(ISERROR(VLOOKUP($A14,parlvotes_lh!$A$11:$ZZ$201,226,FALSE))=TRUE,"",IF(VLOOKUP($A14,parlvotes_lh!$A$11:$ZZ$201,226,FALSE)=0,"",VLOOKUP($A14,parlvotes_lh!$A$11:$ZZ$201,226,FALSE)))</f>
        <v/>
      </c>
      <c r="V14" s="188" t="str">
        <f>IF(ISERROR(VLOOKUP($A14,parlvotes_lh!$A$11:$ZZ$201,246,FALSE))=TRUE,"",IF(VLOOKUP($A14,parlvotes_lh!$A$11:$ZZ$201,246,FALSE)=0,"",VLOOKUP($A14,parlvotes_lh!$A$11:$ZZ$201,246,FALSE)))</f>
        <v/>
      </c>
      <c r="W14" s="188" t="str">
        <f>IF(ISERROR(VLOOKUP($A14,parlvotes_lh!$A$11:$ZZ$201,266,FALSE))=TRUE,"",IF(VLOOKUP($A14,parlvotes_lh!$A$11:$ZZ$201,266,FALSE)=0,"",VLOOKUP($A14,parlvotes_lh!$A$11:$ZZ$201,266,FALSE)))</f>
        <v/>
      </c>
      <c r="X14" s="188" t="str">
        <f>IF(ISERROR(VLOOKUP($A14,parlvotes_lh!$A$11:$ZZ$201,286,FALSE))=TRUE,"",IF(VLOOKUP($A14,parlvotes_lh!$A$11:$ZZ$201,286,FALSE)=0,"",VLOOKUP($A14,parlvotes_lh!$A$11:$ZZ$201,286,FALSE)))</f>
        <v/>
      </c>
      <c r="Y14" s="188" t="str">
        <f>IF(ISERROR(VLOOKUP($A14,parlvotes_lh!$A$11:$ZZ$201,306,FALSE))=TRUE,"",IF(VLOOKUP($A14,parlvotes_lh!$A$11:$ZZ$201,306,FALSE)=0,"",VLOOKUP($A14,parlvotes_lh!$A$11:$ZZ$201,306,FALSE)))</f>
        <v/>
      </c>
      <c r="Z14" s="188" t="str">
        <f>IF(ISERROR(VLOOKUP($A14,parlvotes_lh!$A$11:$ZZ$201,326,FALSE))=TRUE,"",IF(VLOOKUP($A14,parlvotes_lh!$A$11:$ZZ$201,326,FALSE)=0,"",VLOOKUP($A14,parlvotes_lh!$A$11:$ZZ$201,326,FALSE)))</f>
        <v/>
      </c>
      <c r="AA14" s="188" t="str">
        <f>IF(ISERROR(VLOOKUP($A14,parlvotes_lh!$A$11:$ZZ$201,346,FALSE))=TRUE,"",IF(VLOOKUP($A14,parlvotes_lh!$A$11:$ZZ$201,346,FALSE)=0,"",VLOOKUP($A14,parlvotes_lh!$A$11:$ZZ$201,346,FALSE)))</f>
        <v/>
      </c>
      <c r="AB14" s="188" t="str">
        <f>IF(ISERROR(VLOOKUP($A14,parlvotes_lh!$A$11:$ZZ$201,366,FALSE))=TRUE,"",IF(VLOOKUP($A14,parlvotes_lh!$A$11:$ZZ$201,366,FALSE)=0,"",VLOOKUP($A14,parlvotes_lh!$A$11:$ZZ$201,366,FALSE)))</f>
        <v/>
      </c>
      <c r="AC14" s="188" t="str">
        <f>IF(ISERROR(VLOOKUP($A14,parlvotes_lh!$A$11:$ZZ$201,386,FALSE))=TRUE,"",IF(VLOOKUP($A14,parlvotes_lh!$A$11:$ZZ$201,386,FALSE)=0,"",VLOOKUP($A14,parlvotes_lh!$A$11:$ZZ$201,386,FALSE)))</f>
        <v/>
      </c>
    </row>
    <row r="15" spans="1:29" ht="13.5" customHeight="1" x14ac:dyDescent="0.25">
      <c r="A15" s="182" t="str">
        <f>IF(info_parties!A15="","",info_parties!A15)</f>
        <v>hu_kp01</v>
      </c>
      <c r="B15" s="87" t="str">
        <f>IF(A15="","",MID(info_weblinks!$C$3,32,3))</f>
        <v>hun</v>
      </c>
      <c r="C15" s="87" t="str">
        <f>IF(info_parties!G15="","",info_parties!G15)</f>
        <v>Party of the Republic</v>
      </c>
      <c r="D15" s="87" t="str">
        <f>IF(info_parties!K15="","",info_parties!K15)</f>
        <v>Köztársaságpárt</v>
      </c>
      <c r="E15" s="87" t="str">
        <f>IF(info_parties!H15="","",info_parties!H15)</f>
        <v>KP</v>
      </c>
      <c r="F15" s="183">
        <f t="shared" si="0"/>
        <v>34462</v>
      </c>
      <c r="G15" s="184">
        <f t="shared" si="1"/>
        <v>34462</v>
      </c>
      <c r="H15" s="185">
        <f t="shared" si="2"/>
        <v>2.5999999999999999E-2</v>
      </c>
      <c r="I15" s="186">
        <f t="shared" si="3"/>
        <v>34462</v>
      </c>
      <c r="J15" s="187">
        <f>IF(ISERROR(VLOOKUP($A15,parlvotes_lh!$A$11:$ZZ$201,6,FALSE))=TRUE,"",IF(VLOOKUP($A15,parlvotes_lh!$A$11:$ZZ$201,6,FALSE)=0,"",VLOOKUP($A15,parlvotes_lh!$A$11:$ZZ$201,6,FALSE)))</f>
        <v>2.5999999999999999E-2</v>
      </c>
      <c r="K15" s="187" t="str">
        <f>IF(ISERROR(VLOOKUP($A15,parlvotes_lh!$A$11:$ZZ$201,26,FALSE))=TRUE,"",IF(VLOOKUP($A15,parlvotes_lh!$A$11:$ZZ$201,26,FALSE)=0,"",VLOOKUP($A15,parlvotes_lh!$A$11:$ZZ$201,26,FALSE)))</f>
        <v/>
      </c>
      <c r="L15" s="187" t="str">
        <f>IF(ISERROR(VLOOKUP($A15,parlvotes_lh!$A$11:$ZZ$201,46,FALSE))=TRUE,"",IF(VLOOKUP($A15,parlvotes_lh!$A$11:$ZZ$201,46,FALSE)=0,"",VLOOKUP($A15,parlvotes_lh!$A$11:$ZZ$201,46,FALSE)))</f>
        <v/>
      </c>
      <c r="M15" s="187" t="str">
        <f>IF(ISERROR(VLOOKUP($A15,parlvotes_lh!$A$11:$ZZ$201,66,FALSE))=TRUE,"",IF(VLOOKUP($A15,parlvotes_lh!$A$11:$ZZ$201,66,FALSE)=0,"",VLOOKUP($A15,parlvotes_lh!$A$11:$ZZ$201,66,FALSE)))</f>
        <v/>
      </c>
      <c r="N15" s="187" t="str">
        <f>IF(ISERROR(VLOOKUP($A15,parlvotes_lh!$A$11:$ZZ$201,86,FALSE))=TRUE,"",IF(VLOOKUP($A15,parlvotes_lh!$A$11:$ZZ$201,86,FALSE)=0,"",VLOOKUP($A15,parlvotes_lh!$A$11:$ZZ$201,86,FALSE)))</f>
        <v/>
      </c>
      <c r="O15" s="187" t="str">
        <f>IF(ISERROR(VLOOKUP($A15,parlvotes_lh!$A$11:$ZZ$201,106,FALSE))=TRUE,"",IF(VLOOKUP($A15,parlvotes_lh!$A$11:$ZZ$201,106,FALSE)=0,"",VLOOKUP($A15,parlvotes_lh!$A$11:$ZZ$201,106,FALSE)))</f>
        <v/>
      </c>
      <c r="P15" s="187" t="str">
        <f>IF(ISERROR(VLOOKUP($A15,parlvotes_lh!$A$11:$ZZ$201,126,FALSE))=TRUE,"",IF(VLOOKUP($A15,parlvotes_lh!$A$11:$ZZ$201,126,FALSE)=0,"",VLOOKUP($A15,parlvotes_lh!$A$11:$ZZ$201,126,FALSE)))</f>
        <v/>
      </c>
      <c r="Q15" s="188" t="str">
        <f>IF(ISERROR(VLOOKUP($A15,parlvotes_lh!$A$11:$ZZ$201,146,FALSE))=TRUE,"",IF(VLOOKUP($A15,parlvotes_lh!$A$11:$ZZ$201,146,FALSE)=0,"",VLOOKUP($A15,parlvotes_lh!$A$11:$ZZ$201,146,FALSE)))</f>
        <v/>
      </c>
      <c r="R15" s="188" t="str">
        <f>IF(ISERROR(VLOOKUP($A15,parlvotes_lh!$A$11:$ZZ$201,166,FALSE))=TRUE,"",IF(VLOOKUP($A15,parlvotes_lh!$A$11:$ZZ$201,166,FALSE)=0,"",VLOOKUP($A15,parlvotes_lh!$A$11:$ZZ$201,166,FALSE)))</f>
        <v/>
      </c>
      <c r="S15" s="188" t="str">
        <f>IF(ISERROR(VLOOKUP($A15,parlvotes_lh!$A$11:$ZZ$201,186,FALSE))=TRUE,"",IF(VLOOKUP($A15,parlvotes_lh!$A$11:$ZZ$201,186,FALSE)=0,"",VLOOKUP($A15,parlvotes_lh!$A$11:$ZZ$201,186,FALSE)))</f>
        <v/>
      </c>
      <c r="T15" s="188" t="str">
        <f>IF(ISERROR(VLOOKUP($A15,parlvotes_lh!$A$11:$ZZ$201,206,FALSE))=TRUE,"",IF(VLOOKUP($A15,parlvotes_lh!$A$11:$ZZ$201,206,FALSE)=0,"",VLOOKUP($A15,parlvotes_lh!$A$11:$ZZ$201,206,FALSE)))</f>
        <v/>
      </c>
      <c r="U15" s="188" t="str">
        <f>IF(ISERROR(VLOOKUP($A15,parlvotes_lh!$A$11:$ZZ$201,226,FALSE))=TRUE,"",IF(VLOOKUP($A15,parlvotes_lh!$A$11:$ZZ$201,226,FALSE)=0,"",VLOOKUP($A15,parlvotes_lh!$A$11:$ZZ$201,226,FALSE)))</f>
        <v/>
      </c>
      <c r="V15" s="188" t="str">
        <f>IF(ISERROR(VLOOKUP($A15,parlvotes_lh!$A$11:$ZZ$201,246,FALSE))=TRUE,"",IF(VLOOKUP($A15,parlvotes_lh!$A$11:$ZZ$201,246,FALSE)=0,"",VLOOKUP($A15,parlvotes_lh!$A$11:$ZZ$201,246,FALSE)))</f>
        <v/>
      </c>
      <c r="W15" s="188" t="str">
        <f>IF(ISERROR(VLOOKUP($A15,parlvotes_lh!$A$11:$ZZ$201,266,FALSE))=TRUE,"",IF(VLOOKUP($A15,parlvotes_lh!$A$11:$ZZ$201,266,FALSE)=0,"",VLOOKUP($A15,parlvotes_lh!$A$11:$ZZ$201,266,FALSE)))</f>
        <v/>
      </c>
      <c r="X15" s="188" t="str">
        <f>IF(ISERROR(VLOOKUP($A15,parlvotes_lh!$A$11:$ZZ$201,286,FALSE))=TRUE,"",IF(VLOOKUP($A15,parlvotes_lh!$A$11:$ZZ$201,286,FALSE)=0,"",VLOOKUP($A15,parlvotes_lh!$A$11:$ZZ$201,286,FALSE)))</f>
        <v/>
      </c>
      <c r="Y15" s="188" t="str">
        <f>IF(ISERROR(VLOOKUP($A15,parlvotes_lh!$A$11:$ZZ$201,306,FALSE))=TRUE,"",IF(VLOOKUP($A15,parlvotes_lh!$A$11:$ZZ$201,306,FALSE)=0,"",VLOOKUP($A15,parlvotes_lh!$A$11:$ZZ$201,306,FALSE)))</f>
        <v/>
      </c>
      <c r="Z15" s="188" t="str">
        <f>IF(ISERROR(VLOOKUP($A15,parlvotes_lh!$A$11:$ZZ$201,326,FALSE))=TRUE,"",IF(VLOOKUP($A15,parlvotes_lh!$A$11:$ZZ$201,326,FALSE)=0,"",VLOOKUP($A15,parlvotes_lh!$A$11:$ZZ$201,326,FALSE)))</f>
        <v/>
      </c>
      <c r="AA15" s="188" t="str">
        <f>IF(ISERROR(VLOOKUP($A15,parlvotes_lh!$A$11:$ZZ$201,346,FALSE))=TRUE,"",IF(VLOOKUP($A15,parlvotes_lh!$A$11:$ZZ$201,346,FALSE)=0,"",VLOOKUP($A15,parlvotes_lh!$A$11:$ZZ$201,346,FALSE)))</f>
        <v/>
      </c>
      <c r="AB15" s="188" t="str">
        <f>IF(ISERROR(VLOOKUP($A15,parlvotes_lh!$A$11:$ZZ$201,366,FALSE))=TRUE,"",IF(VLOOKUP($A15,parlvotes_lh!$A$11:$ZZ$201,366,FALSE)=0,"",VLOOKUP($A15,parlvotes_lh!$A$11:$ZZ$201,366,FALSE)))</f>
        <v/>
      </c>
      <c r="AC15" s="188" t="str">
        <f>IF(ISERROR(VLOOKUP($A15,parlvotes_lh!$A$11:$ZZ$201,386,FALSE))=TRUE,"",IF(VLOOKUP($A15,parlvotes_lh!$A$11:$ZZ$201,386,FALSE)=0,"",VLOOKUP($A15,parlvotes_lh!$A$11:$ZZ$201,386,FALSE)))</f>
        <v/>
      </c>
    </row>
    <row r="16" spans="1:29" ht="13.5" customHeight="1" x14ac:dyDescent="0.25">
      <c r="A16" s="182" t="str">
        <f>IF(info_parties!A16="","",info_parties!A16)</f>
        <v>hu_asz01</v>
      </c>
      <c r="B16" s="87" t="str">
        <f>IF(A16="","",MID(info_weblinks!$C$3,32,3))</f>
        <v>hun</v>
      </c>
      <c r="C16" s="87" t="str">
        <f>IF(info_parties!G16="","",info_parties!G16)</f>
        <v>Agrarian Alliance</v>
      </c>
      <c r="D16" s="87" t="str">
        <f>IF(info_parties!K16="","",info_parties!K16)</f>
        <v>Agrárszövetség</v>
      </c>
      <c r="E16" s="87" t="str">
        <f>IF(info_parties!H16="","",info_parties!H16)</f>
        <v>ASZ</v>
      </c>
      <c r="F16" s="183">
        <f t="shared" si="0"/>
        <v>34462</v>
      </c>
      <c r="G16" s="184">
        <f t="shared" si="1"/>
        <v>34462</v>
      </c>
      <c r="H16" s="185">
        <f t="shared" si="2"/>
        <v>2.1000000000000001E-2</v>
      </c>
      <c r="I16" s="186">
        <f t="shared" si="3"/>
        <v>34462</v>
      </c>
      <c r="J16" s="187">
        <f>IF(ISERROR(VLOOKUP($A16,parlvotes_lh!$A$11:$ZZ$201,6,FALSE))=TRUE,"",IF(VLOOKUP($A16,parlvotes_lh!$A$11:$ZZ$201,6,FALSE)=0,"",VLOOKUP($A16,parlvotes_lh!$A$11:$ZZ$201,6,FALSE)))</f>
        <v>2.1000000000000001E-2</v>
      </c>
      <c r="K16" s="187" t="str">
        <f>IF(ISERROR(VLOOKUP($A16,parlvotes_lh!$A$11:$ZZ$201,26,FALSE))=TRUE,"",IF(VLOOKUP($A16,parlvotes_lh!$A$11:$ZZ$201,26,FALSE)=0,"",VLOOKUP($A16,parlvotes_lh!$A$11:$ZZ$201,26,FALSE)))</f>
        <v/>
      </c>
      <c r="L16" s="187" t="str">
        <f>IF(ISERROR(VLOOKUP($A16,parlvotes_lh!$A$11:$ZZ$201,46,FALSE))=TRUE,"",IF(VLOOKUP($A16,parlvotes_lh!$A$11:$ZZ$201,46,FALSE)=0,"",VLOOKUP($A16,parlvotes_lh!$A$11:$ZZ$201,46,FALSE)))</f>
        <v/>
      </c>
      <c r="M16" s="187" t="str">
        <f>IF(ISERROR(VLOOKUP($A16,parlvotes_lh!$A$11:$ZZ$201,66,FALSE))=TRUE,"",IF(VLOOKUP($A16,parlvotes_lh!$A$11:$ZZ$201,66,FALSE)=0,"",VLOOKUP($A16,parlvotes_lh!$A$11:$ZZ$201,66,FALSE)))</f>
        <v/>
      </c>
      <c r="N16" s="187" t="str">
        <f>IF(ISERROR(VLOOKUP($A16,parlvotes_lh!$A$11:$ZZ$201,86,FALSE))=TRUE,"",IF(VLOOKUP($A16,parlvotes_lh!$A$11:$ZZ$201,86,FALSE)=0,"",VLOOKUP($A16,parlvotes_lh!$A$11:$ZZ$201,86,FALSE)))</f>
        <v/>
      </c>
      <c r="O16" s="187" t="str">
        <f>IF(ISERROR(VLOOKUP($A16,parlvotes_lh!$A$11:$ZZ$201,106,FALSE))=TRUE,"",IF(VLOOKUP($A16,parlvotes_lh!$A$11:$ZZ$201,106,FALSE)=0,"",VLOOKUP($A16,parlvotes_lh!$A$11:$ZZ$201,106,FALSE)))</f>
        <v/>
      </c>
      <c r="P16" s="187" t="str">
        <f>IF(ISERROR(VLOOKUP($A16,parlvotes_lh!$A$11:$ZZ$201,126,FALSE))=TRUE,"",IF(VLOOKUP($A16,parlvotes_lh!$A$11:$ZZ$201,126,FALSE)=0,"",VLOOKUP($A16,parlvotes_lh!$A$11:$ZZ$201,126,FALSE)))</f>
        <v/>
      </c>
      <c r="Q16" s="188" t="str">
        <f>IF(ISERROR(VLOOKUP($A16,parlvotes_lh!$A$11:$ZZ$201,146,FALSE))=TRUE,"",IF(VLOOKUP($A16,parlvotes_lh!$A$11:$ZZ$201,146,FALSE)=0,"",VLOOKUP($A16,parlvotes_lh!$A$11:$ZZ$201,146,FALSE)))</f>
        <v/>
      </c>
      <c r="R16" s="188" t="str">
        <f>IF(ISERROR(VLOOKUP($A16,parlvotes_lh!$A$11:$ZZ$201,166,FALSE))=TRUE,"",IF(VLOOKUP($A16,parlvotes_lh!$A$11:$ZZ$201,166,FALSE)=0,"",VLOOKUP($A16,parlvotes_lh!$A$11:$ZZ$201,166,FALSE)))</f>
        <v/>
      </c>
      <c r="S16" s="188" t="str">
        <f>IF(ISERROR(VLOOKUP($A16,parlvotes_lh!$A$11:$ZZ$201,186,FALSE))=TRUE,"",IF(VLOOKUP($A16,parlvotes_lh!$A$11:$ZZ$201,186,FALSE)=0,"",VLOOKUP($A16,parlvotes_lh!$A$11:$ZZ$201,186,FALSE)))</f>
        <v/>
      </c>
      <c r="T16" s="188" t="str">
        <f>IF(ISERROR(VLOOKUP($A16,parlvotes_lh!$A$11:$ZZ$201,206,FALSE))=TRUE,"",IF(VLOOKUP($A16,parlvotes_lh!$A$11:$ZZ$201,206,FALSE)=0,"",VLOOKUP($A16,parlvotes_lh!$A$11:$ZZ$201,206,FALSE)))</f>
        <v/>
      </c>
      <c r="U16" s="188" t="str">
        <f>IF(ISERROR(VLOOKUP($A16,parlvotes_lh!$A$11:$ZZ$201,226,FALSE))=TRUE,"",IF(VLOOKUP($A16,parlvotes_lh!$A$11:$ZZ$201,226,FALSE)=0,"",VLOOKUP($A16,parlvotes_lh!$A$11:$ZZ$201,226,FALSE)))</f>
        <v/>
      </c>
      <c r="V16" s="188" t="str">
        <f>IF(ISERROR(VLOOKUP($A16,parlvotes_lh!$A$11:$ZZ$201,246,FALSE))=TRUE,"",IF(VLOOKUP($A16,parlvotes_lh!$A$11:$ZZ$201,246,FALSE)=0,"",VLOOKUP($A16,parlvotes_lh!$A$11:$ZZ$201,246,FALSE)))</f>
        <v/>
      </c>
      <c r="W16" s="188" t="str">
        <f>IF(ISERROR(VLOOKUP($A16,parlvotes_lh!$A$11:$ZZ$201,266,FALSE))=TRUE,"",IF(VLOOKUP($A16,parlvotes_lh!$A$11:$ZZ$201,266,FALSE)=0,"",VLOOKUP($A16,parlvotes_lh!$A$11:$ZZ$201,266,FALSE)))</f>
        <v/>
      </c>
      <c r="X16" s="188" t="str">
        <f>IF(ISERROR(VLOOKUP($A16,parlvotes_lh!$A$11:$ZZ$201,286,FALSE))=TRUE,"",IF(VLOOKUP($A16,parlvotes_lh!$A$11:$ZZ$201,286,FALSE)=0,"",VLOOKUP($A16,parlvotes_lh!$A$11:$ZZ$201,286,FALSE)))</f>
        <v/>
      </c>
      <c r="Y16" s="188" t="str">
        <f>IF(ISERROR(VLOOKUP($A16,parlvotes_lh!$A$11:$ZZ$201,306,FALSE))=TRUE,"",IF(VLOOKUP($A16,parlvotes_lh!$A$11:$ZZ$201,306,FALSE)=0,"",VLOOKUP($A16,parlvotes_lh!$A$11:$ZZ$201,306,FALSE)))</f>
        <v/>
      </c>
      <c r="Z16" s="188" t="str">
        <f>IF(ISERROR(VLOOKUP($A16,parlvotes_lh!$A$11:$ZZ$201,326,FALSE))=TRUE,"",IF(VLOOKUP($A16,parlvotes_lh!$A$11:$ZZ$201,326,FALSE)=0,"",VLOOKUP($A16,parlvotes_lh!$A$11:$ZZ$201,326,FALSE)))</f>
        <v/>
      </c>
      <c r="AA16" s="188" t="str">
        <f>IF(ISERROR(VLOOKUP($A16,parlvotes_lh!$A$11:$ZZ$201,346,FALSE))=TRUE,"",IF(VLOOKUP($A16,parlvotes_lh!$A$11:$ZZ$201,346,FALSE)=0,"",VLOOKUP($A16,parlvotes_lh!$A$11:$ZZ$201,346,FALSE)))</f>
        <v/>
      </c>
      <c r="AB16" s="188" t="str">
        <f>IF(ISERROR(VLOOKUP($A16,parlvotes_lh!$A$11:$ZZ$201,366,FALSE))=TRUE,"",IF(VLOOKUP($A16,parlvotes_lh!$A$11:$ZZ$201,366,FALSE)=0,"",VLOOKUP($A16,parlvotes_lh!$A$11:$ZZ$201,366,FALSE)))</f>
        <v/>
      </c>
      <c r="AC16" s="188" t="str">
        <f>IF(ISERROR(VLOOKUP($A16,parlvotes_lh!$A$11:$ZZ$201,386,FALSE))=TRUE,"",IF(VLOOKUP($A16,parlvotes_lh!$A$11:$ZZ$201,386,FALSE)=0,"",VLOOKUP($A16,parlvotes_lh!$A$11:$ZZ$201,386,FALSE)))</f>
        <v/>
      </c>
    </row>
    <row r="17" spans="1:38" ht="13.5" customHeight="1" x14ac:dyDescent="0.25">
      <c r="A17" s="182" t="str">
        <f>IF(info_parties!A17="","",info_parties!A17)</f>
        <v>hu_la01</v>
      </c>
      <c r="B17" s="87" t="str">
        <f>IF(A17="","",MID(info_weblinks!$C$3,32,3))</f>
        <v>hun</v>
      </c>
      <c r="C17" s="87" t="str">
        <f>IF(info_parties!G17="","",info_parties!G17)</f>
        <v>Liberal Alliance - Party of Entrepreneurs</v>
      </c>
      <c r="D17" s="87" t="str">
        <f>IF(info_parties!K17="","",info_parties!K17)</f>
        <v>Liberális Szövetség-Vállalkozók Pártja</v>
      </c>
      <c r="E17" s="87" t="str">
        <f>IF(info_parties!H17="","",info_parties!H17)</f>
        <v>LA</v>
      </c>
      <c r="F17" s="183">
        <f t="shared" si="0"/>
        <v>34462</v>
      </c>
      <c r="G17" s="184">
        <f t="shared" si="1"/>
        <v>34462</v>
      </c>
      <c r="H17" s="185">
        <f t="shared" si="2"/>
        <v>6.0000000000000001E-3</v>
      </c>
      <c r="I17" s="186">
        <f t="shared" si="3"/>
        <v>34462</v>
      </c>
      <c r="J17" s="187">
        <f>IF(ISERROR(VLOOKUP($A17,parlvotes_lh!$A$11:$ZZ$201,6,FALSE))=TRUE,"",IF(VLOOKUP($A17,parlvotes_lh!$A$11:$ZZ$201,6,FALSE)=0,"",VLOOKUP($A17,parlvotes_lh!$A$11:$ZZ$201,6,FALSE)))</f>
        <v>6.0000000000000001E-3</v>
      </c>
      <c r="K17" s="187" t="str">
        <f>IF(ISERROR(VLOOKUP($A17,parlvotes_lh!$A$11:$ZZ$201,26,FALSE))=TRUE,"",IF(VLOOKUP($A17,parlvotes_lh!$A$11:$ZZ$201,26,FALSE)=0,"",VLOOKUP($A17,parlvotes_lh!$A$11:$ZZ$201,26,FALSE)))</f>
        <v/>
      </c>
      <c r="L17" s="187" t="str">
        <f>IF(ISERROR(VLOOKUP($A17,parlvotes_lh!$A$11:$ZZ$201,46,FALSE))=TRUE,"",IF(VLOOKUP($A17,parlvotes_lh!$A$11:$ZZ$201,46,FALSE)=0,"",VLOOKUP($A17,parlvotes_lh!$A$11:$ZZ$201,46,FALSE)))</f>
        <v/>
      </c>
      <c r="M17" s="187" t="str">
        <f>IF(ISERROR(VLOOKUP($A17,parlvotes_lh!$A$11:$ZZ$201,66,FALSE))=TRUE,"",IF(VLOOKUP($A17,parlvotes_lh!$A$11:$ZZ$201,66,FALSE)=0,"",VLOOKUP($A17,parlvotes_lh!$A$11:$ZZ$201,66,FALSE)))</f>
        <v/>
      </c>
      <c r="N17" s="187" t="str">
        <f>IF(ISERROR(VLOOKUP($A17,parlvotes_lh!$A$11:$ZZ$201,86,FALSE))=TRUE,"",IF(VLOOKUP($A17,parlvotes_lh!$A$11:$ZZ$201,86,FALSE)=0,"",VLOOKUP($A17,parlvotes_lh!$A$11:$ZZ$201,86,FALSE)))</f>
        <v/>
      </c>
      <c r="O17" s="187" t="str">
        <f>IF(ISERROR(VLOOKUP($A17,parlvotes_lh!$A$11:$ZZ$201,106,FALSE))=TRUE,"",IF(VLOOKUP($A17,parlvotes_lh!$A$11:$ZZ$201,106,FALSE)=0,"",VLOOKUP($A17,parlvotes_lh!$A$11:$ZZ$201,106,FALSE)))</f>
        <v/>
      </c>
      <c r="P17" s="187" t="str">
        <f>IF(ISERROR(VLOOKUP($A17,parlvotes_lh!$A$11:$ZZ$201,126,FALSE))=TRUE,"",IF(VLOOKUP($A17,parlvotes_lh!$A$11:$ZZ$201,126,FALSE)=0,"",VLOOKUP($A17,parlvotes_lh!$A$11:$ZZ$201,126,FALSE)))</f>
        <v/>
      </c>
      <c r="Q17" s="188" t="str">
        <f>IF(ISERROR(VLOOKUP($A17,parlvotes_lh!$A$11:$ZZ$201,146,FALSE))=TRUE,"",IF(VLOOKUP($A17,parlvotes_lh!$A$11:$ZZ$201,146,FALSE)=0,"",VLOOKUP($A17,parlvotes_lh!$A$11:$ZZ$201,146,FALSE)))</f>
        <v/>
      </c>
      <c r="R17" s="188" t="str">
        <f>IF(ISERROR(VLOOKUP($A17,parlvotes_lh!$A$11:$ZZ$201,166,FALSE))=TRUE,"",IF(VLOOKUP($A17,parlvotes_lh!$A$11:$ZZ$201,166,FALSE)=0,"",VLOOKUP($A17,parlvotes_lh!$A$11:$ZZ$201,166,FALSE)))</f>
        <v/>
      </c>
      <c r="S17" s="188" t="str">
        <f>IF(ISERROR(VLOOKUP($A17,parlvotes_lh!$A$11:$ZZ$201,186,FALSE))=TRUE,"",IF(VLOOKUP($A17,parlvotes_lh!$A$11:$ZZ$201,186,FALSE)=0,"",VLOOKUP($A17,parlvotes_lh!$A$11:$ZZ$201,186,FALSE)))</f>
        <v/>
      </c>
      <c r="T17" s="188" t="str">
        <f>IF(ISERROR(VLOOKUP($A17,parlvotes_lh!$A$11:$ZZ$201,206,FALSE))=TRUE,"",IF(VLOOKUP($A17,parlvotes_lh!$A$11:$ZZ$201,206,FALSE)=0,"",VLOOKUP($A17,parlvotes_lh!$A$11:$ZZ$201,206,FALSE)))</f>
        <v/>
      </c>
      <c r="U17" s="188" t="str">
        <f>IF(ISERROR(VLOOKUP($A17,parlvotes_lh!$A$11:$ZZ$201,226,FALSE))=TRUE,"",IF(VLOOKUP($A17,parlvotes_lh!$A$11:$ZZ$201,226,FALSE)=0,"",VLOOKUP($A17,parlvotes_lh!$A$11:$ZZ$201,226,FALSE)))</f>
        <v/>
      </c>
      <c r="V17" s="188" t="str">
        <f>IF(ISERROR(VLOOKUP($A17,parlvotes_lh!$A$11:$ZZ$201,246,FALSE))=TRUE,"",IF(VLOOKUP($A17,parlvotes_lh!$A$11:$ZZ$201,246,FALSE)=0,"",VLOOKUP($A17,parlvotes_lh!$A$11:$ZZ$201,246,FALSE)))</f>
        <v/>
      </c>
      <c r="W17" s="188" t="str">
        <f>IF(ISERROR(VLOOKUP($A17,parlvotes_lh!$A$11:$ZZ$201,266,FALSE))=TRUE,"",IF(VLOOKUP($A17,parlvotes_lh!$A$11:$ZZ$201,266,FALSE)=0,"",VLOOKUP($A17,parlvotes_lh!$A$11:$ZZ$201,266,FALSE)))</f>
        <v/>
      </c>
      <c r="X17" s="188" t="str">
        <f>IF(ISERROR(VLOOKUP($A17,parlvotes_lh!$A$11:$ZZ$201,286,FALSE))=TRUE,"",IF(VLOOKUP($A17,parlvotes_lh!$A$11:$ZZ$201,286,FALSE)=0,"",VLOOKUP($A17,parlvotes_lh!$A$11:$ZZ$201,286,FALSE)))</f>
        <v/>
      </c>
      <c r="Y17" s="188" t="str">
        <f>IF(ISERROR(VLOOKUP($A17,parlvotes_lh!$A$11:$ZZ$201,306,FALSE))=TRUE,"",IF(VLOOKUP($A17,parlvotes_lh!$A$11:$ZZ$201,306,FALSE)=0,"",VLOOKUP($A17,parlvotes_lh!$A$11:$ZZ$201,306,FALSE)))</f>
        <v/>
      </c>
      <c r="Z17" s="188" t="str">
        <f>IF(ISERROR(VLOOKUP($A17,parlvotes_lh!$A$11:$ZZ$201,326,FALSE))=TRUE,"",IF(VLOOKUP($A17,parlvotes_lh!$A$11:$ZZ$201,326,FALSE)=0,"",VLOOKUP($A17,parlvotes_lh!$A$11:$ZZ$201,326,FALSE)))</f>
        <v/>
      </c>
      <c r="AA17" s="188" t="str">
        <f>IF(ISERROR(VLOOKUP($A17,parlvotes_lh!$A$11:$ZZ$201,346,FALSE))=TRUE,"",IF(VLOOKUP($A17,parlvotes_lh!$A$11:$ZZ$201,346,FALSE)=0,"",VLOOKUP($A17,parlvotes_lh!$A$11:$ZZ$201,346,FALSE)))</f>
        <v/>
      </c>
      <c r="AB17" s="188" t="str">
        <f>IF(ISERROR(VLOOKUP($A17,parlvotes_lh!$A$11:$ZZ$201,366,FALSE))=TRUE,"",IF(VLOOKUP($A17,parlvotes_lh!$A$11:$ZZ$201,366,FALSE)=0,"",VLOOKUP($A17,parlvotes_lh!$A$11:$ZZ$201,366,FALSE)))</f>
        <v/>
      </c>
      <c r="AC17" s="188" t="str">
        <f>IF(ISERROR(VLOOKUP($A17,parlvotes_lh!$A$11:$ZZ$201,386,FALSE))=TRUE,"",IF(VLOOKUP($A17,parlvotes_lh!$A$11:$ZZ$201,386,FALSE)=0,"",VLOOKUP($A17,parlvotes_lh!$A$11:$ZZ$201,386,FALSE)))</f>
        <v/>
      </c>
      <c r="AE17" s="189"/>
      <c r="AF17" s="189"/>
      <c r="AG17" s="189"/>
      <c r="AH17" s="189"/>
      <c r="AI17" s="189"/>
      <c r="AJ17" s="189"/>
      <c r="AK17" s="189"/>
      <c r="AL17" s="189"/>
    </row>
    <row r="18" spans="1:38" ht="13.5" customHeight="1" x14ac:dyDescent="0.25">
      <c r="A18" s="182" t="str">
        <f>IF(info_parties!A18="","",info_parties!A18)</f>
        <v>hu_hmp01</v>
      </c>
      <c r="B18" s="87" t="str">
        <f>IF(A18="","",MID(info_weblinks!$C$3,32,3))</f>
        <v>hun</v>
      </c>
      <c r="C18" s="87" t="str">
        <f>IF(info_parties!G18="","",info_parties!G18)</f>
        <v>Hungarian Communist Workers Party</v>
      </c>
      <c r="D18" s="87" t="str">
        <f>IF(info_parties!K18="","",info_parties!K18)</f>
        <v>Magyar Kommunista Munkáspárt</v>
      </c>
      <c r="E18" s="87" t="str">
        <f>IF(info_parties!H18="","",info_parties!H18)</f>
        <v>HMP</v>
      </c>
      <c r="F18" s="183" t="str">
        <f t="shared" si="0"/>
        <v/>
      </c>
      <c r="G18" s="184" t="str">
        <f t="shared" si="1"/>
        <v/>
      </c>
      <c r="H18" s="185" t="str">
        <f t="shared" si="2"/>
        <v/>
      </c>
      <c r="I18" s="186" t="str">
        <f t="shared" si="3"/>
        <v/>
      </c>
      <c r="J18" s="187" t="str">
        <f>IF(ISERROR(VLOOKUP($A18,parlvotes_lh!$A$11:$ZZ$201,6,FALSE))=TRUE,"",IF(VLOOKUP($A18,parlvotes_lh!$A$11:$ZZ$201,6,FALSE)=0,"",VLOOKUP($A18,parlvotes_lh!$A$11:$ZZ$201,6,FALSE)))</f>
        <v/>
      </c>
      <c r="K18" s="187" t="str">
        <f>IF(ISERROR(VLOOKUP($A18,parlvotes_lh!$A$11:$ZZ$201,26,FALSE))=TRUE,"",IF(VLOOKUP($A18,parlvotes_lh!$A$11:$ZZ$201,26,FALSE)=0,"",VLOOKUP($A18,parlvotes_lh!$A$11:$ZZ$201,26,FALSE)))</f>
        <v/>
      </c>
      <c r="L18" s="187" t="str">
        <f>IF(ISERROR(VLOOKUP($A18,parlvotes_lh!$A$11:$ZZ$201,46,FALSE))=TRUE,"",IF(VLOOKUP($A18,parlvotes_lh!$A$11:$ZZ$201,46,FALSE)=0,"",VLOOKUP($A18,parlvotes_lh!$A$11:$ZZ$201,46,FALSE)))</f>
        <v/>
      </c>
      <c r="M18" s="187" t="str">
        <f>IF(ISERROR(VLOOKUP($A18,parlvotes_lh!$A$11:$ZZ$201,66,FALSE))=TRUE,"",IF(VLOOKUP($A18,parlvotes_lh!$A$11:$ZZ$201,66,FALSE)=0,"",VLOOKUP($A18,parlvotes_lh!$A$11:$ZZ$201,66,FALSE)))</f>
        <v/>
      </c>
      <c r="N18" s="187" t="str">
        <f>IF(ISERROR(VLOOKUP($A18,parlvotes_lh!$A$11:$ZZ$201,86,FALSE))=TRUE,"",IF(VLOOKUP($A18,parlvotes_lh!$A$11:$ZZ$201,86,FALSE)=0,"",VLOOKUP($A18,parlvotes_lh!$A$11:$ZZ$201,86,FALSE)))</f>
        <v/>
      </c>
      <c r="O18" s="187" t="str">
        <f>IF(ISERROR(VLOOKUP($A18,parlvotes_lh!$A$11:$ZZ$201,106,FALSE))=TRUE,"",IF(VLOOKUP($A18,parlvotes_lh!$A$11:$ZZ$201,106,FALSE)=0,"",VLOOKUP($A18,parlvotes_lh!$A$11:$ZZ$201,106,FALSE)))</f>
        <v/>
      </c>
      <c r="P18" s="187" t="str">
        <f>IF(ISERROR(VLOOKUP($A18,parlvotes_lh!$A$11:$ZZ$201,126,FALSE))=TRUE,"",IF(VLOOKUP($A18,parlvotes_lh!$A$11:$ZZ$201,126,FALSE)=0,"",VLOOKUP($A18,parlvotes_lh!$A$11:$ZZ$201,126,FALSE)))</f>
        <v/>
      </c>
      <c r="Q18" s="188" t="str">
        <f>IF(ISERROR(VLOOKUP($A18,parlvotes_lh!$A$11:$ZZ$201,146,FALSE))=TRUE,"",IF(VLOOKUP($A18,parlvotes_lh!$A$11:$ZZ$201,146,FALSE)=0,"",VLOOKUP($A18,parlvotes_lh!$A$11:$ZZ$201,146,FALSE)))</f>
        <v/>
      </c>
      <c r="R18" s="188" t="str">
        <f>IF(ISERROR(VLOOKUP($A18,parlvotes_lh!$A$11:$ZZ$201,166,FALSE))=TRUE,"",IF(VLOOKUP($A18,parlvotes_lh!$A$11:$ZZ$201,166,FALSE)=0,"",VLOOKUP($A18,parlvotes_lh!$A$11:$ZZ$201,166,FALSE)))</f>
        <v/>
      </c>
      <c r="S18" s="188" t="str">
        <f>IF(ISERROR(VLOOKUP($A18,parlvotes_lh!$A$11:$ZZ$201,186,FALSE))=TRUE,"",IF(VLOOKUP($A18,parlvotes_lh!$A$11:$ZZ$201,186,FALSE)=0,"",VLOOKUP($A18,parlvotes_lh!$A$11:$ZZ$201,186,FALSE)))</f>
        <v/>
      </c>
      <c r="T18" s="188" t="str">
        <f>IF(ISERROR(VLOOKUP($A18,parlvotes_lh!$A$11:$ZZ$201,206,FALSE))=TRUE,"",IF(VLOOKUP($A18,parlvotes_lh!$A$11:$ZZ$201,206,FALSE)=0,"",VLOOKUP($A18,parlvotes_lh!$A$11:$ZZ$201,206,FALSE)))</f>
        <v/>
      </c>
      <c r="U18" s="188" t="str">
        <f>IF(ISERROR(VLOOKUP($A18,parlvotes_lh!$A$11:$ZZ$201,226,FALSE))=TRUE,"",IF(VLOOKUP($A18,parlvotes_lh!$A$11:$ZZ$201,226,FALSE)=0,"",VLOOKUP($A18,parlvotes_lh!$A$11:$ZZ$201,226,FALSE)))</f>
        <v/>
      </c>
      <c r="V18" s="188" t="str">
        <f>IF(ISERROR(VLOOKUP($A18,parlvotes_lh!$A$11:$ZZ$201,246,FALSE))=TRUE,"",IF(VLOOKUP($A18,parlvotes_lh!$A$11:$ZZ$201,246,FALSE)=0,"",VLOOKUP($A18,parlvotes_lh!$A$11:$ZZ$201,246,FALSE)))</f>
        <v/>
      </c>
      <c r="W18" s="188" t="str">
        <f>IF(ISERROR(VLOOKUP($A18,parlvotes_lh!$A$11:$ZZ$201,266,FALSE))=TRUE,"",IF(VLOOKUP($A18,parlvotes_lh!$A$11:$ZZ$201,266,FALSE)=0,"",VLOOKUP($A18,parlvotes_lh!$A$11:$ZZ$201,266,FALSE)))</f>
        <v/>
      </c>
      <c r="X18" s="188" t="str">
        <f>IF(ISERROR(VLOOKUP($A18,parlvotes_lh!$A$11:$ZZ$201,286,FALSE))=TRUE,"",IF(VLOOKUP($A18,parlvotes_lh!$A$11:$ZZ$201,286,FALSE)=0,"",VLOOKUP($A18,parlvotes_lh!$A$11:$ZZ$201,286,FALSE)))</f>
        <v/>
      </c>
      <c r="Y18" s="188" t="str">
        <f>IF(ISERROR(VLOOKUP($A18,parlvotes_lh!$A$11:$ZZ$201,306,FALSE))=TRUE,"",IF(VLOOKUP($A18,parlvotes_lh!$A$11:$ZZ$201,306,FALSE)=0,"",VLOOKUP($A18,parlvotes_lh!$A$11:$ZZ$201,306,FALSE)))</f>
        <v/>
      </c>
      <c r="Z18" s="188" t="str">
        <f>IF(ISERROR(VLOOKUP($A18,parlvotes_lh!$A$11:$ZZ$201,326,FALSE))=TRUE,"",IF(VLOOKUP($A18,parlvotes_lh!$A$11:$ZZ$201,326,FALSE)=0,"",VLOOKUP($A18,parlvotes_lh!$A$11:$ZZ$201,326,FALSE)))</f>
        <v/>
      </c>
      <c r="AA18" s="188" t="str">
        <f>IF(ISERROR(VLOOKUP($A18,parlvotes_lh!$A$11:$ZZ$201,346,FALSE))=TRUE,"",IF(VLOOKUP($A18,parlvotes_lh!$A$11:$ZZ$201,346,FALSE)=0,"",VLOOKUP($A18,parlvotes_lh!$A$11:$ZZ$201,346,FALSE)))</f>
        <v/>
      </c>
      <c r="AB18" s="188" t="str">
        <f>IF(ISERROR(VLOOKUP($A18,parlvotes_lh!$A$11:$ZZ$201,366,FALSE))=TRUE,"",IF(VLOOKUP($A18,parlvotes_lh!$A$11:$ZZ$201,366,FALSE)=0,"",VLOOKUP($A18,parlvotes_lh!$A$11:$ZZ$201,366,FALSE)))</f>
        <v/>
      </c>
      <c r="AC18" s="188" t="str">
        <f>IF(ISERROR(VLOOKUP($A18,parlvotes_lh!$A$11:$ZZ$201,386,FALSE))=TRUE,"",IF(VLOOKUP($A18,parlvotes_lh!$A$11:$ZZ$201,386,FALSE)=0,"",VLOOKUP($A18,parlvotes_lh!$A$11:$ZZ$201,386,FALSE)))</f>
        <v/>
      </c>
    </row>
    <row r="19" spans="1:38" ht="13.5" customHeight="1" x14ac:dyDescent="0.25">
      <c r="A19" s="182" t="str">
        <f>IF(info_parties!A19="","",info_parties!A19)</f>
        <v>hu_mnsz01</v>
      </c>
      <c r="B19" s="87" t="str">
        <f>IF(A19="","",MID(info_weblinks!$C$3,32,3))</f>
        <v>hun</v>
      </c>
      <c r="C19" s="87" t="str">
        <f>IF(info_parties!G19="","",info_parties!G19)</f>
        <v>Hungarian National Union</v>
      </c>
      <c r="D19" s="87" t="str">
        <f>IF(info_parties!K19="","",info_parties!K19)</f>
        <v>Magyar Nemzeti Szövetség</v>
      </c>
      <c r="E19" s="87" t="str">
        <f>IF(info_parties!H19="","",info_parties!H19)</f>
        <v>MNSZ</v>
      </c>
      <c r="F19" s="183" t="str">
        <f t="shared" si="0"/>
        <v/>
      </c>
      <c r="G19" s="184" t="str">
        <f t="shared" si="1"/>
        <v/>
      </c>
      <c r="H19" s="185" t="str">
        <f t="shared" si="2"/>
        <v/>
      </c>
      <c r="I19" s="186" t="str">
        <f t="shared" si="3"/>
        <v/>
      </c>
      <c r="J19" s="187" t="str">
        <f>IF(ISERROR(VLOOKUP($A19,parlvotes_lh!$A$11:$ZZ$201,6,FALSE))=TRUE,"",IF(VLOOKUP($A19,parlvotes_lh!$A$11:$ZZ$201,6,FALSE)=0,"",VLOOKUP($A19,parlvotes_lh!$A$11:$ZZ$201,6,FALSE)))</f>
        <v/>
      </c>
      <c r="K19" s="187" t="str">
        <f>IF(ISERROR(VLOOKUP($A19,parlvotes_lh!$A$11:$ZZ$201,26,FALSE))=TRUE,"",IF(VLOOKUP($A19,parlvotes_lh!$A$11:$ZZ$201,26,FALSE)=0,"",VLOOKUP($A19,parlvotes_lh!$A$11:$ZZ$201,26,FALSE)))</f>
        <v/>
      </c>
      <c r="L19" s="187" t="str">
        <f>IF(ISERROR(VLOOKUP($A19,parlvotes_lh!$A$11:$ZZ$201,46,FALSE))=TRUE,"",IF(VLOOKUP($A19,parlvotes_lh!$A$11:$ZZ$201,46,FALSE)=0,"",VLOOKUP($A19,parlvotes_lh!$A$11:$ZZ$201,46,FALSE)))</f>
        <v/>
      </c>
      <c r="M19" s="187" t="str">
        <f>IF(ISERROR(VLOOKUP($A19,parlvotes_lh!$A$11:$ZZ$201,66,FALSE))=TRUE,"",IF(VLOOKUP($A19,parlvotes_lh!$A$11:$ZZ$201,66,FALSE)=0,"",VLOOKUP($A19,parlvotes_lh!$A$11:$ZZ$201,66,FALSE)))</f>
        <v/>
      </c>
      <c r="N19" s="187" t="str">
        <f>IF(ISERROR(VLOOKUP($A19,parlvotes_lh!$A$11:$ZZ$201,86,FALSE))=TRUE,"",IF(VLOOKUP($A19,parlvotes_lh!$A$11:$ZZ$201,86,FALSE)=0,"",VLOOKUP($A19,parlvotes_lh!$A$11:$ZZ$201,86,FALSE)))</f>
        <v/>
      </c>
      <c r="O19" s="187" t="str">
        <f>IF(ISERROR(VLOOKUP($A19,parlvotes_lh!$A$11:$ZZ$201,106,FALSE))=TRUE,"",IF(VLOOKUP($A19,parlvotes_lh!$A$11:$ZZ$201,106,FALSE)=0,"",VLOOKUP($A19,parlvotes_lh!$A$11:$ZZ$201,106,FALSE)))</f>
        <v/>
      </c>
      <c r="P19" s="187" t="str">
        <f>IF(ISERROR(VLOOKUP($A19,parlvotes_lh!$A$11:$ZZ$201,126,FALSE))=TRUE,"",IF(VLOOKUP($A19,parlvotes_lh!$A$11:$ZZ$201,126,FALSE)=0,"",VLOOKUP($A19,parlvotes_lh!$A$11:$ZZ$201,126,FALSE)))</f>
        <v/>
      </c>
      <c r="Q19" s="188" t="str">
        <f>IF(ISERROR(VLOOKUP($A19,parlvotes_lh!$A$11:$ZZ$201,146,FALSE))=TRUE,"",IF(VLOOKUP($A19,parlvotes_lh!$A$11:$ZZ$201,146,FALSE)=0,"",VLOOKUP($A19,parlvotes_lh!$A$11:$ZZ$201,146,FALSE)))</f>
        <v/>
      </c>
      <c r="R19" s="188" t="str">
        <f>IF(ISERROR(VLOOKUP($A19,parlvotes_lh!$A$11:$ZZ$201,166,FALSE))=TRUE,"",IF(VLOOKUP($A19,parlvotes_lh!$A$11:$ZZ$201,166,FALSE)=0,"",VLOOKUP($A19,parlvotes_lh!$A$11:$ZZ$201,166,FALSE)))</f>
        <v/>
      </c>
      <c r="S19" s="188" t="str">
        <f>IF(ISERROR(VLOOKUP($A19,parlvotes_lh!$A$11:$ZZ$201,186,FALSE))=TRUE,"",IF(VLOOKUP($A19,parlvotes_lh!$A$11:$ZZ$201,186,FALSE)=0,"",VLOOKUP($A19,parlvotes_lh!$A$11:$ZZ$201,186,FALSE)))</f>
        <v/>
      </c>
      <c r="T19" s="188" t="str">
        <f>IF(ISERROR(VLOOKUP($A19,parlvotes_lh!$A$11:$ZZ$201,206,FALSE))=TRUE,"",IF(VLOOKUP($A19,parlvotes_lh!$A$11:$ZZ$201,206,FALSE)=0,"",VLOOKUP($A19,parlvotes_lh!$A$11:$ZZ$201,206,FALSE)))</f>
        <v/>
      </c>
      <c r="U19" s="188" t="str">
        <f>IF(ISERROR(VLOOKUP($A19,parlvotes_lh!$A$11:$ZZ$201,226,FALSE))=TRUE,"",IF(VLOOKUP($A19,parlvotes_lh!$A$11:$ZZ$201,226,FALSE)=0,"",VLOOKUP($A19,parlvotes_lh!$A$11:$ZZ$201,226,FALSE)))</f>
        <v/>
      </c>
      <c r="V19" s="188" t="str">
        <f>IF(ISERROR(VLOOKUP($A19,parlvotes_lh!$A$11:$ZZ$201,246,FALSE))=TRUE,"",IF(VLOOKUP($A19,parlvotes_lh!$A$11:$ZZ$201,246,FALSE)=0,"",VLOOKUP($A19,parlvotes_lh!$A$11:$ZZ$201,246,FALSE)))</f>
        <v/>
      </c>
      <c r="W19" s="188" t="str">
        <f>IF(ISERROR(VLOOKUP($A19,parlvotes_lh!$A$11:$ZZ$201,266,FALSE))=TRUE,"",IF(VLOOKUP($A19,parlvotes_lh!$A$11:$ZZ$201,266,FALSE)=0,"",VLOOKUP($A19,parlvotes_lh!$A$11:$ZZ$201,266,FALSE)))</f>
        <v/>
      </c>
      <c r="X19" s="188" t="str">
        <f>IF(ISERROR(VLOOKUP($A19,parlvotes_lh!$A$11:$ZZ$201,286,FALSE))=TRUE,"",IF(VLOOKUP($A19,parlvotes_lh!$A$11:$ZZ$201,286,FALSE)=0,"",VLOOKUP($A19,parlvotes_lh!$A$11:$ZZ$201,286,FALSE)))</f>
        <v/>
      </c>
      <c r="Y19" s="188" t="str">
        <f>IF(ISERROR(VLOOKUP($A19,parlvotes_lh!$A$11:$ZZ$201,306,FALSE))=TRUE,"",IF(VLOOKUP($A19,parlvotes_lh!$A$11:$ZZ$201,306,FALSE)=0,"",VLOOKUP($A19,parlvotes_lh!$A$11:$ZZ$201,306,FALSE)))</f>
        <v/>
      </c>
      <c r="Z19" s="188" t="str">
        <f>IF(ISERROR(VLOOKUP($A19,parlvotes_lh!$A$11:$ZZ$201,326,FALSE))=TRUE,"",IF(VLOOKUP($A19,parlvotes_lh!$A$11:$ZZ$201,326,FALSE)=0,"",VLOOKUP($A19,parlvotes_lh!$A$11:$ZZ$201,326,FALSE)))</f>
        <v/>
      </c>
      <c r="AA19" s="188" t="str">
        <f>IF(ISERROR(VLOOKUP($A19,parlvotes_lh!$A$11:$ZZ$201,346,FALSE))=TRUE,"",IF(VLOOKUP($A19,parlvotes_lh!$A$11:$ZZ$201,346,FALSE)=0,"",VLOOKUP($A19,parlvotes_lh!$A$11:$ZZ$201,346,FALSE)))</f>
        <v/>
      </c>
      <c r="AB19" s="188" t="str">
        <f>IF(ISERROR(VLOOKUP($A19,parlvotes_lh!$A$11:$ZZ$201,366,FALSE))=TRUE,"",IF(VLOOKUP($A19,parlvotes_lh!$A$11:$ZZ$201,366,FALSE)=0,"",VLOOKUP($A19,parlvotes_lh!$A$11:$ZZ$201,366,FALSE)))</f>
        <v/>
      </c>
      <c r="AC19" s="188" t="str">
        <f>IF(ISERROR(VLOOKUP($A19,parlvotes_lh!$A$11:$ZZ$201,386,FALSE))=TRUE,"",IF(VLOOKUP($A19,parlvotes_lh!$A$11:$ZZ$201,386,FALSE)=0,"",VLOOKUP($A19,parlvotes_lh!$A$11:$ZZ$201,386,FALSE)))</f>
        <v/>
      </c>
    </row>
    <row r="20" spans="1:38" ht="13.5" customHeight="1" x14ac:dyDescent="0.25">
      <c r="A20" s="182" t="str">
        <f>IF(info_parties!A20="","",info_parties!A20)</f>
        <v>hu_szdp01</v>
      </c>
      <c r="B20" s="87" t="str">
        <f>IF(A20="","",MID(info_weblinks!$C$3,32,3))</f>
        <v>hun</v>
      </c>
      <c r="C20" s="87" t="str">
        <f>IF(info_parties!G20="","",info_parties!G20)</f>
        <v>Social Democratic Party</v>
      </c>
      <c r="D20" s="87" t="str">
        <f>IF(info_parties!K20="","",info_parties!K20)</f>
        <v>Szociáldemokrata Párt</v>
      </c>
      <c r="E20" s="87" t="str">
        <f>IF(info_parties!H20="","",info_parties!H20)</f>
        <v>SZDP</v>
      </c>
      <c r="F20" s="183" t="str">
        <f t="shared" si="0"/>
        <v/>
      </c>
      <c r="G20" s="184" t="str">
        <f t="shared" si="1"/>
        <v/>
      </c>
      <c r="H20" s="185" t="str">
        <f t="shared" si="2"/>
        <v/>
      </c>
      <c r="I20" s="186" t="str">
        <f t="shared" si="3"/>
        <v/>
      </c>
      <c r="J20" s="187" t="str">
        <f>IF(ISERROR(VLOOKUP($A20,parlvotes_lh!$A$11:$ZZ$201,6,FALSE))=TRUE,"",IF(VLOOKUP($A20,parlvotes_lh!$A$11:$ZZ$201,6,FALSE)=0,"",VLOOKUP($A20,parlvotes_lh!$A$11:$ZZ$201,6,FALSE)))</f>
        <v/>
      </c>
      <c r="K20" s="187" t="str">
        <f>IF(ISERROR(VLOOKUP($A20,parlvotes_lh!$A$11:$ZZ$201,26,FALSE))=TRUE,"",IF(VLOOKUP($A20,parlvotes_lh!$A$11:$ZZ$201,26,FALSE)=0,"",VLOOKUP($A20,parlvotes_lh!$A$11:$ZZ$201,26,FALSE)))</f>
        <v/>
      </c>
      <c r="L20" s="187" t="str">
        <f>IF(ISERROR(VLOOKUP($A20,parlvotes_lh!$A$11:$ZZ$201,46,FALSE))=TRUE,"",IF(VLOOKUP($A20,parlvotes_lh!$A$11:$ZZ$201,46,FALSE)=0,"",VLOOKUP($A20,parlvotes_lh!$A$11:$ZZ$201,46,FALSE)))</f>
        <v/>
      </c>
      <c r="M20" s="187" t="str">
        <f>IF(ISERROR(VLOOKUP($A20,parlvotes_lh!$A$11:$ZZ$201,66,FALSE))=TRUE,"",IF(VLOOKUP($A20,parlvotes_lh!$A$11:$ZZ$201,66,FALSE)=0,"",VLOOKUP($A20,parlvotes_lh!$A$11:$ZZ$201,66,FALSE)))</f>
        <v/>
      </c>
      <c r="N20" s="187" t="str">
        <f>IF(ISERROR(VLOOKUP($A20,parlvotes_lh!$A$11:$ZZ$201,86,FALSE))=TRUE,"",IF(VLOOKUP($A20,parlvotes_lh!$A$11:$ZZ$201,86,FALSE)=0,"",VLOOKUP($A20,parlvotes_lh!$A$11:$ZZ$201,86,FALSE)))</f>
        <v/>
      </c>
      <c r="O20" s="187" t="str">
        <f>IF(ISERROR(VLOOKUP($A20,parlvotes_lh!$A$11:$ZZ$201,106,FALSE))=TRUE,"",IF(VLOOKUP($A20,parlvotes_lh!$A$11:$ZZ$201,106,FALSE)=0,"",VLOOKUP($A20,parlvotes_lh!$A$11:$ZZ$201,106,FALSE)))</f>
        <v/>
      </c>
      <c r="P20" s="187" t="str">
        <f>IF(ISERROR(VLOOKUP($A20,parlvotes_lh!$A$11:$ZZ$201,126,FALSE))=TRUE,"",IF(VLOOKUP($A20,parlvotes_lh!$A$11:$ZZ$201,126,FALSE)=0,"",VLOOKUP($A20,parlvotes_lh!$A$11:$ZZ$201,126,FALSE)))</f>
        <v/>
      </c>
      <c r="Q20" s="188" t="str">
        <f>IF(ISERROR(VLOOKUP($A20,parlvotes_lh!$A$11:$ZZ$201,146,FALSE))=TRUE,"",IF(VLOOKUP($A20,parlvotes_lh!$A$11:$ZZ$201,146,FALSE)=0,"",VLOOKUP($A20,parlvotes_lh!$A$11:$ZZ$201,146,FALSE)))</f>
        <v/>
      </c>
      <c r="R20" s="188" t="str">
        <f>IF(ISERROR(VLOOKUP($A20,parlvotes_lh!$A$11:$ZZ$201,166,FALSE))=TRUE,"",IF(VLOOKUP($A20,parlvotes_lh!$A$11:$ZZ$201,166,FALSE)=0,"",VLOOKUP($A20,parlvotes_lh!$A$11:$ZZ$201,166,FALSE)))</f>
        <v/>
      </c>
      <c r="S20" s="188" t="str">
        <f>IF(ISERROR(VLOOKUP($A20,parlvotes_lh!$A$11:$ZZ$201,186,FALSE))=TRUE,"",IF(VLOOKUP($A20,parlvotes_lh!$A$11:$ZZ$201,186,FALSE)=0,"",VLOOKUP($A20,parlvotes_lh!$A$11:$ZZ$201,186,FALSE)))</f>
        <v/>
      </c>
      <c r="T20" s="188" t="str">
        <f>IF(ISERROR(VLOOKUP($A20,parlvotes_lh!$A$11:$ZZ$201,206,FALSE))=TRUE,"",IF(VLOOKUP($A20,parlvotes_lh!$A$11:$ZZ$201,206,FALSE)=0,"",VLOOKUP($A20,parlvotes_lh!$A$11:$ZZ$201,206,FALSE)))</f>
        <v/>
      </c>
      <c r="U20" s="188" t="str">
        <f>IF(ISERROR(VLOOKUP($A20,parlvotes_lh!$A$11:$ZZ$201,226,FALSE))=TRUE,"",IF(VLOOKUP($A20,parlvotes_lh!$A$11:$ZZ$201,226,FALSE)=0,"",VLOOKUP($A20,parlvotes_lh!$A$11:$ZZ$201,226,FALSE)))</f>
        <v/>
      </c>
      <c r="V20" s="188" t="str">
        <f>IF(ISERROR(VLOOKUP($A20,parlvotes_lh!$A$11:$ZZ$201,246,FALSE))=TRUE,"",IF(VLOOKUP($A20,parlvotes_lh!$A$11:$ZZ$201,246,FALSE)=0,"",VLOOKUP($A20,parlvotes_lh!$A$11:$ZZ$201,246,FALSE)))</f>
        <v/>
      </c>
      <c r="W20" s="188" t="str">
        <f>IF(ISERROR(VLOOKUP($A20,parlvotes_lh!$A$11:$ZZ$201,266,FALSE))=TRUE,"",IF(VLOOKUP($A20,parlvotes_lh!$A$11:$ZZ$201,266,FALSE)=0,"",VLOOKUP($A20,parlvotes_lh!$A$11:$ZZ$201,266,FALSE)))</f>
        <v/>
      </c>
      <c r="X20" s="188" t="str">
        <f>IF(ISERROR(VLOOKUP($A20,parlvotes_lh!$A$11:$ZZ$201,286,FALSE))=TRUE,"",IF(VLOOKUP($A20,parlvotes_lh!$A$11:$ZZ$201,286,FALSE)=0,"",VLOOKUP($A20,parlvotes_lh!$A$11:$ZZ$201,286,FALSE)))</f>
        <v/>
      </c>
      <c r="Y20" s="188" t="str">
        <f>IF(ISERROR(VLOOKUP($A20,parlvotes_lh!$A$11:$ZZ$201,306,FALSE))=TRUE,"",IF(VLOOKUP($A20,parlvotes_lh!$A$11:$ZZ$201,306,FALSE)=0,"",VLOOKUP($A20,parlvotes_lh!$A$11:$ZZ$201,306,FALSE)))</f>
        <v/>
      </c>
      <c r="Z20" s="188" t="str">
        <f>IF(ISERROR(VLOOKUP($A20,parlvotes_lh!$A$11:$ZZ$201,326,FALSE))=TRUE,"",IF(VLOOKUP($A20,parlvotes_lh!$A$11:$ZZ$201,326,FALSE)=0,"",VLOOKUP($A20,parlvotes_lh!$A$11:$ZZ$201,326,FALSE)))</f>
        <v/>
      </c>
      <c r="AA20" s="188" t="str">
        <f>IF(ISERROR(VLOOKUP($A20,parlvotes_lh!$A$11:$ZZ$201,346,FALSE))=TRUE,"",IF(VLOOKUP($A20,parlvotes_lh!$A$11:$ZZ$201,346,FALSE)=0,"",VLOOKUP($A20,parlvotes_lh!$A$11:$ZZ$201,346,FALSE)))</f>
        <v/>
      </c>
      <c r="AB20" s="188" t="str">
        <f>IF(ISERROR(VLOOKUP($A20,parlvotes_lh!$A$11:$ZZ$201,366,FALSE))=TRUE,"",IF(VLOOKUP($A20,parlvotes_lh!$A$11:$ZZ$201,366,FALSE)=0,"",VLOOKUP($A20,parlvotes_lh!$A$11:$ZZ$201,366,FALSE)))</f>
        <v/>
      </c>
      <c r="AC20" s="188" t="str">
        <f>IF(ISERROR(VLOOKUP($A20,parlvotes_lh!$A$11:$ZZ$201,386,FALSE))=TRUE,"",IF(VLOOKUP($A20,parlvotes_lh!$A$11:$ZZ$201,386,FALSE)=0,"",VLOOKUP($A20,parlvotes_lh!$A$11:$ZZ$201,386,FALSE)))</f>
        <v/>
      </c>
    </row>
    <row r="21" spans="1:38" ht="13.5" customHeight="1" x14ac:dyDescent="0.25">
      <c r="A21" s="182" t="str">
        <f>IF(info_parties!A21="","",info_parties!A21)</f>
        <v>hu_fr-jobbik01</v>
      </c>
      <c r="B21" s="87" t="str">
        <f>IF(A21="","",MID(info_weblinks!$C$3,32,3))</f>
        <v>hun</v>
      </c>
      <c r="C21" s="87" t="str">
        <f>IF(info_parties!G21="","",info_parties!G21)</f>
        <v>For the Right Hungary/Jobbik</v>
      </c>
      <c r="D21" s="87" t="str">
        <f>IF(info_parties!K21="","",info_parties!K21)</f>
        <v>For the Right Hungary/Jobbik</v>
      </c>
      <c r="E21" s="87" t="str">
        <f>IF(info_parties!H21="","",info_parties!H21)</f>
        <v>fr-jobbik</v>
      </c>
      <c r="F21" s="183" t="str">
        <f t="shared" si="0"/>
        <v/>
      </c>
      <c r="G21" s="184" t="str">
        <f t="shared" si="1"/>
        <v/>
      </c>
      <c r="H21" s="185" t="str">
        <f t="shared" si="2"/>
        <v/>
      </c>
      <c r="I21" s="186" t="str">
        <f t="shared" si="3"/>
        <v/>
      </c>
      <c r="J21" s="187" t="str">
        <f>IF(ISERROR(VLOOKUP($A21,parlvotes_lh!$A$11:$ZZ$201,6,FALSE))=TRUE,"",IF(VLOOKUP($A21,parlvotes_lh!$A$11:$ZZ$201,6,FALSE)=0,"",VLOOKUP($A21,parlvotes_lh!$A$11:$ZZ$201,6,FALSE)))</f>
        <v/>
      </c>
      <c r="K21" s="187" t="str">
        <f>IF(ISERROR(VLOOKUP($A21,parlvotes_lh!$A$11:$ZZ$201,26,FALSE))=TRUE,"",IF(VLOOKUP($A21,parlvotes_lh!$A$11:$ZZ$201,26,FALSE)=0,"",VLOOKUP($A21,parlvotes_lh!$A$11:$ZZ$201,26,FALSE)))</f>
        <v/>
      </c>
      <c r="L21" s="187" t="str">
        <f>IF(ISERROR(VLOOKUP($A21,parlvotes_lh!$A$11:$ZZ$201,46,FALSE))=TRUE,"",IF(VLOOKUP($A21,parlvotes_lh!$A$11:$ZZ$201,46,FALSE)=0,"",VLOOKUP($A21,parlvotes_lh!$A$11:$ZZ$201,46,FALSE)))</f>
        <v/>
      </c>
      <c r="M21" s="187" t="str">
        <f>IF(ISERROR(VLOOKUP($A21,parlvotes_lh!$A$11:$ZZ$201,66,FALSE))=TRUE,"",IF(VLOOKUP($A21,parlvotes_lh!$A$11:$ZZ$201,66,FALSE)=0,"",VLOOKUP($A21,parlvotes_lh!$A$11:$ZZ$201,66,FALSE)))</f>
        <v/>
      </c>
      <c r="N21" s="187" t="str">
        <f>IF(ISERROR(VLOOKUP($A21,parlvotes_lh!$A$11:$ZZ$201,86,FALSE))=TRUE,"",IF(VLOOKUP($A21,parlvotes_lh!$A$11:$ZZ$201,86,FALSE)=0,"",VLOOKUP($A21,parlvotes_lh!$A$11:$ZZ$201,86,FALSE)))</f>
        <v/>
      </c>
      <c r="O21" s="187" t="str">
        <f>IF(ISERROR(VLOOKUP($A21,parlvotes_lh!$A$11:$ZZ$201,106,FALSE))=TRUE,"",IF(VLOOKUP($A21,parlvotes_lh!$A$11:$ZZ$201,106,FALSE)=0,"",VLOOKUP($A21,parlvotes_lh!$A$11:$ZZ$201,106,FALSE)))</f>
        <v/>
      </c>
      <c r="P21" s="187" t="str">
        <f>IF(ISERROR(VLOOKUP($A21,parlvotes_lh!$A$11:$ZZ$201,126,FALSE))=TRUE,"",IF(VLOOKUP($A21,parlvotes_lh!$A$11:$ZZ$201,126,FALSE)=0,"",VLOOKUP($A21,parlvotes_lh!$A$11:$ZZ$201,126,FALSE)))</f>
        <v/>
      </c>
      <c r="Q21" s="188" t="str">
        <f>IF(ISERROR(VLOOKUP($A21,parlvotes_lh!$A$11:$ZZ$201,146,FALSE))=TRUE,"",IF(VLOOKUP($A21,parlvotes_lh!$A$11:$ZZ$201,146,FALSE)=0,"",VLOOKUP($A21,parlvotes_lh!$A$11:$ZZ$201,146,FALSE)))</f>
        <v/>
      </c>
      <c r="R21" s="188" t="str">
        <f>IF(ISERROR(VLOOKUP($A21,parlvotes_lh!$A$11:$ZZ$201,166,FALSE))=TRUE,"",IF(VLOOKUP($A21,parlvotes_lh!$A$11:$ZZ$201,166,FALSE)=0,"",VLOOKUP($A21,parlvotes_lh!$A$11:$ZZ$201,166,FALSE)))</f>
        <v/>
      </c>
      <c r="S21" s="188" t="str">
        <f>IF(ISERROR(VLOOKUP($A21,parlvotes_lh!$A$11:$ZZ$201,186,FALSE))=TRUE,"",IF(VLOOKUP($A21,parlvotes_lh!$A$11:$ZZ$201,186,FALSE)=0,"",VLOOKUP($A21,parlvotes_lh!$A$11:$ZZ$201,186,FALSE)))</f>
        <v/>
      </c>
      <c r="T21" s="188" t="str">
        <f>IF(ISERROR(VLOOKUP($A21,parlvotes_lh!$A$11:$ZZ$201,206,FALSE))=TRUE,"",IF(VLOOKUP($A21,parlvotes_lh!$A$11:$ZZ$201,206,FALSE)=0,"",VLOOKUP($A21,parlvotes_lh!$A$11:$ZZ$201,206,FALSE)))</f>
        <v/>
      </c>
      <c r="U21" s="188" t="str">
        <f>IF(ISERROR(VLOOKUP($A21,parlvotes_lh!$A$11:$ZZ$201,226,FALSE))=TRUE,"",IF(VLOOKUP($A21,parlvotes_lh!$A$11:$ZZ$201,226,FALSE)=0,"",VLOOKUP($A21,parlvotes_lh!$A$11:$ZZ$201,226,FALSE)))</f>
        <v/>
      </c>
      <c r="V21" s="188" t="str">
        <f>IF(ISERROR(VLOOKUP($A21,parlvotes_lh!$A$11:$ZZ$201,246,FALSE))=TRUE,"",IF(VLOOKUP($A21,parlvotes_lh!$A$11:$ZZ$201,246,FALSE)=0,"",VLOOKUP($A21,parlvotes_lh!$A$11:$ZZ$201,246,FALSE)))</f>
        <v/>
      </c>
      <c r="W21" s="188" t="str">
        <f>IF(ISERROR(VLOOKUP($A21,parlvotes_lh!$A$11:$ZZ$201,266,FALSE))=TRUE,"",IF(VLOOKUP($A21,parlvotes_lh!$A$11:$ZZ$201,266,FALSE)=0,"",VLOOKUP($A21,parlvotes_lh!$A$11:$ZZ$201,266,FALSE)))</f>
        <v/>
      </c>
      <c r="X21" s="188" t="str">
        <f>IF(ISERROR(VLOOKUP($A21,parlvotes_lh!$A$11:$ZZ$201,286,FALSE))=TRUE,"",IF(VLOOKUP($A21,parlvotes_lh!$A$11:$ZZ$201,286,FALSE)=0,"",VLOOKUP($A21,parlvotes_lh!$A$11:$ZZ$201,286,FALSE)))</f>
        <v/>
      </c>
      <c r="Y21" s="188" t="str">
        <f>IF(ISERROR(VLOOKUP($A21,parlvotes_lh!$A$11:$ZZ$201,306,FALSE))=TRUE,"",IF(VLOOKUP($A21,parlvotes_lh!$A$11:$ZZ$201,306,FALSE)=0,"",VLOOKUP($A21,parlvotes_lh!$A$11:$ZZ$201,306,FALSE)))</f>
        <v/>
      </c>
      <c r="Z21" s="188" t="str">
        <f>IF(ISERROR(VLOOKUP($A21,parlvotes_lh!$A$11:$ZZ$201,326,FALSE))=TRUE,"",IF(VLOOKUP($A21,parlvotes_lh!$A$11:$ZZ$201,326,FALSE)=0,"",VLOOKUP($A21,parlvotes_lh!$A$11:$ZZ$201,326,FALSE)))</f>
        <v/>
      </c>
      <c r="AA21" s="188" t="str">
        <f>IF(ISERROR(VLOOKUP($A21,parlvotes_lh!$A$11:$ZZ$201,346,FALSE))=TRUE,"",IF(VLOOKUP($A21,parlvotes_lh!$A$11:$ZZ$201,346,FALSE)=0,"",VLOOKUP($A21,parlvotes_lh!$A$11:$ZZ$201,346,FALSE)))</f>
        <v/>
      </c>
      <c r="AB21" s="188" t="str">
        <f>IF(ISERROR(VLOOKUP($A21,parlvotes_lh!$A$11:$ZZ$201,366,FALSE))=TRUE,"",IF(VLOOKUP($A21,parlvotes_lh!$A$11:$ZZ$201,366,FALSE)=0,"",VLOOKUP($A21,parlvotes_lh!$A$11:$ZZ$201,366,FALSE)))</f>
        <v/>
      </c>
      <c r="AC21" s="188" t="str">
        <f>IF(ISERROR(VLOOKUP($A21,parlvotes_lh!$A$11:$ZZ$201,386,FALSE))=TRUE,"",IF(VLOOKUP($A21,parlvotes_lh!$A$11:$ZZ$201,386,FALSE)=0,"",VLOOKUP($A21,parlvotes_lh!$A$11:$ZZ$201,386,FALSE)))</f>
        <v/>
      </c>
    </row>
    <row r="22" spans="1:38" ht="13.5" customHeight="1" x14ac:dyDescent="0.25">
      <c r="A22" s="182" t="str">
        <f>IF(info_parties!A22="","",info_parties!A22)</f>
        <v>hu_lmp01</v>
      </c>
      <c r="B22" s="87" t="str">
        <f>IF(A22="","",MID(info_weblinks!$C$3,32,3))</f>
        <v>hun</v>
      </c>
      <c r="C22" s="87" t="str">
        <f>IF(info_parties!G22="","",info_parties!G22)</f>
        <v>Politics Can be Different</v>
      </c>
      <c r="D22" s="87" t="str">
        <f>IF(info_parties!K22="","",info_parties!K22)</f>
        <v>Lehet Más a Politika</v>
      </c>
      <c r="E22" s="87" t="str">
        <f>IF(info_parties!H22="","",info_parties!H22)</f>
        <v>LMP</v>
      </c>
      <c r="F22" s="183">
        <f t="shared" si="0"/>
        <v>40279</v>
      </c>
      <c r="G22" s="184">
        <f t="shared" si="1"/>
        <v>43198</v>
      </c>
      <c r="H22" s="185">
        <f t="shared" si="2"/>
        <v>7.4792728967443156E-2</v>
      </c>
      <c r="I22" s="186">
        <f t="shared" si="3"/>
        <v>40279</v>
      </c>
      <c r="J22" s="187" t="str">
        <f>IF(ISERROR(VLOOKUP($A22,parlvotes_lh!$A$11:$ZZ$201,6,FALSE))=TRUE,"",IF(VLOOKUP($A22,parlvotes_lh!$A$11:$ZZ$201,6,FALSE)=0,"",VLOOKUP($A22,parlvotes_lh!$A$11:$ZZ$201,6,FALSE)))</f>
        <v/>
      </c>
      <c r="K22" s="187" t="str">
        <f>IF(ISERROR(VLOOKUP($A22,parlvotes_lh!$A$11:$ZZ$201,26,FALSE))=TRUE,"",IF(VLOOKUP($A22,parlvotes_lh!$A$11:$ZZ$201,26,FALSE)=0,"",VLOOKUP($A22,parlvotes_lh!$A$11:$ZZ$201,26,FALSE)))</f>
        <v/>
      </c>
      <c r="L22" s="187" t="str">
        <f>IF(ISERROR(VLOOKUP($A22,parlvotes_lh!$A$11:$ZZ$201,46,FALSE))=TRUE,"",IF(VLOOKUP($A22,parlvotes_lh!$A$11:$ZZ$201,46,FALSE)=0,"",VLOOKUP($A22,parlvotes_lh!$A$11:$ZZ$201,46,FALSE)))</f>
        <v/>
      </c>
      <c r="M22" s="187" t="str">
        <f>IF(ISERROR(VLOOKUP($A22,parlvotes_lh!$A$11:$ZZ$201,66,FALSE))=TRUE,"",IF(VLOOKUP($A22,parlvotes_lh!$A$11:$ZZ$201,66,FALSE)=0,"",VLOOKUP($A22,parlvotes_lh!$A$11:$ZZ$201,66,FALSE)))</f>
        <v/>
      </c>
      <c r="N22" s="187">
        <f>IF(ISERROR(VLOOKUP($A22,parlvotes_lh!$A$11:$ZZ$201,86,FALSE))=TRUE,"",IF(VLOOKUP($A22,parlvotes_lh!$A$11:$ZZ$201,86,FALSE)=0,"",VLOOKUP($A22,parlvotes_lh!$A$11:$ZZ$201,86,FALSE)))</f>
        <v>7.4792728967443156E-2</v>
      </c>
      <c r="O22" s="187">
        <f>IF(ISERROR(VLOOKUP($A22,parlvotes_lh!$A$11:$ZZ$201,106,FALSE))=TRUE,"",IF(VLOOKUP($A22,parlvotes_lh!$A$11:$ZZ$201,106,FALSE)=0,"",VLOOKUP($A22,parlvotes_lh!$A$11:$ZZ$201,106,FALSE)))</f>
        <v>5.3377179331068524E-2</v>
      </c>
      <c r="P22" s="187">
        <f>IF(ISERROR(VLOOKUP($A22,parlvotes_lh!$A$11:$ZZ$201,126,FALSE))=TRUE,"",IF(VLOOKUP($A22,parlvotes_lh!$A$11:$ZZ$201,126,FALSE)=0,"",VLOOKUP($A22,parlvotes_lh!$A$11:$ZZ$201,126,FALSE)))</f>
        <v>7.0565053993924237E-2</v>
      </c>
      <c r="Q22" s="188" t="str">
        <f>IF(ISERROR(VLOOKUP($A22,parlvotes_lh!$A$11:$ZZ$201,146,FALSE))=TRUE,"",IF(VLOOKUP($A22,parlvotes_lh!$A$11:$ZZ$201,146,FALSE)=0,"",VLOOKUP($A22,parlvotes_lh!$A$11:$ZZ$201,146,FALSE)))</f>
        <v/>
      </c>
      <c r="R22" s="188" t="str">
        <f>IF(ISERROR(VLOOKUP($A22,parlvotes_lh!$A$11:$ZZ$201,166,FALSE))=TRUE,"",IF(VLOOKUP($A22,parlvotes_lh!$A$11:$ZZ$201,166,FALSE)=0,"",VLOOKUP($A22,parlvotes_lh!$A$11:$ZZ$201,166,FALSE)))</f>
        <v/>
      </c>
      <c r="S22" s="188" t="str">
        <f>IF(ISERROR(VLOOKUP($A22,parlvotes_lh!$A$11:$ZZ$201,186,FALSE))=TRUE,"",IF(VLOOKUP($A22,parlvotes_lh!$A$11:$ZZ$201,186,FALSE)=0,"",VLOOKUP($A22,parlvotes_lh!$A$11:$ZZ$201,186,FALSE)))</f>
        <v/>
      </c>
      <c r="T22" s="188" t="str">
        <f>IF(ISERROR(VLOOKUP($A22,parlvotes_lh!$A$11:$ZZ$201,206,FALSE))=TRUE,"",IF(VLOOKUP($A22,parlvotes_lh!$A$11:$ZZ$201,206,FALSE)=0,"",VLOOKUP($A22,parlvotes_lh!$A$11:$ZZ$201,206,FALSE)))</f>
        <v/>
      </c>
      <c r="U22" s="188" t="str">
        <f>IF(ISERROR(VLOOKUP($A22,parlvotes_lh!$A$11:$ZZ$201,226,FALSE))=TRUE,"",IF(VLOOKUP($A22,parlvotes_lh!$A$11:$ZZ$201,226,FALSE)=0,"",VLOOKUP($A22,parlvotes_lh!$A$11:$ZZ$201,226,FALSE)))</f>
        <v/>
      </c>
      <c r="V22" s="188" t="str">
        <f>IF(ISERROR(VLOOKUP($A22,parlvotes_lh!$A$11:$ZZ$201,246,FALSE))=TRUE,"",IF(VLOOKUP($A22,parlvotes_lh!$A$11:$ZZ$201,246,FALSE)=0,"",VLOOKUP($A22,parlvotes_lh!$A$11:$ZZ$201,246,FALSE)))</f>
        <v/>
      </c>
      <c r="W22" s="188" t="str">
        <f>IF(ISERROR(VLOOKUP($A22,parlvotes_lh!$A$11:$ZZ$201,266,FALSE))=TRUE,"",IF(VLOOKUP($A22,parlvotes_lh!$A$11:$ZZ$201,266,FALSE)=0,"",VLOOKUP($A22,parlvotes_lh!$A$11:$ZZ$201,266,FALSE)))</f>
        <v/>
      </c>
      <c r="X22" s="188" t="str">
        <f>IF(ISERROR(VLOOKUP($A22,parlvotes_lh!$A$11:$ZZ$201,286,FALSE))=TRUE,"",IF(VLOOKUP($A22,parlvotes_lh!$A$11:$ZZ$201,286,FALSE)=0,"",VLOOKUP($A22,parlvotes_lh!$A$11:$ZZ$201,286,FALSE)))</f>
        <v/>
      </c>
      <c r="Y22" s="188" t="str">
        <f>IF(ISERROR(VLOOKUP($A22,parlvotes_lh!$A$11:$ZZ$201,306,FALSE))=TRUE,"",IF(VLOOKUP($A22,parlvotes_lh!$A$11:$ZZ$201,306,FALSE)=0,"",VLOOKUP($A22,parlvotes_lh!$A$11:$ZZ$201,306,FALSE)))</f>
        <v/>
      </c>
      <c r="Z22" s="188" t="str">
        <f>IF(ISERROR(VLOOKUP($A22,parlvotes_lh!$A$11:$ZZ$201,326,FALSE))=TRUE,"",IF(VLOOKUP($A22,parlvotes_lh!$A$11:$ZZ$201,326,FALSE)=0,"",VLOOKUP($A22,parlvotes_lh!$A$11:$ZZ$201,326,FALSE)))</f>
        <v/>
      </c>
      <c r="AA22" s="188" t="str">
        <f>IF(ISERROR(VLOOKUP($A22,parlvotes_lh!$A$11:$ZZ$201,346,FALSE))=TRUE,"",IF(VLOOKUP($A22,parlvotes_lh!$A$11:$ZZ$201,346,FALSE)=0,"",VLOOKUP($A22,parlvotes_lh!$A$11:$ZZ$201,346,FALSE)))</f>
        <v/>
      </c>
      <c r="AB22" s="188" t="str">
        <f>IF(ISERROR(VLOOKUP($A22,parlvotes_lh!$A$11:$ZZ$201,366,FALSE))=TRUE,"",IF(VLOOKUP($A22,parlvotes_lh!$A$11:$ZZ$201,366,FALSE)=0,"",VLOOKUP($A22,parlvotes_lh!$A$11:$ZZ$201,366,FALSE)))</f>
        <v/>
      </c>
      <c r="AC22" s="188" t="str">
        <f>IF(ISERROR(VLOOKUP($A22,parlvotes_lh!$A$11:$ZZ$201,386,FALSE))=TRUE,"",IF(VLOOKUP($A22,parlvotes_lh!$A$11:$ZZ$201,386,FALSE)=0,"",VLOOKUP($A22,parlvotes_lh!$A$11:$ZZ$201,386,FALSE)))</f>
        <v/>
      </c>
    </row>
    <row r="23" spans="1:38" ht="13.5" customHeight="1" x14ac:dyDescent="0.25">
      <c r="A23" s="182" t="str">
        <f>IF(info_parties!A23="","",info_parties!A23)</f>
        <v>hu_mcf01</v>
      </c>
      <c r="B23" s="87" t="str">
        <f>IF(A23="","",MID(info_weblinks!$C$3,32,3))</f>
        <v>hun</v>
      </c>
      <c r="C23" s="87" t="str">
        <f>IF(info_parties!G23="","",info_parties!G23)</f>
        <v>MCF Roma Alliance</v>
      </c>
      <c r="D23" s="87" t="str">
        <f>IF(info_parties!K23="","",info_parties!K23)</f>
        <v>MCF Roma Összefogás</v>
      </c>
      <c r="E23" s="87" t="str">
        <f>IF(info_parties!H23="","",info_parties!H23)</f>
        <v>MCF</v>
      </c>
      <c r="F23" s="183" t="str">
        <f t="shared" si="0"/>
        <v/>
      </c>
      <c r="G23" s="184" t="str">
        <f t="shared" si="1"/>
        <v/>
      </c>
      <c r="H23" s="185" t="str">
        <f t="shared" si="2"/>
        <v/>
      </c>
      <c r="I23" s="186" t="str">
        <f t="shared" si="3"/>
        <v/>
      </c>
      <c r="J23" s="187" t="str">
        <f>IF(ISERROR(VLOOKUP($A23,parlvotes_lh!$A$11:$ZZ$201,6,FALSE))=TRUE,"",IF(VLOOKUP($A23,parlvotes_lh!$A$11:$ZZ$201,6,FALSE)=0,"",VLOOKUP($A23,parlvotes_lh!$A$11:$ZZ$201,6,FALSE)))</f>
        <v/>
      </c>
      <c r="K23" s="187" t="str">
        <f>IF(ISERROR(VLOOKUP($A23,parlvotes_lh!$A$11:$ZZ$201,26,FALSE))=TRUE,"",IF(VLOOKUP($A23,parlvotes_lh!$A$11:$ZZ$201,26,FALSE)=0,"",VLOOKUP($A23,parlvotes_lh!$A$11:$ZZ$201,26,FALSE)))</f>
        <v/>
      </c>
      <c r="L23" s="187" t="str">
        <f>IF(ISERROR(VLOOKUP($A23,parlvotes_lh!$A$11:$ZZ$201,46,FALSE))=TRUE,"",IF(VLOOKUP($A23,parlvotes_lh!$A$11:$ZZ$201,46,FALSE)=0,"",VLOOKUP($A23,parlvotes_lh!$A$11:$ZZ$201,46,FALSE)))</f>
        <v/>
      </c>
      <c r="M23" s="187" t="str">
        <f>IF(ISERROR(VLOOKUP($A23,parlvotes_lh!$A$11:$ZZ$201,66,FALSE))=TRUE,"",IF(VLOOKUP($A23,parlvotes_lh!$A$11:$ZZ$201,66,FALSE)=0,"",VLOOKUP($A23,parlvotes_lh!$A$11:$ZZ$201,66,FALSE)))</f>
        <v/>
      </c>
      <c r="N23" s="187" t="str">
        <f>IF(ISERROR(VLOOKUP($A23,parlvotes_lh!$A$11:$ZZ$201,86,FALSE))=TRUE,"",IF(VLOOKUP($A23,parlvotes_lh!$A$11:$ZZ$201,86,FALSE)=0,"",VLOOKUP($A23,parlvotes_lh!$A$11:$ZZ$201,86,FALSE)))</f>
        <v/>
      </c>
      <c r="O23" s="187" t="str">
        <f>IF(ISERROR(VLOOKUP($A23,parlvotes_lh!$A$11:$ZZ$201,106,FALSE))=TRUE,"",IF(VLOOKUP($A23,parlvotes_lh!$A$11:$ZZ$201,106,FALSE)=0,"",VLOOKUP($A23,parlvotes_lh!$A$11:$ZZ$201,106,FALSE)))</f>
        <v/>
      </c>
      <c r="P23" s="187" t="str">
        <f>IF(ISERROR(VLOOKUP($A23,parlvotes_lh!$A$11:$ZZ$201,126,FALSE))=TRUE,"",IF(VLOOKUP($A23,parlvotes_lh!$A$11:$ZZ$201,126,FALSE)=0,"",VLOOKUP($A23,parlvotes_lh!$A$11:$ZZ$201,126,FALSE)))</f>
        <v/>
      </c>
      <c r="Q23" s="188" t="str">
        <f>IF(ISERROR(VLOOKUP($A23,parlvotes_lh!$A$11:$ZZ$201,146,FALSE))=TRUE,"",IF(VLOOKUP($A23,parlvotes_lh!$A$11:$ZZ$201,146,FALSE)=0,"",VLOOKUP($A23,parlvotes_lh!$A$11:$ZZ$201,146,FALSE)))</f>
        <v/>
      </c>
      <c r="R23" s="188" t="str">
        <f>IF(ISERROR(VLOOKUP($A23,parlvotes_lh!$A$11:$ZZ$201,166,FALSE))=TRUE,"",IF(VLOOKUP($A23,parlvotes_lh!$A$11:$ZZ$201,166,FALSE)=0,"",VLOOKUP($A23,parlvotes_lh!$A$11:$ZZ$201,166,FALSE)))</f>
        <v/>
      </c>
      <c r="S23" s="188" t="str">
        <f>IF(ISERROR(VLOOKUP($A23,parlvotes_lh!$A$11:$ZZ$201,186,FALSE))=TRUE,"",IF(VLOOKUP($A23,parlvotes_lh!$A$11:$ZZ$201,186,FALSE)=0,"",VLOOKUP($A23,parlvotes_lh!$A$11:$ZZ$201,186,FALSE)))</f>
        <v/>
      </c>
      <c r="T23" s="188" t="str">
        <f>IF(ISERROR(VLOOKUP($A23,parlvotes_lh!$A$11:$ZZ$201,206,FALSE))=TRUE,"",IF(VLOOKUP($A23,parlvotes_lh!$A$11:$ZZ$201,206,FALSE)=0,"",VLOOKUP($A23,parlvotes_lh!$A$11:$ZZ$201,206,FALSE)))</f>
        <v/>
      </c>
      <c r="U23" s="188" t="str">
        <f>IF(ISERROR(VLOOKUP($A23,parlvotes_lh!$A$11:$ZZ$201,226,FALSE))=TRUE,"",IF(VLOOKUP($A23,parlvotes_lh!$A$11:$ZZ$201,226,FALSE)=0,"",VLOOKUP($A23,parlvotes_lh!$A$11:$ZZ$201,226,FALSE)))</f>
        <v/>
      </c>
      <c r="V23" s="188" t="str">
        <f>IF(ISERROR(VLOOKUP($A23,parlvotes_lh!$A$11:$ZZ$201,246,FALSE))=TRUE,"",IF(VLOOKUP($A23,parlvotes_lh!$A$11:$ZZ$201,246,FALSE)=0,"",VLOOKUP($A23,parlvotes_lh!$A$11:$ZZ$201,246,FALSE)))</f>
        <v/>
      </c>
      <c r="W23" s="188" t="str">
        <f>IF(ISERROR(VLOOKUP($A23,parlvotes_lh!$A$11:$ZZ$201,266,FALSE))=TRUE,"",IF(VLOOKUP($A23,parlvotes_lh!$A$11:$ZZ$201,266,FALSE)=0,"",VLOOKUP($A23,parlvotes_lh!$A$11:$ZZ$201,266,FALSE)))</f>
        <v/>
      </c>
      <c r="X23" s="188" t="str">
        <f>IF(ISERROR(VLOOKUP($A23,parlvotes_lh!$A$11:$ZZ$201,286,FALSE))=TRUE,"",IF(VLOOKUP($A23,parlvotes_lh!$A$11:$ZZ$201,286,FALSE)=0,"",VLOOKUP($A23,parlvotes_lh!$A$11:$ZZ$201,286,FALSE)))</f>
        <v/>
      </c>
      <c r="Y23" s="188" t="str">
        <f>IF(ISERROR(VLOOKUP($A23,parlvotes_lh!$A$11:$ZZ$201,306,FALSE))=TRUE,"",IF(VLOOKUP($A23,parlvotes_lh!$A$11:$ZZ$201,306,FALSE)=0,"",VLOOKUP($A23,parlvotes_lh!$A$11:$ZZ$201,306,FALSE)))</f>
        <v/>
      </c>
      <c r="Z23" s="188" t="str">
        <f>IF(ISERROR(VLOOKUP($A23,parlvotes_lh!$A$11:$ZZ$201,326,FALSE))=TRUE,"",IF(VLOOKUP($A23,parlvotes_lh!$A$11:$ZZ$201,326,FALSE)=0,"",VLOOKUP($A23,parlvotes_lh!$A$11:$ZZ$201,326,FALSE)))</f>
        <v/>
      </c>
      <c r="AA23" s="188" t="str">
        <f>IF(ISERROR(VLOOKUP($A23,parlvotes_lh!$A$11:$ZZ$201,346,FALSE))=TRUE,"",IF(VLOOKUP($A23,parlvotes_lh!$A$11:$ZZ$201,346,FALSE)=0,"",VLOOKUP($A23,parlvotes_lh!$A$11:$ZZ$201,346,FALSE)))</f>
        <v/>
      </c>
      <c r="AB23" s="188" t="str">
        <f>IF(ISERROR(VLOOKUP($A23,parlvotes_lh!$A$11:$ZZ$201,366,FALSE))=TRUE,"",IF(VLOOKUP($A23,parlvotes_lh!$A$11:$ZZ$201,366,FALSE)=0,"",VLOOKUP($A23,parlvotes_lh!$A$11:$ZZ$201,366,FALSE)))</f>
        <v/>
      </c>
      <c r="AC23" s="188" t="str">
        <f>IF(ISERROR(VLOOKUP($A23,parlvotes_lh!$A$11:$ZZ$201,386,FALSE))=TRUE,"",IF(VLOOKUP($A23,parlvotes_lh!$A$11:$ZZ$201,386,FALSE)=0,"",VLOOKUP($A23,parlvotes_lh!$A$11:$ZZ$201,386,FALSE)))</f>
        <v/>
      </c>
    </row>
    <row r="24" spans="1:38" ht="13.5" customHeight="1" x14ac:dyDescent="0.25">
      <c r="A24" s="182" t="str">
        <f>IF(info_parties!A24="","",info_parties!A24)</f>
        <v>hu_fidesz01</v>
      </c>
      <c r="B24" s="87" t="str">
        <f>IF(A24="","",MID(info_weblinks!$C$3,32,3))</f>
        <v>hun</v>
      </c>
      <c r="C24" s="87" t="str">
        <f>IF(info_parties!G24="","",info_parties!G24)</f>
        <v>Hungarian Civic Party</v>
      </c>
      <c r="D24" s="87" t="str">
        <f>IF(info_parties!K24="","",info_parties!K24)</f>
        <v>Fidesz</v>
      </c>
      <c r="E24" s="87" t="str">
        <f>IF(info_parties!H24="","",info_parties!H24)</f>
        <v>Fidesz</v>
      </c>
      <c r="F24" s="183" t="str">
        <f t="shared" si="0"/>
        <v/>
      </c>
      <c r="G24" s="184" t="str">
        <f t="shared" si="1"/>
        <v/>
      </c>
      <c r="H24" s="185" t="str">
        <f t="shared" si="2"/>
        <v/>
      </c>
      <c r="I24" s="186" t="str">
        <f t="shared" si="3"/>
        <v/>
      </c>
      <c r="J24" s="187" t="str">
        <f>IF(ISERROR(VLOOKUP($A24,parlvotes_lh!$A$11:$ZZ$201,6,FALSE))=TRUE,"",IF(VLOOKUP($A24,parlvotes_lh!$A$11:$ZZ$201,6,FALSE)=0,"",VLOOKUP($A24,parlvotes_lh!$A$11:$ZZ$201,6,FALSE)))</f>
        <v/>
      </c>
      <c r="K24" s="187" t="str">
        <f>IF(ISERROR(VLOOKUP($A24,parlvotes_lh!$A$11:$ZZ$201,26,FALSE))=TRUE,"",IF(VLOOKUP($A24,parlvotes_lh!$A$11:$ZZ$201,26,FALSE)=0,"",VLOOKUP($A24,parlvotes_lh!$A$11:$ZZ$201,26,FALSE)))</f>
        <v/>
      </c>
      <c r="L24" s="187" t="str">
        <f>IF(ISERROR(VLOOKUP($A24,parlvotes_lh!$A$11:$ZZ$201,46,FALSE))=TRUE,"",IF(VLOOKUP($A24,parlvotes_lh!$A$11:$ZZ$201,46,FALSE)=0,"",VLOOKUP($A24,parlvotes_lh!$A$11:$ZZ$201,46,FALSE)))</f>
        <v/>
      </c>
      <c r="M24" s="187" t="str">
        <f>IF(ISERROR(VLOOKUP($A24,parlvotes_lh!$A$11:$ZZ$201,66,FALSE))=TRUE,"",IF(VLOOKUP($A24,parlvotes_lh!$A$11:$ZZ$201,66,FALSE)=0,"",VLOOKUP($A24,parlvotes_lh!$A$11:$ZZ$201,66,FALSE)))</f>
        <v/>
      </c>
      <c r="N24" s="187" t="str">
        <f>IF(ISERROR(VLOOKUP($A24,parlvotes_lh!$A$11:$ZZ$201,86,FALSE))=TRUE,"",IF(VLOOKUP($A24,parlvotes_lh!$A$11:$ZZ$201,86,FALSE)=0,"",VLOOKUP($A24,parlvotes_lh!$A$11:$ZZ$201,86,FALSE)))</f>
        <v/>
      </c>
      <c r="O24" s="187" t="str">
        <f>IF(ISERROR(VLOOKUP($A24,parlvotes_lh!$A$11:$ZZ$201,106,FALSE))=TRUE,"",IF(VLOOKUP($A24,parlvotes_lh!$A$11:$ZZ$201,106,FALSE)=0,"",VLOOKUP($A24,parlvotes_lh!$A$11:$ZZ$201,106,FALSE)))</f>
        <v/>
      </c>
      <c r="P24" s="187" t="str">
        <f>IF(ISERROR(VLOOKUP($A24,parlvotes_lh!$A$11:$ZZ$201,126,FALSE))=TRUE,"",IF(VLOOKUP($A24,parlvotes_lh!$A$11:$ZZ$201,126,FALSE)=0,"",VLOOKUP($A24,parlvotes_lh!$A$11:$ZZ$201,126,FALSE)))</f>
        <v/>
      </c>
      <c r="Q24" s="188" t="str">
        <f>IF(ISERROR(VLOOKUP($A24,parlvotes_lh!$A$11:$ZZ$201,146,FALSE))=TRUE,"",IF(VLOOKUP($A24,parlvotes_lh!$A$11:$ZZ$201,146,FALSE)=0,"",VLOOKUP($A24,parlvotes_lh!$A$11:$ZZ$201,146,FALSE)))</f>
        <v/>
      </c>
      <c r="R24" s="188" t="str">
        <f>IF(ISERROR(VLOOKUP($A24,parlvotes_lh!$A$11:$ZZ$201,166,FALSE))=TRUE,"",IF(VLOOKUP($A24,parlvotes_lh!$A$11:$ZZ$201,166,FALSE)=0,"",VLOOKUP($A24,parlvotes_lh!$A$11:$ZZ$201,166,FALSE)))</f>
        <v/>
      </c>
      <c r="S24" s="188" t="str">
        <f>IF(ISERROR(VLOOKUP($A24,parlvotes_lh!$A$11:$ZZ$201,186,FALSE))=TRUE,"",IF(VLOOKUP($A24,parlvotes_lh!$A$11:$ZZ$201,186,FALSE)=0,"",VLOOKUP($A24,parlvotes_lh!$A$11:$ZZ$201,186,FALSE)))</f>
        <v/>
      </c>
      <c r="T24" s="188" t="str">
        <f>IF(ISERROR(VLOOKUP($A24,parlvotes_lh!$A$11:$ZZ$201,206,FALSE))=TRUE,"",IF(VLOOKUP($A24,parlvotes_lh!$A$11:$ZZ$201,206,FALSE)=0,"",VLOOKUP($A24,parlvotes_lh!$A$11:$ZZ$201,206,FALSE)))</f>
        <v/>
      </c>
      <c r="U24" s="188" t="str">
        <f>IF(ISERROR(VLOOKUP($A24,parlvotes_lh!$A$11:$ZZ$201,226,FALSE))=TRUE,"",IF(VLOOKUP($A24,parlvotes_lh!$A$11:$ZZ$201,226,FALSE)=0,"",VLOOKUP($A24,parlvotes_lh!$A$11:$ZZ$201,226,FALSE)))</f>
        <v/>
      </c>
      <c r="V24" s="188" t="str">
        <f>IF(ISERROR(VLOOKUP($A24,parlvotes_lh!$A$11:$ZZ$201,246,FALSE))=TRUE,"",IF(VLOOKUP($A24,parlvotes_lh!$A$11:$ZZ$201,246,FALSE)=0,"",VLOOKUP($A24,parlvotes_lh!$A$11:$ZZ$201,246,FALSE)))</f>
        <v/>
      </c>
      <c r="W24" s="188" t="str">
        <f>IF(ISERROR(VLOOKUP($A24,parlvotes_lh!$A$11:$ZZ$201,266,FALSE))=TRUE,"",IF(VLOOKUP($A24,parlvotes_lh!$A$11:$ZZ$201,266,FALSE)=0,"",VLOOKUP($A24,parlvotes_lh!$A$11:$ZZ$201,266,FALSE)))</f>
        <v/>
      </c>
      <c r="X24" s="188" t="str">
        <f>IF(ISERROR(VLOOKUP($A24,parlvotes_lh!$A$11:$ZZ$201,286,FALSE))=TRUE,"",IF(VLOOKUP($A24,parlvotes_lh!$A$11:$ZZ$201,286,FALSE)=0,"",VLOOKUP($A24,parlvotes_lh!$A$11:$ZZ$201,286,FALSE)))</f>
        <v/>
      </c>
      <c r="Y24" s="188" t="str">
        <f>IF(ISERROR(VLOOKUP($A24,parlvotes_lh!$A$11:$ZZ$201,306,FALSE))=TRUE,"",IF(VLOOKUP($A24,parlvotes_lh!$A$11:$ZZ$201,306,FALSE)=0,"",VLOOKUP($A24,parlvotes_lh!$A$11:$ZZ$201,306,FALSE)))</f>
        <v/>
      </c>
      <c r="Z24" s="188" t="str">
        <f>IF(ISERROR(VLOOKUP($A24,parlvotes_lh!$A$11:$ZZ$201,326,FALSE))=TRUE,"",IF(VLOOKUP($A24,parlvotes_lh!$A$11:$ZZ$201,326,FALSE)=0,"",VLOOKUP($A24,parlvotes_lh!$A$11:$ZZ$201,326,FALSE)))</f>
        <v/>
      </c>
      <c r="AA24" s="188" t="str">
        <f>IF(ISERROR(VLOOKUP($A24,parlvotes_lh!$A$11:$ZZ$201,346,FALSE))=TRUE,"",IF(VLOOKUP($A24,parlvotes_lh!$A$11:$ZZ$201,346,FALSE)=0,"",VLOOKUP($A24,parlvotes_lh!$A$11:$ZZ$201,346,FALSE)))</f>
        <v/>
      </c>
      <c r="AB24" s="188" t="str">
        <f>IF(ISERROR(VLOOKUP($A24,parlvotes_lh!$A$11:$ZZ$201,366,FALSE))=TRUE,"",IF(VLOOKUP($A24,parlvotes_lh!$A$11:$ZZ$201,366,FALSE)=0,"",VLOOKUP($A24,parlvotes_lh!$A$11:$ZZ$201,366,FALSE)))</f>
        <v/>
      </c>
      <c r="AC24" s="188" t="str">
        <f>IF(ISERROR(VLOOKUP($A24,parlvotes_lh!$A$11:$ZZ$201,386,FALSE))=TRUE,"",IF(VLOOKUP($A24,parlvotes_lh!$A$11:$ZZ$201,386,FALSE)=0,"",VLOOKUP($A24,parlvotes_lh!$A$11:$ZZ$201,386,FALSE)))</f>
        <v/>
      </c>
    </row>
    <row r="25" spans="1:38" ht="13.5" customHeight="1" x14ac:dyDescent="0.25">
      <c r="A25" s="182" t="str">
        <f>IF(info_parties!A25="","",info_parties!A25)</f>
        <v>hu_dk01</v>
      </c>
      <c r="B25" s="87" t="str">
        <f>IF(A25="","",MID(info_weblinks!$C$3,32,3))</f>
        <v>hun</v>
      </c>
      <c r="C25" s="87" t="str">
        <f>IF(info_parties!G25="","",info_parties!G25)</f>
        <v>Democratic Coalition</v>
      </c>
      <c r="D25" s="87" t="str">
        <f>IF(info_parties!K25="","",info_parties!K25)</f>
        <v>Demokratikus Koalíció</v>
      </c>
      <c r="E25" s="87" t="str">
        <f>IF(info_parties!H25="","",info_parties!H25)</f>
        <v>DK</v>
      </c>
      <c r="F25" s="183">
        <f t="shared" si="0"/>
        <v>43198</v>
      </c>
      <c r="G25" s="184">
        <f t="shared" si="1"/>
        <v>43198</v>
      </c>
      <c r="H25" s="185">
        <f t="shared" si="2"/>
        <v>5.3768146210636934E-2</v>
      </c>
      <c r="I25" s="186">
        <f t="shared" si="3"/>
        <v>43198</v>
      </c>
      <c r="J25" s="187" t="str">
        <f>IF(ISERROR(VLOOKUP($A25,parlvotes_lh!$A$11:$ZZ$201,6,FALSE))=TRUE,"",IF(VLOOKUP($A25,parlvotes_lh!$A$11:$ZZ$201,6,FALSE)=0,"",VLOOKUP($A25,parlvotes_lh!$A$11:$ZZ$201,6,FALSE)))</f>
        <v/>
      </c>
      <c r="K25" s="187" t="str">
        <f>IF(ISERROR(VLOOKUP($A25,parlvotes_lh!$A$11:$ZZ$201,26,FALSE))=TRUE,"",IF(VLOOKUP($A25,parlvotes_lh!$A$11:$ZZ$201,26,FALSE)=0,"",VLOOKUP($A25,parlvotes_lh!$A$11:$ZZ$201,26,FALSE)))</f>
        <v/>
      </c>
      <c r="L25" s="187" t="str">
        <f>IF(ISERROR(VLOOKUP($A25,parlvotes_lh!$A$11:$ZZ$201,46,FALSE))=TRUE,"",IF(VLOOKUP($A25,parlvotes_lh!$A$11:$ZZ$201,46,FALSE)=0,"",VLOOKUP($A25,parlvotes_lh!$A$11:$ZZ$201,46,FALSE)))</f>
        <v/>
      </c>
      <c r="M25" s="187" t="str">
        <f>IF(ISERROR(VLOOKUP($A25,parlvotes_lh!$A$11:$ZZ$201,66,FALSE))=TRUE,"",IF(VLOOKUP($A25,parlvotes_lh!$A$11:$ZZ$201,66,FALSE)=0,"",VLOOKUP($A25,parlvotes_lh!$A$11:$ZZ$201,66,FALSE)))</f>
        <v/>
      </c>
      <c r="N25" s="187" t="str">
        <f>IF(ISERROR(VLOOKUP($A25,parlvotes_lh!$A$11:$ZZ$201,86,FALSE))=TRUE,"",IF(VLOOKUP($A25,parlvotes_lh!$A$11:$ZZ$201,86,FALSE)=0,"",VLOOKUP($A25,parlvotes_lh!$A$11:$ZZ$201,86,FALSE)))</f>
        <v/>
      </c>
      <c r="O25" s="187" t="str">
        <f>IF(ISERROR(VLOOKUP($A25,parlvotes_lh!$A$11:$ZZ$201,106,FALSE))=TRUE,"",IF(VLOOKUP($A25,parlvotes_lh!$A$11:$ZZ$201,106,FALSE)=0,"",VLOOKUP($A25,parlvotes_lh!$A$11:$ZZ$201,106,FALSE)))</f>
        <v/>
      </c>
      <c r="P25" s="187">
        <f>IF(ISERROR(VLOOKUP($A25,parlvotes_lh!$A$11:$ZZ$201,126,FALSE))=TRUE,"",IF(VLOOKUP($A25,parlvotes_lh!$A$11:$ZZ$201,126,FALSE)=0,"",VLOOKUP($A25,parlvotes_lh!$A$11:$ZZ$201,126,FALSE)))</f>
        <v>5.3768146210636934E-2</v>
      </c>
      <c r="Q25" s="188" t="str">
        <f>IF(ISERROR(VLOOKUP($A25,parlvotes_lh!$A$11:$ZZ$201,146,FALSE))=TRUE,"",IF(VLOOKUP($A25,parlvotes_lh!$A$11:$ZZ$201,146,FALSE)=0,"",VLOOKUP($A25,parlvotes_lh!$A$11:$ZZ$201,146,FALSE)))</f>
        <v/>
      </c>
      <c r="R25" s="188" t="str">
        <f>IF(ISERROR(VLOOKUP($A25,parlvotes_lh!$A$11:$ZZ$201,166,FALSE))=TRUE,"",IF(VLOOKUP($A25,parlvotes_lh!$A$11:$ZZ$201,166,FALSE)=0,"",VLOOKUP($A25,parlvotes_lh!$A$11:$ZZ$201,166,FALSE)))</f>
        <v/>
      </c>
      <c r="S25" s="188" t="str">
        <f>IF(ISERROR(VLOOKUP($A25,parlvotes_lh!$A$11:$ZZ$201,186,FALSE))=TRUE,"",IF(VLOOKUP($A25,parlvotes_lh!$A$11:$ZZ$201,186,FALSE)=0,"",VLOOKUP($A25,parlvotes_lh!$A$11:$ZZ$201,186,FALSE)))</f>
        <v/>
      </c>
      <c r="T25" s="188" t="str">
        <f>IF(ISERROR(VLOOKUP($A25,parlvotes_lh!$A$11:$ZZ$201,206,FALSE))=TRUE,"",IF(VLOOKUP($A25,parlvotes_lh!$A$11:$ZZ$201,206,FALSE)=0,"",VLOOKUP($A25,parlvotes_lh!$A$11:$ZZ$201,206,FALSE)))</f>
        <v/>
      </c>
      <c r="U25" s="188" t="str">
        <f>IF(ISERROR(VLOOKUP($A25,parlvotes_lh!$A$11:$ZZ$201,226,FALSE))=TRUE,"",IF(VLOOKUP($A25,parlvotes_lh!$A$11:$ZZ$201,226,FALSE)=0,"",VLOOKUP($A25,parlvotes_lh!$A$11:$ZZ$201,226,FALSE)))</f>
        <v/>
      </c>
      <c r="V25" s="188" t="str">
        <f>IF(ISERROR(VLOOKUP($A25,parlvotes_lh!$A$11:$ZZ$201,246,FALSE))=TRUE,"",IF(VLOOKUP($A25,parlvotes_lh!$A$11:$ZZ$201,246,FALSE)=0,"",VLOOKUP($A25,parlvotes_lh!$A$11:$ZZ$201,246,FALSE)))</f>
        <v/>
      </c>
      <c r="W25" s="188" t="str">
        <f>IF(ISERROR(VLOOKUP($A25,parlvotes_lh!$A$11:$ZZ$201,266,FALSE))=TRUE,"",IF(VLOOKUP($A25,parlvotes_lh!$A$11:$ZZ$201,266,FALSE)=0,"",VLOOKUP($A25,parlvotes_lh!$A$11:$ZZ$201,266,FALSE)))</f>
        <v/>
      </c>
      <c r="X25" s="188" t="str">
        <f>IF(ISERROR(VLOOKUP($A25,parlvotes_lh!$A$11:$ZZ$201,286,FALSE))=TRUE,"",IF(VLOOKUP($A25,parlvotes_lh!$A$11:$ZZ$201,286,FALSE)=0,"",VLOOKUP($A25,parlvotes_lh!$A$11:$ZZ$201,286,FALSE)))</f>
        <v/>
      </c>
      <c r="Y25" s="188" t="str">
        <f>IF(ISERROR(VLOOKUP($A25,parlvotes_lh!$A$11:$ZZ$201,306,FALSE))=TRUE,"",IF(VLOOKUP($A25,parlvotes_lh!$A$11:$ZZ$201,306,FALSE)=0,"",VLOOKUP($A25,parlvotes_lh!$A$11:$ZZ$201,306,FALSE)))</f>
        <v/>
      </c>
      <c r="Z25" s="188" t="str">
        <f>IF(ISERROR(VLOOKUP($A25,parlvotes_lh!$A$11:$ZZ$201,326,FALSE))=TRUE,"",IF(VLOOKUP($A25,parlvotes_lh!$A$11:$ZZ$201,326,FALSE)=0,"",VLOOKUP($A25,parlvotes_lh!$A$11:$ZZ$201,326,FALSE)))</f>
        <v/>
      </c>
      <c r="AA25" s="188" t="str">
        <f>IF(ISERROR(VLOOKUP($A25,parlvotes_lh!$A$11:$ZZ$201,346,FALSE))=TRUE,"",IF(VLOOKUP($A25,parlvotes_lh!$A$11:$ZZ$201,346,FALSE)=0,"",VLOOKUP($A25,parlvotes_lh!$A$11:$ZZ$201,346,FALSE)))</f>
        <v/>
      </c>
      <c r="AB25" s="188" t="str">
        <f>IF(ISERROR(VLOOKUP($A25,parlvotes_lh!$A$11:$ZZ$201,366,FALSE))=TRUE,"",IF(VLOOKUP($A25,parlvotes_lh!$A$11:$ZZ$201,366,FALSE)=0,"",VLOOKUP($A25,parlvotes_lh!$A$11:$ZZ$201,366,FALSE)))</f>
        <v/>
      </c>
      <c r="AC25" s="188" t="str">
        <f>IF(ISERROR(VLOOKUP($A25,parlvotes_lh!$A$11:$ZZ$201,386,FALSE))=TRUE,"",IF(VLOOKUP($A25,parlvotes_lh!$A$11:$ZZ$201,386,FALSE)=0,"",VLOOKUP($A25,parlvotes_lh!$A$11:$ZZ$201,386,FALSE)))</f>
        <v/>
      </c>
    </row>
    <row r="26" spans="1:38" ht="13.5" customHeight="1" x14ac:dyDescent="0.25">
      <c r="A26" s="182" t="str">
        <f>IF(info_parties!A26="","",info_parties!A26)</f>
        <v>hu_e-pm01</v>
      </c>
      <c r="B26" s="87" t="str">
        <f>IF(A26="","",MID(info_weblinks!$C$3,32,3))</f>
        <v>hun</v>
      </c>
      <c r="C26" s="87" t="str">
        <f>IF(info_parties!G26="","",info_parties!G26)</f>
        <v>Together-Dialogue for Hungary</v>
      </c>
      <c r="D26" s="87" t="str">
        <f>IF(info_parties!K26="","",info_parties!K26)</f>
        <v>Együtt-Párbeszéd Magyarországért</v>
      </c>
      <c r="E26" s="87" t="str">
        <f>IF(info_parties!H26="","",info_parties!H26)</f>
        <v>E-PM</v>
      </c>
      <c r="F26" s="183" t="str">
        <f t="shared" si="0"/>
        <v/>
      </c>
      <c r="G26" s="184" t="str">
        <f t="shared" si="1"/>
        <v/>
      </c>
      <c r="H26" s="185" t="str">
        <f t="shared" si="2"/>
        <v/>
      </c>
      <c r="I26" s="186" t="str">
        <f t="shared" si="3"/>
        <v/>
      </c>
      <c r="J26" s="187" t="str">
        <f>IF(ISERROR(VLOOKUP($A26,parlvotes_lh!$A$11:$ZZ$201,6,FALSE))=TRUE,"",IF(VLOOKUP($A26,parlvotes_lh!$A$11:$ZZ$201,6,FALSE)=0,"",VLOOKUP($A26,parlvotes_lh!$A$11:$ZZ$201,6,FALSE)))</f>
        <v/>
      </c>
      <c r="K26" s="187" t="str">
        <f>IF(ISERROR(VLOOKUP($A26,parlvotes_lh!$A$11:$ZZ$201,26,FALSE))=TRUE,"",IF(VLOOKUP($A26,parlvotes_lh!$A$11:$ZZ$201,26,FALSE)=0,"",VLOOKUP($A26,parlvotes_lh!$A$11:$ZZ$201,26,FALSE)))</f>
        <v/>
      </c>
      <c r="L26" s="187" t="str">
        <f>IF(ISERROR(VLOOKUP($A26,parlvotes_lh!$A$11:$ZZ$201,46,FALSE))=TRUE,"",IF(VLOOKUP($A26,parlvotes_lh!$A$11:$ZZ$201,46,FALSE)=0,"",VLOOKUP($A26,parlvotes_lh!$A$11:$ZZ$201,46,FALSE)))</f>
        <v/>
      </c>
      <c r="M26" s="187" t="str">
        <f>IF(ISERROR(VLOOKUP($A26,parlvotes_lh!$A$11:$ZZ$201,66,FALSE))=TRUE,"",IF(VLOOKUP($A26,parlvotes_lh!$A$11:$ZZ$201,66,FALSE)=0,"",VLOOKUP($A26,parlvotes_lh!$A$11:$ZZ$201,66,FALSE)))</f>
        <v/>
      </c>
      <c r="N26" s="187" t="str">
        <f>IF(ISERROR(VLOOKUP($A26,parlvotes_lh!$A$11:$ZZ$201,86,FALSE))=TRUE,"",IF(VLOOKUP($A26,parlvotes_lh!$A$11:$ZZ$201,86,FALSE)=0,"",VLOOKUP($A26,parlvotes_lh!$A$11:$ZZ$201,86,FALSE)))</f>
        <v/>
      </c>
      <c r="O26" s="187" t="str">
        <f>IF(ISERROR(VLOOKUP($A26,parlvotes_lh!$A$11:$ZZ$201,106,FALSE))=TRUE,"",IF(VLOOKUP($A26,parlvotes_lh!$A$11:$ZZ$201,106,FALSE)=0,"",VLOOKUP($A26,parlvotes_lh!$A$11:$ZZ$201,106,FALSE)))</f>
        <v/>
      </c>
      <c r="P26" s="187" t="str">
        <f>IF(ISERROR(VLOOKUP($A26,parlvotes_lh!$A$11:$ZZ$201,126,FALSE))=TRUE,"",IF(VLOOKUP($A26,parlvotes_lh!$A$11:$ZZ$201,126,FALSE)=0,"",VLOOKUP($A26,parlvotes_lh!$A$11:$ZZ$201,126,FALSE)))</f>
        <v/>
      </c>
      <c r="Q26" s="188" t="str">
        <f>IF(ISERROR(VLOOKUP($A26,parlvotes_lh!$A$11:$ZZ$201,146,FALSE))=TRUE,"",IF(VLOOKUP($A26,parlvotes_lh!$A$11:$ZZ$201,146,FALSE)=0,"",VLOOKUP($A26,parlvotes_lh!$A$11:$ZZ$201,146,FALSE)))</f>
        <v/>
      </c>
      <c r="R26" s="188" t="str">
        <f>IF(ISERROR(VLOOKUP($A26,parlvotes_lh!$A$11:$ZZ$201,166,FALSE))=TRUE,"",IF(VLOOKUP($A26,parlvotes_lh!$A$11:$ZZ$201,166,FALSE)=0,"",VLOOKUP($A26,parlvotes_lh!$A$11:$ZZ$201,166,FALSE)))</f>
        <v/>
      </c>
      <c r="S26" s="188" t="str">
        <f>IF(ISERROR(VLOOKUP($A26,parlvotes_lh!$A$11:$ZZ$201,186,FALSE))=TRUE,"",IF(VLOOKUP($A26,parlvotes_lh!$A$11:$ZZ$201,186,FALSE)=0,"",VLOOKUP($A26,parlvotes_lh!$A$11:$ZZ$201,186,FALSE)))</f>
        <v/>
      </c>
      <c r="T26" s="188" t="str">
        <f>IF(ISERROR(VLOOKUP($A26,parlvotes_lh!$A$11:$ZZ$201,206,FALSE))=TRUE,"",IF(VLOOKUP($A26,parlvotes_lh!$A$11:$ZZ$201,206,FALSE)=0,"",VLOOKUP($A26,parlvotes_lh!$A$11:$ZZ$201,206,FALSE)))</f>
        <v/>
      </c>
      <c r="U26" s="188" t="str">
        <f>IF(ISERROR(VLOOKUP($A26,parlvotes_lh!$A$11:$ZZ$201,226,FALSE))=TRUE,"",IF(VLOOKUP($A26,parlvotes_lh!$A$11:$ZZ$201,226,FALSE)=0,"",VLOOKUP($A26,parlvotes_lh!$A$11:$ZZ$201,226,FALSE)))</f>
        <v/>
      </c>
      <c r="V26" s="188" t="str">
        <f>IF(ISERROR(VLOOKUP($A26,parlvotes_lh!$A$11:$ZZ$201,246,FALSE))=TRUE,"",IF(VLOOKUP($A26,parlvotes_lh!$A$11:$ZZ$201,246,FALSE)=0,"",VLOOKUP($A26,parlvotes_lh!$A$11:$ZZ$201,246,FALSE)))</f>
        <v/>
      </c>
      <c r="W26" s="188" t="str">
        <f>IF(ISERROR(VLOOKUP($A26,parlvotes_lh!$A$11:$ZZ$201,266,FALSE))=TRUE,"",IF(VLOOKUP($A26,parlvotes_lh!$A$11:$ZZ$201,266,FALSE)=0,"",VLOOKUP($A26,parlvotes_lh!$A$11:$ZZ$201,266,FALSE)))</f>
        <v/>
      </c>
      <c r="X26" s="188" t="str">
        <f>IF(ISERROR(VLOOKUP($A26,parlvotes_lh!$A$11:$ZZ$201,286,FALSE))=TRUE,"",IF(VLOOKUP($A26,parlvotes_lh!$A$11:$ZZ$201,286,FALSE)=0,"",VLOOKUP($A26,parlvotes_lh!$A$11:$ZZ$201,286,FALSE)))</f>
        <v/>
      </c>
      <c r="Y26" s="188" t="str">
        <f>IF(ISERROR(VLOOKUP($A26,parlvotes_lh!$A$11:$ZZ$201,306,FALSE))=TRUE,"",IF(VLOOKUP($A26,parlvotes_lh!$A$11:$ZZ$201,306,FALSE)=0,"",VLOOKUP($A26,parlvotes_lh!$A$11:$ZZ$201,306,FALSE)))</f>
        <v/>
      </c>
      <c r="Z26" s="188" t="str">
        <f>IF(ISERROR(VLOOKUP($A26,parlvotes_lh!$A$11:$ZZ$201,326,FALSE))=TRUE,"",IF(VLOOKUP($A26,parlvotes_lh!$A$11:$ZZ$201,326,FALSE)=0,"",VLOOKUP($A26,parlvotes_lh!$A$11:$ZZ$201,326,FALSE)))</f>
        <v/>
      </c>
      <c r="AA26" s="188" t="str">
        <f>IF(ISERROR(VLOOKUP($A26,parlvotes_lh!$A$11:$ZZ$201,346,FALSE))=TRUE,"",IF(VLOOKUP($A26,parlvotes_lh!$A$11:$ZZ$201,346,FALSE)=0,"",VLOOKUP($A26,parlvotes_lh!$A$11:$ZZ$201,346,FALSE)))</f>
        <v/>
      </c>
      <c r="AB26" s="188" t="str">
        <f>IF(ISERROR(VLOOKUP($A26,parlvotes_lh!$A$11:$ZZ$201,366,FALSE))=TRUE,"",IF(VLOOKUP($A26,parlvotes_lh!$A$11:$ZZ$201,366,FALSE)=0,"",VLOOKUP($A26,parlvotes_lh!$A$11:$ZZ$201,366,FALSE)))</f>
        <v/>
      </c>
      <c r="AC26" s="188" t="str">
        <f>IF(ISERROR(VLOOKUP($A26,parlvotes_lh!$A$11:$ZZ$201,386,FALSE))=TRUE,"",IF(VLOOKUP($A26,parlvotes_lh!$A$11:$ZZ$201,386,FALSE)=0,"",VLOOKUP($A26,parlvotes_lh!$A$11:$ZZ$201,386,FALSE)))</f>
        <v/>
      </c>
    </row>
    <row r="27" spans="1:38" ht="13.5" customHeight="1" x14ac:dyDescent="0.25">
      <c r="A27" s="182" t="str">
        <f>IF(info_parties!A27="","",info_parties!A27)</f>
        <v>hu_ahne01</v>
      </c>
      <c r="B27" s="87" t="str">
        <f>IF(A27="","",MID(info_weblinks!$C$3,32,3))</f>
        <v>hun</v>
      </c>
      <c r="C27" s="87" t="str">
        <f>IF(info_parties!G27="","",info_parties!G27)</f>
        <v>This Country is Not For Sale</v>
      </c>
      <c r="D27" s="87" t="str">
        <f>IF(info_parties!K27="","",info_parties!K27)</f>
        <v>A Hana Nem Elad</v>
      </c>
      <c r="E27" s="87" t="str">
        <f>IF(info_parties!H27="","",info_parties!H27)</f>
        <v>AHNE</v>
      </c>
      <c r="F27" s="183">
        <f t="shared" si="0"/>
        <v>41735</v>
      </c>
      <c r="G27" s="184">
        <f t="shared" si="1"/>
        <v>41735</v>
      </c>
      <c r="H27" s="185">
        <f t="shared" si="2"/>
        <v>4.6753861514533136E-3</v>
      </c>
      <c r="I27" s="186">
        <f t="shared" si="3"/>
        <v>41735</v>
      </c>
      <c r="J27" s="187" t="str">
        <f>IF(ISERROR(VLOOKUP($A27,parlvotes_lh!$A$11:$ZZ$201,6,FALSE))=TRUE,"",IF(VLOOKUP($A27,parlvotes_lh!$A$11:$ZZ$201,6,FALSE)=0,"",VLOOKUP($A27,parlvotes_lh!$A$11:$ZZ$201,6,FALSE)))</f>
        <v/>
      </c>
      <c r="K27" s="187" t="str">
        <f>IF(ISERROR(VLOOKUP($A27,parlvotes_lh!$A$11:$ZZ$201,26,FALSE))=TRUE,"",IF(VLOOKUP($A27,parlvotes_lh!$A$11:$ZZ$201,26,FALSE)=0,"",VLOOKUP($A27,parlvotes_lh!$A$11:$ZZ$201,26,FALSE)))</f>
        <v/>
      </c>
      <c r="L27" s="187" t="str">
        <f>IF(ISERROR(VLOOKUP($A27,parlvotes_lh!$A$11:$ZZ$201,46,FALSE))=TRUE,"",IF(VLOOKUP($A27,parlvotes_lh!$A$11:$ZZ$201,46,FALSE)=0,"",VLOOKUP($A27,parlvotes_lh!$A$11:$ZZ$201,46,FALSE)))</f>
        <v/>
      </c>
      <c r="M27" s="187" t="str">
        <f>IF(ISERROR(VLOOKUP($A27,parlvotes_lh!$A$11:$ZZ$201,66,FALSE))=TRUE,"",IF(VLOOKUP($A27,parlvotes_lh!$A$11:$ZZ$201,66,FALSE)=0,"",VLOOKUP($A27,parlvotes_lh!$A$11:$ZZ$201,66,FALSE)))</f>
        <v/>
      </c>
      <c r="N27" s="187" t="str">
        <f>IF(ISERROR(VLOOKUP($A27,parlvotes_lh!$A$11:$ZZ$201,86,FALSE))=TRUE,"",IF(VLOOKUP($A27,parlvotes_lh!$A$11:$ZZ$201,86,FALSE)=0,"",VLOOKUP($A27,parlvotes_lh!$A$11:$ZZ$201,86,FALSE)))</f>
        <v/>
      </c>
      <c r="O27" s="187">
        <f>IF(ISERROR(VLOOKUP($A27,parlvotes_lh!$A$11:$ZZ$201,106,FALSE))=TRUE,"",IF(VLOOKUP($A27,parlvotes_lh!$A$11:$ZZ$201,106,FALSE)=0,"",VLOOKUP($A27,parlvotes_lh!$A$11:$ZZ$201,106,FALSE)))</f>
        <v>4.6753861514533136E-3</v>
      </c>
      <c r="P27" s="187" t="str">
        <f>IF(ISERROR(VLOOKUP($A27,parlvotes_lh!$A$11:$ZZ$201,126,FALSE))=TRUE,"",IF(VLOOKUP($A27,parlvotes_lh!$A$11:$ZZ$201,126,FALSE)=0,"",VLOOKUP($A27,parlvotes_lh!$A$11:$ZZ$201,126,FALSE)))</f>
        <v/>
      </c>
      <c r="Q27" s="188" t="str">
        <f>IF(ISERROR(VLOOKUP($A27,parlvotes_lh!$A$11:$ZZ$201,146,FALSE))=TRUE,"",IF(VLOOKUP($A27,parlvotes_lh!$A$11:$ZZ$201,146,FALSE)=0,"",VLOOKUP($A27,parlvotes_lh!$A$11:$ZZ$201,146,FALSE)))</f>
        <v/>
      </c>
      <c r="R27" s="188" t="str">
        <f>IF(ISERROR(VLOOKUP($A27,parlvotes_lh!$A$11:$ZZ$201,166,FALSE))=TRUE,"",IF(VLOOKUP($A27,parlvotes_lh!$A$11:$ZZ$201,166,FALSE)=0,"",VLOOKUP($A27,parlvotes_lh!$A$11:$ZZ$201,166,FALSE)))</f>
        <v/>
      </c>
      <c r="S27" s="188" t="str">
        <f>IF(ISERROR(VLOOKUP($A27,parlvotes_lh!$A$11:$ZZ$201,186,FALSE))=TRUE,"",IF(VLOOKUP($A27,parlvotes_lh!$A$11:$ZZ$201,186,FALSE)=0,"",VLOOKUP($A27,parlvotes_lh!$A$11:$ZZ$201,186,FALSE)))</f>
        <v/>
      </c>
      <c r="T27" s="188" t="str">
        <f>IF(ISERROR(VLOOKUP($A27,parlvotes_lh!$A$11:$ZZ$201,206,FALSE))=TRUE,"",IF(VLOOKUP($A27,parlvotes_lh!$A$11:$ZZ$201,206,FALSE)=0,"",VLOOKUP($A27,parlvotes_lh!$A$11:$ZZ$201,206,FALSE)))</f>
        <v/>
      </c>
      <c r="U27" s="188" t="str">
        <f>IF(ISERROR(VLOOKUP($A27,parlvotes_lh!$A$11:$ZZ$201,226,FALSE))=TRUE,"",IF(VLOOKUP($A27,parlvotes_lh!$A$11:$ZZ$201,226,FALSE)=0,"",VLOOKUP($A27,parlvotes_lh!$A$11:$ZZ$201,226,FALSE)))</f>
        <v/>
      </c>
      <c r="V27" s="188" t="str">
        <f>IF(ISERROR(VLOOKUP($A27,parlvotes_lh!$A$11:$ZZ$201,246,FALSE))=TRUE,"",IF(VLOOKUP($A27,parlvotes_lh!$A$11:$ZZ$201,246,FALSE)=0,"",VLOOKUP($A27,parlvotes_lh!$A$11:$ZZ$201,246,FALSE)))</f>
        <v/>
      </c>
      <c r="W27" s="188" t="str">
        <f>IF(ISERROR(VLOOKUP($A27,parlvotes_lh!$A$11:$ZZ$201,266,FALSE))=TRUE,"",IF(VLOOKUP($A27,parlvotes_lh!$A$11:$ZZ$201,266,FALSE)=0,"",VLOOKUP($A27,parlvotes_lh!$A$11:$ZZ$201,266,FALSE)))</f>
        <v/>
      </c>
      <c r="X27" s="188" t="str">
        <f>IF(ISERROR(VLOOKUP($A27,parlvotes_lh!$A$11:$ZZ$201,286,FALSE))=TRUE,"",IF(VLOOKUP($A27,parlvotes_lh!$A$11:$ZZ$201,286,FALSE)=0,"",VLOOKUP($A27,parlvotes_lh!$A$11:$ZZ$201,286,FALSE)))</f>
        <v/>
      </c>
      <c r="Y27" s="188" t="str">
        <f>IF(ISERROR(VLOOKUP($A27,parlvotes_lh!$A$11:$ZZ$201,306,FALSE))=TRUE,"",IF(VLOOKUP($A27,parlvotes_lh!$A$11:$ZZ$201,306,FALSE)=0,"",VLOOKUP($A27,parlvotes_lh!$A$11:$ZZ$201,306,FALSE)))</f>
        <v/>
      </c>
      <c r="Z27" s="188" t="str">
        <f>IF(ISERROR(VLOOKUP($A27,parlvotes_lh!$A$11:$ZZ$201,326,FALSE))=TRUE,"",IF(VLOOKUP($A27,parlvotes_lh!$A$11:$ZZ$201,326,FALSE)=0,"",VLOOKUP($A27,parlvotes_lh!$A$11:$ZZ$201,326,FALSE)))</f>
        <v/>
      </c>
      <c r="AA27" s="188" t="str">
        <f>IF(ISERROR(VLOOKUP($A27,parlvotes_lh!$A$11:$ZZ$201,346,FALSE))=TRUE,"",IF(VLOOKUP($A27,parlvotes_lh!$A$11:$ZZ$201,346,FALSE)=0,"",VLOOKUP($A27,parlvotes_lh!$A$11:$ZZ$201,346,FALSE)))</f>
        <v/>
      </c>
      <c r="AB27" s="188" t="str">
        <f>IF(ISERROR(VLOOKUP($A27,parlvotes_lh!$A$11:$ZZ$201,366,FALSE))=TRUE,"",IF(VLOOKUP($A27,parlvotes_lh!$A$11:$ZZ$201,366,FALSE)=0,"",VLOOKUP($A27,parlvotes_lh!$A$11:$ZZ$201,366,FALSE)))</f>
        <v/>
      </c>
      <c r="AC27" s="188" t="str">
        <f>IF(ISERROR(VLOOKUP($A27,parlvotes_lh!$A$11:$ZZ$201,386,FALSE))=TRUE,"",IF(VLOOKUP($A27,parlvotes_lh!$A$11:$ZZ$201,386,FALSE)=0,"",VLOOKUP($A27,parlvotes_lh!$A$11:$ZZ$201,386,FALSE)))</f>
        <v/>
      </c>
    </row>
    <row r="28" spans="1:38" ht="13.5" customHeight="1" x14ac:dyDescent="0.25">
      <c r="A28" s="182" t="str">
        <f>IF(info_parties!A28="","",info_parties!A28)</f>
        <v>hu_cm01</v>
      </c>
      <c r="B28" s="87" t="str">
        <f>IF(A28="","",MID(info_weblinks!$C$3,32,3))</f>
        <v>hun</v>
      </c>
      <c r="C28" s="87" t="str">
        <f>IF(info_parties!G28="","",info_parties!G28)</f>
        <v>Civil Movement</v>
      </c>
      <c r="D28" s="87" t="str">
        <f>IF(info_parties!K28="","",info_parties!K28)</f>
        <v>Civil Mozgalom</v>
      </c>
      <c r="E28" s="87" t="str">
        <f>IF(info_parties!H28="","",info_parties!H28)</f>
        <v>CM</v>
      </c>
      <c r="F28" s="183">
        <f t="shared" si="0"/>
        <v>40279</v>
      </c>
      <c r="G28" s="184">
        <f t="shared" si="1"/>
        <v>40279</v>
      </c>
      <c r="H28" s="185">
        <f t="shared" si="2"/>
        <v>8.935747295047999E-3</v>
      </c>
      <c r="I28" s="186">
        <f t="shared" si="3"/>
        <v>40279</v>
      </c>
      <c r="J28" s="187" t="str">
        <f>IF(ISERROR(VLOOKUP($A28,parlvotes_lh!$A$11:$ZZ$201,6,FALSE))=TRUE,"",IF(VLOOKUP($A28,parlvotes_lh!$A$11:$ZZ$201,6,FALSE)=0,"",VLOOKUP($A28,parlvotes_lh!$A$11:$ZZ$201,6,FALSE)))</f>
        <v/>
      </c>
      <c r="K28" s="187" t="str">
        <f>IF(ISERROR(VLOOKUP($A28,parlvotes_lh!$A$11:$ZZ$201,26,FALSE))=TRUE,"",IF(VLOOKUP($A28,parlvotes_lh!$A$11:$ZZ$201,26,FALSE)=0,"",VLOOKUP($A28,parlvotes_lh!$A$11:$ZZ$201,26,FALSE)))</f>
        <v/>
      </c>
      <c r="L28" s="187" t="str">
        <f>IF(ISERROR(VLOOKUP($A28,parlvotes_lh!$A$11:$ZZ$201,46,FALSE))=TRUE,"",IF(VLOOKUP($A28,parlvotes_lh!$A$11:$ZZ$201,46,FALSE)=0,"",VLOOKUP($A28,parlvotes_lh!$A$11:$ZZ$201,46,FALSE)))</f>
        <v/>
      </c>
      <c r="M28" s="187" t="str">
        <f>IF(ISERROR(VLOOKUP($A28,parlvotes_lh!$A$11:$ZZ$201,66,FALSE))=TRUE,"",IF(VLOOKUP($A28,parlvotes_lh!$A$11:$ZZ$201,66,FALSE)=0,"",VLOOKUP($A28,parlvotes_lh!$A$11:$ZZ$201,66,FALSE)))</f>
        <v/>
      </c>
      <c r="N28" s="187">
        <f>IF(ISERROR(VLOOKUP($A28,parlvotes_lh!$A$11:$ZZ$201,86,FALSE))=TRUE,"",IF(VLOOKUP($A28,parlvotes_lh!$A$11:$ZZ$201,86,FALSE)=0,"",VLOOKUP($A28,parlvotes_lh!$A$11:$ZZ$201,86,FALSE)))</f>
        <v>8.935747295047999E-3</v>
      </c>
      <c r="O28" s="187" t="str">
        <f>IF(ISERROR(VLOOKUP($A28,parlvotes_lh!$A$11:$ZZ$201,106,FALSE))=TRUE,"",IF(VLOOKUP($A28,parlvotes_lh!$A$11:$ZZ$201,106,FALSE)=0,"",VLOOKUP($A28,parlvotes_lh!$A$11:$ZZ$201,106,FALSE)))</f>
        <v/>
      </c>
      <c r="P28" s="187" t="str">
        <f>IF(ISERROR(VLOOKUP($A28,parlvotes_lh!$A$11:$ZZ$201,126,FALSE))=TRUE,"",IF(VLOOKUP($A28,parlvotes_lh!$A$11:$ZZ$201,126,FALSE)=0,"",VLOOKUP($A28,parlvotes_lh!$A$11:$ZZ$201,126,FALSE)))</f>
        <v/>
      </c>
      <c r="Q28" s="188" t="str">
        <f>IF(ISERROR(VLOOKUP($A28,parlvotes_lh!$A$11:$ZZ$201,146,FALSE))=TRUE,"",IF(VLOOKUP($A28,parlvotes_lh!$A$11:$ZZ$201,146,FALSE)=0,"",VLOOKUP($A28,parlvotes_lh!$A$11:$ZZ$201,146,FALSE)))</f>
        <v/>
      </c>
      <c r="R28" s="188" t="str">
        <f>IF(ISERROR(VLOOKUP($A28,parlvotes_lh!$A$11:$ZZ$201,166,FALSE))=TRUE,"",IF(VLOOKUP($A28,parlvotes_lh!$A$11:$ZZ$201,166,FALSE)=0,"",VLOOKUP($A28,parlvotes_lh!$A$11:$ZZ$201,166,FALSE)))</f>
        <v/>
      </c>
      <c r="S28" s="188" t="str">
        <f>IF(ISERROR(VLOOKUP($A28,parlvotes_lh!$A$11:$ZZ$201,186,FALSE))=TRUE,"",IF(VLOOKUP($A28,parlvotes_lh!$A$11:$ZZ$201,186,FALSE)=0,"",VLOOKUP($A28,parlvotes_lh!$A$11:$ZZ$201,186,FALSE)))</f>
        <v/>
      </c>
      <c r="T28" s="188" t="str">
        <f>IF(ISERROR(VLOOKUP($A28,parlvotes_lh!$A$11:$ZZ$201,206,FALSE))=TRUE,"",IF(VLOOKUP($A28,parlvotes_lh!$A$11:$ZZ$201,206,FALSE)=0,"",VLOOKUP($A28,parlvotes_lh!$A$11:$ZZ$201,206,FALSE)))</f>
        <v/>
      </c>
      <c r="U28" s="188" t="str">
        <f>IF(ISERROR(VLOOKUP($A28,parlvotes_lh!$A$11:$ZZ$201,226,FALSE))=TRUE,"",IF(VLOOKUP($A28,parlvotes_lh!$A$11:$ZZ$201,226,FALSE)=0,"",VLOOKUP($A28,parlvotes_lh!$A$11:$ZZ$201,226,FALSE)))</f>
        <v/>
      </c>
      <c r="V28" s="188" t="str">
        <f>IF(ISERROR(VLOOKUP($A28,parlvotes_lh!$A$11:$ZZ$201,246,FALSE))=TRUE,"",IF(VLOOKUP($A28,parlvotes_lh!$A$11:$ZZ$201,246,FALSE)=0,"",VLOOKUP($A28,parlvotes_lh!$A$11:$ZZ$201,246,FALSE)))</f>
        <v/>
      </c>
      <c r="W28" s="188" t="str">
        <f>IF(ISERROR(VLOOKUP($A28,parlvotes_lh!$A$11:$ZZ$201,266,FALSE))=TRUE,"",IF(VLOOKUP($A28,parlvotes_lh!$A$11:$ZZ$201,266,FALSE)=0,"",VLOOKUP($A28,parlvotes_lh!$A$11:$ZZ$201,266,FALSE)))</f>
        <v/>
      </c>
      <c r="X28" s="188" t="str">
        <f>IF(ISERROR(VLOOKUP($A28,parlvotes_lh!$A$11:$ZZ$201,286,FALSE))=TRUE,"",IF(VLOOKUP($A28,parlvotes_lh!$A$11:$ZZ$201,286,FALSE)=0,"",VLOOKUP($A28,parlvotes_lh!$A$11:$ZZ$201,286,FALSE)))</f>
        <v/>
      </c>
      <c r="Y28" s="188" t="str">
        <f>IF(ISERROR(VLOOKUP($A28,parlvotes_lh!$A$11:$ZZ$201,306,FALSE))=TRUE,"",IF(VLOOKUP($A28,parlvotes_lh!$A$11:$ZZ$201,306,FALSE)=0,"",VLOOKUP($A28,parlvotes_lh!$A$11:$ZZ$201,306,FALSE)))</f>
        <v/>
      </c>
      <c r="Z28" s="188" t="str">
        <f>IF(ISERROR(VLOOKUP($A28,parlvotes_lh!$A$11:$ZZ$201,326,FALSE))=TRUE,"",IF(VLOOKUP($A28,parlvotes_lh!$A$11:$ZZ$201,326,FALSE)=0,"",VLOOKUP($A28,parlvotes_lh!$A$11:$ZZ$201,326,FALSE)))</f>
        <v/>
      </c>
      <c r="AA28" s="188" t="str">
        <f>IF(ISERROR(VLOOKUP($A28,parlvotes_lh!$A$11:$ZZ$201,346,FALSE))=TRUE,"",IF(VLOOKUP($A28,parlvotes_lh!$A$11:$ZZ$201,346,FALSE)=0,"",VLOOKUP($A28,parlvotes_lh!$A$11:$ZZ$201,346,FALSE)))</f>
        <v/>
      </c>
      <c r="AB28" s="188" t="str">
        <f>IF(ISERROR(VLOOKUP($A28,parlvotes_lh!$A$11:$ZZ$201,366,FALSE))=TRUE,"",IF(VLOOKUP($A28,parlvotes_lh!$A$11:$ZZ$201,366,FALSE)=0,"",VLOOKUP($A28,parlvotes_lh!$A$11:$ZZ$201,366,FALSE)))</f>
        <v/>
      </c>
      <c r="AC28" s="188" t="str">
        <f>IF(ISERROR(VLOOKUP($A28,parlvotes_lh!$A$11:$ZZ$201,386,FALSE))=TRUE,"",IF(VLOOKUP($A28,parlvotes_lh!$A$11:$ZZ$201,386,FALSE)=0,"",VLOOKUP($A28,parlvotes_lh!$A$11:$ZZ$201,386,FALSE)))</f>
        <v/>
      </c>
    </row>
    <row r="29" spans="1:38" ht="13.5" customHeight="1" x14ac:dyDescent="0.25">
      <c r="A29" s="182" t="str">
        <f>IF(info_parties!A29="","",info_parties!A29)</f>
        <v>hu_sms01</v>
      </c>
      <c r="B29" s="87" t="str">
        <f>IF(A29="","",MID(info_weblinks!$C$3,32,3))</f>
        <v>hun</v>
      </c>
      <c r="C29" s="87" t="str">
        <f>IF(info_parties!G29="","",info_parties!G29)</f>
        <v>Allies of Marie Seres</v>
      </c>
      <c r="D29" s="87" t="str">
        <f>IF(info_parties!K29="","",info_parties!K29)</f>
        <v>Seres Mária Szövetségesei</v>
      </c>
      <c r="E29" s="87" t="str">
        <f>IF(info_parties!H29="","",info_parties!H29)</f>
        <v>SMS</v>
      </c>
      <c r="F29" s="183">
        <f t="shared" si="0"/>
        <v>41735</v>
      </c>
      <c r="G29" s="184">
        <f t="shared" si="1"/>
        <v>41735</v>
      </c>
      <c r="H29" s="185">
        <f t="shared" si="2"/>
        <v>4.4021006612759966E-3</v>
      </c>
      <c r="I29" s="186">
        <f t="shared" si="3"/>
        <v>41735</v>
      </c>
      <c r="J29" s="187" t="str">
        <f>IF(ISERROR(VLOOKUP($A29,parlvotes_lh!$A$11:$ZZ$201,6,FALSE))=TRUE,"",IF(VLOOKUP($A29,parlvotes_lh!$A$11:$ZZ$201,6,FALSE)=0,"",VLOOKUP($A29,parlvotes_lh!$A$11:$ZZ$201,6,FALSE)))</f>
        <v/>
      </c>
      <c r="K29" s="187" t="str">
        <f>IF(ISERROR(VLOOKUP($A29,parlvotes_lh!$A$11:$ZZ$201,26,FALSE))=TRUE,"",IF(VLOOKUP($A29,parlvotes_lh!$A$11:$ZZ$201,26,FALSE)=0,"",VLOOKUP($A29,parlvotes_lh!$A$11:$ZZ$201,26,FALSE)))</f>
        <v/>
      </c>
      <c r="L29" s="187" t="str">
        <f>IF(ISERROR(VLOOKUP($A29,parlvotes_lh!$A$11:$ZZ$201,46,FALSE))=TRUE,"",IF(VLOOKUP($A29,parlvotes_lh!$A$11:$ZZ$201,46,FALSE)=0,"",VLOOKUP($A29,parlvotes_lh!$A$11:$ZZ$201,46,FALSE)))</f>
        <v/>
      </c>
      <c r="M29" s="187" t="str">
        <f>IF(ISERROR(VLOOKUP($A29,parlvotes_lh!$A$11:$ZZ$201,66,FALSE))=TRUE,"",IF(VLOOKUP($A29,parlvotes_lh!$A$11:$ZZ$201,66,FALSE)=0,"",VLOOKUP($A29,parlvotes_lh!$A$11:$ZZ$201,66,FALSE)))</f>
        <v/>
      </c>
      <c r="N29" s="187" t="str">
        <f>IF(ISERROR(VLOOKUP($A29,parlvotes_lh!$A$11:$ZZ$201,86,FALSE))=TRUE,"",IF(VLOOKUP($A29,parlvotes_lh!$A$11:$ZZ$201,86,FALSE)=0,"",VLOOKUP($A29,parlvotes_lh!$A$11:$ZZ$201,86,FALSE)))</f>
        <v/>
      </c>
      <c r="O29" s="187">
        <f>IF(ISERROR(VLOOKUP($A29,parlvotes_lh!$A$11:$ZZ$201,106,FALSE))=TRUE,"",IF(VLOOKUP($A29,parlvotes_lh!$A$11:$ZZ$201,106,FALSE)=0,"",VLOOKUP($A29,parlvotes_lh!$A$11:$ZZ$201,106,FALSE)))</f>
        <v>4.4021006612759966E-3</v>
      </c>
      <c r="P29" s="187" t="str">
        <f>IF(ISERROR(VLOOKUP($A29,parlvotes_lh!$A$11:$ZZ$201,126,FALSE))=TRUE,"",IF(VLOOKUP($A29,parlvotes_lh!$A$11:$ZZ$201,126,FALSE)=0,"",VLOOKUP($A29,parlvotes_lh!$A$11:$ZZ$201,126,FALSE)))</f>
        <v/>
      </c>
      <c r="Q29" s="188" t="str">
        <f>IF(ISERROR(VLOOKUP($A29,parlvotes_lh!$A$11:$ZZ$201,146,FALSE))=TRUE,"",IF(VLOOKUP($A29,parlvotes_lh!$A$11:$ZZ$201,146,FALSE)=0,"",VLOOKUP($A29,parlvotes_lh!$A$11:$ZZ$201,146,FALSE)))</f>
        <v/>
      </c>
      <c r="R29" s="188" t="str">
        <f>IF(ISERROR(VLOOKUP($A29,parlvotes_lh!$A$11:$ZZ$201,166,FALSE))=TRUE,"",IF(VLOOKUP($A29,parlvotes_lh!$A$11:$ZZ$201,166,FALSE)=0,"",VLOOKUP($A29,parlvotes_lh!$A$11:$ZZ$201,166,FALSE)))</f>
        <v/>
      </c>
      <c r="S29" s="188" t="str">
        <f>IF(ISERROR(VLOOKUP($A29,parlvotes_lh!$A$11:$ZZ$201,186,FALSE))=TRUE,"",IF(VLOOKUP($A29,parlvotes_lh!$A$11:$ZZ$201,186,FALSE)=0,"",VLOOKUP($A29,parlvotes_lh!$A$11:$ZZ$201,186,FALSE)))</f>
        <v/>
      </c>
      <c r="T29" s="188" t="str">
        <f>IF(ISERROR(VLOOKUP($A29,parlvotes_lh!$A$11:$ZZ$201,206,FALSE))=TRUE,"",IF(VLOOKUP($A29,parlvotes_lh!$A$11:$ZZ$201,206,FALSE)=0,"",VLOOKUP($A29,parlvotes_lh!$A$11:$ZZ$201,206,FALSE)))</f>
        <v/>
      </c>
      <c r="U29" s="188" t="str">
        <f>IF(ISERROR(VLOOKUP($A29,parlvotes_lh!$A$11:$ZZ$201,226,FALSE))=TRUE,"",IF(VLOOKUP($A29,parlvotes_lh!$A$11:$ZZ$201,226,FALSE)=0,"",VLOOKUP($A29,parlvotes_lh!$A$11:$ZZ$201,226,FALSE)))</f>
        <v/>
      </c>
      <c r="V29" s="188" t="str">
        <f>IF(ISERROR(VLOOKUP($A29,parlvotes_lh!$A$11:$ZZ$201,246,FALSE))=TRUE,"",IF(VLOOKUP($A29,parlvotes_lh!$A$11:$ZZ$201,246,FALSE)=0,"",VLOOKUP($A29,parlvotes_lh!$A$11:$ZZ$201,246,FALSE)))</f>
        <v/>
      </c>
      <c r="W29" s="188" t="str">
        <f>IF(ISERROR(VLOOKUP($A29,parlvotes_lh!$A$11:$ZZ$201,266,FALSE))=TRUE,"",IF(VLOOKUP($A29,parlvotes_lh!$A$11:$ZZ$201,266,FALSE)=0,"",VLOOKUP($A29,parlvotes_lh!$A$11:$ZZ$201,266,FALSE)))</f>
        <v/>
      </c>
      <c r="X29" s="188" t="str">
        <f>IF(ISERROR(VLOOKUP($A29,parlvotes_lh!$A$11:$ZZ$201,286,FALSE))=TRUE,"",IF(VLOOKUP($A29,parlvotes_lh!$A$11:$ZZ$201,286,FALSE)=0,"",VLOOKUP($A29,parlvotes_lh!$A$11:$ZZ$201,286,FALSE)))</f>
        <v/>
      </c>
      <c r="Y29" s="188" t="str">
        <f>IF(ISERROR(VLOOKUP($A29,parlvotes_lh!$A$11:$ZZ$201,306,FALSE))=TRUE,"",IF(VLOOKUP($A29,parlvotes_lh!$A$11:$ZZ$201,306,FALSE)=0,"",VLOOKUP($A29,parlvotes_lh!$A$11:$ZZ$201,306,FALSE)))</f>
        <v/>
      </c>
      <c r="Z29" s="188" t="str">
        <f>IF(ISERROR(VLOOKUP($A29,parlvotes_lh!$A$11:$ZZ$201,326,FALSE))=TRUE,"",IF(VLOOKUP($A29,parlvotes_lh!$A$11:$ZZ$201,326,FALSE)=0,"",VLOOKUP($A29,parlvotes_lh!$A$11:$ZZ$201,326,FALSE)))</f>
        <v/>
      </c>
      <c r="AA29" s="188" t="str">
        <f>IF(ISERROR(VLOOKUP($A29,parlvotes_lh!$A$11:$ZZ$201,346,FALSE))=TRUE,"",IF(VLOOKUP($A29,parlvotes_lh!$A$11:$ZZ$201,346,FALSE)=0,"",VLOOKUP($A29,parlvotes_lh!$A$11:$ZZ$201,346,FALSE)))</f>
        <v/>
      </c>
      <c r="AB29" s="188" t="str">
        <f>IF(ISERROR(VLOOKUP($A29,parlvotes_lh!$A$11:$ZZ$201,366,FALSE))=TRUE,"",IF(VLOOKUP($A29,parlvotes_lh!$A$11:$ZZ$201,366,FALSE)=0,"",VLOOKUP($A29,parlvotes_lh!$A$11:$ZZ$201,366,FALSE)))</f>
        <v/>
      </c>
      <c r="AC29" s="188" t="str">
        <f>IF(ISERROR(VLOOKUP($A29,parlvotes_lh!$A$11:$ZZ$201,386,FALSE))=TRUE,"",IF(VLOOKUP($A29,parlvotes_lh!$A$11:$ZZ$201,386,FALSE)=0,"",VLOOKUP($A29,parlvotes_lh!$A$11:$ZZ$201,386,FALSE)))</f>
        <v/>
      </c>
    </row>
    <row r="30" spans="1:38" ht="13.5" customHeight="1" x14ac:dyDescent="0.25">
      <c r="A30" s="182" t="str">
        <f>IF(info_parties!A30="","",info_parties!A30)</f>
        <v>hu_pm01</v>
      </c>
      <c r="B30" s="87" t="str">
        <f>IF(A30="","",MID(info_weblinks!$C$3,32,3))</f>
        <v>hun</v>
      </c>
      <c r="C30" s="87" t="str">
        <f>IF(info_parties!G30="","",info_parties!G30)</f>
        <v>Dialogue for Hungary</v>
      </c>
      <c r="D30" s="87" t="str">
        <f>IF(info_parties!K30="","",info_parties!K30)</f>
        <v>Párbeszéd Magyarországért</v>
      </c>
      <c r="E30" s="87" t="str">
        <f>IF(info_parties!H30="","",info_parties!H30)</f>
        <v>PM</v>
      </c>
      <c r="F30" s="183" t="str">
        <f t="shared" si="0"/>
        <v/>
      </c>
      <c r="G30" s="184" t="str">
        <f t="shared" si="1"/>
        <v/>
      </c>
      <c r="H30" s="185" t="str">
        <f t="shared" si="2"/>
        <v/>
      </c>
      <c r="I30" s="186" t="str">
        <f t="shared" si="3"/>
        <v/>
      </c>
      <c r="J30" s="187" t="str">
        <f>IF(ISERROR(VLOOKUP($A30,parlvotes_lh!$A$11:$ZZ$201,6,FALSE))=TRUE,"",IF(VLOOKUP($A30,parlvotes_lh!$A$11:$ZZ$201,6,FALSE)=0,"",VLOOKUP($A30,parlvotes_lh!$A$11:$ZZ$201,6,FALSE)))</f>
        <v/>
      </c>
      <c r="K30" s="187" t="str">
        <f>IF(ISERROR(VLOOKUP($A30,parlvotes_lh!$A$11:$ZZ$201,26,FALSE))=TRUE,"",IF(VLOOKUP($A30,parlvotes_lh!$A$11:$ZZ$201,26,FALSE)=0,"",VLOOKUP($A30,parlvotes_lh!$A$11:$ZZ$201,26,FALSE)))</f>
        <v/>
      </c>
      <c r="L30" s="187" t="str">
        <f>IF(ISERROR(VLOOKUP($A30,parlvotes_lh!$A$11:$ZZ$201,46,FALSE))=TRUE,"",IF(VLOOKUP($A30,parlvotes_lh!$A$11:$ZZ$201,46,FALSE)=0,"",VLOOKUP($A30,parlvotes_lh!$A$11:$ZZ$201,46,FALSE)))</f>
        <v/>
      </c>
      <c r="M30" s="187" t="str">
        <f>IF(ISERROR(VLOOKUP($A30,parlvotes_lh!$A$11:$ZZ$201,66,FALSE))=TRUE,"",IF(VLOOKUP($A30,parlvotes_lh!$A$11:$ZZ$201,66,FALSE)=0,"",VLOOKUP($A30,parlvotes_lh!$A$11:$ZZ$201,66,FALSE)))</f>
        <v/>
      </c>
      <c r="N30" s="187" t="str">
        <f>IF(ISERROR(VLOOKUP($A30,parlvotes_lh!$A$11:$ZZ$201,86,FALSE))=TRUE,"",IF(VLOOKUP($A30,parlvotes_lh!$A$11:$ZZ$201,86,FALSE)=0,"",VLOOKUP($A30,parlvotes_lh!$A$11:$ZZ$201,86,FALSE)))</f>
        <v/>
      </c>
      <c r="O30" s="187" t="str">
        <f>IF(ISERROR(VLOOKUP($A30,parlvotes_lh!$A$11:$ZZ$201,106,FALSE))=TRUE,"",IF(VLOOKUP($A30,parlvotes_lh!$A$11:$ZZ$201,106,FALSE)=0,"",VLOOKUP($A30,parlvotes_lh!$A$11:$ZZ$201,106,FALSE)))</f>
        <v/>
      </c>
      <c r="P30" s="187" t="str">
        <f>IF(ISERROR(VLOOKUP($A30,parlvotes_lh!$A$11:$ZZ$201,126,FALSE))=TRUE,"",IF(VLOOKUP($A30,parlvotes_lh!$A$11:$ZZ$201,126,FALSE)=0,"",VLOOKUP($A30,parlvotes_lh!$A$11:$ZZ$201,126,FALSE)))</f>
        <v/>
      </c>
      <c r="Q30" s="188" t="str">
        <f>IF(ISERROR(VLOOKUP($A30,parlvotes_lh!$A$11:$ZZ$201,146,FALSE))=TRUE,"",IF(VLOOKUP($A30,parlvotes_lh!$A$11:$ZZ$201,146,FALSE)=0,"",VLOOKUP($A30,parlvotes_lh!$A$11:$ZZ$201,146,FALSE)))</f>
        <v/>
      </c>
      <c r="R30" s="188" t="str">
        <f>IF(ISERROR(VLOOKUP($A30,parlvotes_lh!$A$11:$ZZ$201,166,FALSE))=TRUE,"",IF(VLOOKUP($A30,parlvotes_lh!$A$11:$ZZ$201,166,FALSE)=0,"",VLOOKUP($A30,parlvotes_lh!$A$11:$ZZ$201,166,FALSE)))</f>
        <v/>
      </c>
      <c r="S30" s="188" t="str">
        <f>IF(ISERROR(VLOOKUP($A30,parlvotes_lh!$A$11:$ZZ$201,186,FALSE))=TRUE,"",IF(VLOOKUP($A30,parlvotes_lh!$A$11:$ZZ$201,186,FALSE)=0,"",VLOOKUP($A30,parlvotes_lh!$A$11:$ZZ$201,186,FALSE)))</f>
        <v/>
      </c>
      <c r="T30" s="188" t="str">
        <f>IF(ISERROR(VLOOKUP($A30,parlvotes_lh!$A$11:$ZZ$201,206,FALSE))=TRUE,"",IF(VLOOKUP($A30,parlvotes_lh!$A$11:$ZZ$201,206,FALSE)=0,"",VLOOKUP($A30,parlvotes_lh!$A$11:$ZZ$201,206,FALSE)))</f>
        <v/>
      </c>
      <c r="U30" s="188" t="str">
        <f>IF(ISERROR(VLOOKUP($A30,parlvotes_lh!$A$11:$ZZ$201,226,FALSE))=TRUE,"",IF(VLOOKUP($A30,parlvotes_lh!$A$11:$ZZ$201,226,FALSE)=0,"",VLOOKUP($A30,parlvotes_lh!$A$11:$ZZ$201,226,FALSE)))</f>
        <v/>
      </c>
      <c r="V30" s="188" t="str">
        <f>IF(ISERROR(VLOOKUP($A30,parlvotes_lh!$A$11:$ZZ$201,246,FALSE))=TRUE,"",IF(VLOOKUP($A30,parlvotes_lh!$A$11:$ZZ$201,246,FALSE)=0,"",VLOOKUP($A30,parlvotes_lh!$A$11:$ZZ$201,246,FALSE)))</f>
        <v/>
      </c>
      <c r="W30" s="188" t="str">
        <f>IF(ISERROR(VLOOKUP($A30,parlvotes_lh!$A$11:$ZZ$201,266,FALSE))=TRUE,"",IF(VLOOKUP($A30,parlvotes_lh!$A$11:$ZZ$201,266,FALSE)=0,"",VLOOKUP($A30,parlvotes_lh!$A$11:$ZZ$201,266,FALSE)))</f>
        <v/>
      </c>
      <c r="X30" s="188" t="str">
        <f>IF(ISERROR(VLOOKUP($A30,parlvotes_lh!$A$11:$ZZ$201,286,FALSE))=TRUE,"",IF(VLOOKUP($A30,parlvotes_lh!$A$11:$ZZ$201,286,FALSE)=0,"",VLOOKUP($A30,parlvotes_lh!$A$11:$ZZ$201,286,FALSE)))</f>
        <v/>
      </c>
      <c r="Y30" s="188" t="str">
        <f>IF(ISERROR(VLOOKUP($A30,parlvotes_lh!$A$11:$ZZ$201,306,FALSE))=TRUE,"",IF(VLOOKUP($A30,parlvotes_lh!$A$11:$ZZ$201,306,FALSE)=0,"",VLOOKUP($A30,parlvotes_lh!$A$11:$ZZ$201,306,FALSE)))</f>
        <v/>
      </c>
      <c r="Z30" s="188" t="str">
        <f>IF(ISERROR(VLOOKUP($A30,parlvotes_lh!$A$11:$ZZ$201,326,FALSE))=TRUE,"",IF(VLOOKUP($A30,parlvotes_lh!$A$11:$ZZ$201,326,FALSE)=0,"",VLOOKUP($A30,parlvotes_lh!$A$11:$ZZ$201,326,FALSE)))</f>
        <v/>
      </c>
      <c r="AA30" s="188" t="str">
        <f>IF(ISERROR(VLOOKUP($A30,parlvotes_lh!$A$11:$ZZ$201,346,FALSE))=TRUE,"",IF(VLOOKUP($A30,parlvotes_lh!$A$11:$ZZ$201,346,FALSE)=0,"",VLOOKUP($A30,parlvotes_lh!$A$11:$ZZ$201,346,FALSE)))</f>
        <v/>
      </c>
      <c r="AB30" s="188" t="str">
        <f>IF(ISERROR(VLOOKUP($A30,parlvotes_lh!$A$11:$ZZ$201,366,FALSE))=TRUE,"",IF(VLOOKUP($A30,parlvotes_lh!$A$11:$ZZ$201,366,FALSE)=0,"",VLOOKUP($A30,parlvotes_lh!$A$11:$ZZ$201,366,FALSE)))</f>
        <v/>
      </c>
      <c r="AC30" s="188" t="str">
        <f>IF(ISERROR(VLOOKUP($A30,parlvotes_lh!$A$11:$ZZ$201,386,FALSE))=TRUE,"",IF(VLOOKUP($A30,parlvotes_lh!$A$11:$ZZ$201,386,FALSE)=0,"",VLOOKUP($A30,parlvotes_lh!$A$11:$ZZ$201,386,FALSE)))</f>
        <v/>
      </c>
    </row>
    <row r="31" spans="1:38" ht="13.5" customHeight="1" x14ac:dyDescent="0.25">
      <c r="A31" s="182" t="str">
        <f>IF(info_parties!A31="","",info_parties!A31)</f>
        <v>hu_o01</v>
      </c>
      <c r="B31" s="87" t="str">
        <f>IF(A31="","",MID(info_weblinks!$C$3,32,3))</f>
        <v>hun</v>
      </c>
      <c r="C31" s="87" t="str">
        <f>IF(info_parties!G31="","",info_parties!G31)</f>
        <v>Unity (MSZP-EGYÜTT-DK-PM-MLP)</v>
      </c>
      <c r="D31" s="87" t="str">
        <f>IF(info_parties!K31="","",info_parties!K31)</f>
        <v>Összefogás (MSZP-EGYÜTT-DK-PM-MLP)</v>
      </c>
      <c r="E31" s="87" t="str">
        <f>IF(info_parties!H31="","",info_parties!H31)</f>
        <v>O</v>
      </c>
      <c r="F31" s="183" t="str">
        <f t="shared" si="0"/>
        <v/>
      </c>
      <c r="G31" s="184" t="str">
        <f t="shared" si="1"/>
        <v/>
      </c>
      <c r="H31" s="185" t="str">
        <f t="shared" si="2"/>
        <v/>
      </c>
      <c r="I31" s="186" t="str">
        <f t="shared" si="3"/>
        <v/>
      </c>
      <c r="J31" s="187" t="str">
        <f>IF(ISERROR(VLOOKUP($A31,parlvotes_lh!$A$11:$ZZ$201,6,FALSE))=TRUE,"",IF(VLOOKUP($A31,parlvotes_lh!$A$11:$ZZ$201,6,FALSE)=0,"",VLOOKUP($A31,parlvotes_lh!$A$11:$ZZ$201,6,FALSE)))</f>
        <v/>
      </c>
      <c r="K31" s="187" t="str">
        <f>IF(ISERROR(VLOOKUP($A31,parlvotes_lh!$A$11:$ZZ$201,26,FALSE))=TRUE,"",IF(VLOOKUP($A31,parlvotes_lh!$A$11:$ZZ$201,26,FALSE)=0,"",VLOOKUP($A31,parlvotes_lh!$A$11:$ZZ$201,26,FALSE)))</f>
        <v/>
      </c>
      <c r="L31" s="187" t="str">
        <f>IF(ISERROR(VLOOKUP($A31,parlvotes_lh!$A$11:$ZZ$201,46,FALSE))=TRUE,"",IF(VLOOKUP($A31,parlvotes_lh!$A$11:$ZZ$201,46,FALSE)=0,"",VLOOKUP($A31,parlvotes_lh!$A$11:$ZZ$201,46,FALSE)))</f>
        <v/>
      </c>
      <c r="M31" s="187" t="str">
        <f>IF(ISERROR(VLOOKUP($A31,parlvotes_lh!$A$11:$ZZ$201,66,FALSE))=TRUE,"",IF(VLOOKUP($A31,parlvotes_lh!$A$11:$ZZ$201,66,FALSE)=0,"",VLOOKUP($A31,parlvotes_lh!$A$11:$ZZ$201,66,FALSE)))</f>
        <v/>
      </c>
      <c r="N31" s="187" t="str">
        <f>IF(ISERROR(VLOOKUP($A31,parlvotes_lh!$A$11:$ZZ$201,86,FALSE))=TRUE,"",IF(VLOOKUP($A31,parlvotes_lh!$A$11:$ZZ$201,86,FALSE)=0,"",VLOOKUP($A31,parlvotes_lh!$A$11:$ZZ$201,86,FALSE)))</f>
        <v/>
      </c>
      <c r="O31" s="187" t="str">
        <f>IF(ISERROR(VLOOKUP($A31,parlvotes_lh!$A$11:$ZZ$201,106,FALSE))=TRUE,"",IF(VLOOKUP($A31,parlvotes_lh!$A$11:$ZZ$201,106,FALSE)=0,"",VLOOKUP($A31,parlvotes_lh!$A$11:$ZZ$201,106,FALSE)))</f>
        <v/>
      </c>
      <c r="P31" s="187" t="str">
        <f>IF(ISERROR(VLOOKUP($A31,parlvotes_lh!$A$11:$ZZ$201,126,FALSE))=TRUE,"",IF(VLOOKUP($A31,parlvotes_lh!$A$11:$ZZ$201,126,FALSE)=0,"",VLOOKUP($A31,parlvotes_lh!$A$11:$ZZ$201,126,FALSE)))</f>
        <v/>
      </c>
      <c r="Q31" s="188" t="str">
        <f>IF(ISERROR(VLOOKUP($A31,parlvotes_lh!$A$11:$ZZ$201,146,FALSE))=TRUE,"",IF(VLOOKUP($A31,parlvotes_lh!$A$11:$ZZ$201,146,FALSE)=0,"",VLOOKUP($A31,parlvotes_lh!$A$11:$ZZ$201,146,FALSE)))</f>
        <v/>
      </c>
      <c r="R31" s="188" t="str">
        <f>IF(ISERROR(VLOOKUP($A31,parlvotes_lh!$A$11:$ZZ$201,166,FALSE))=TRUE,"",IF(VLOOKUP($A31,parlvotes_lh!$A$11:$ZZ$201,166,FALSE)=0,"",VLOOKUP($A31,parlvotes_lh!$A$11:$ZZ$201,166,FALSE)))</f>
        <v/>
      </c>
      <c r="S31" s="188" t="str">
        <f>IF(ISERROR(VLOOKUP($A31,parlvotes_lh!$A$11:$ZZ$201,186,FALSE))=TRUE,"",IF(VLOOKUP($A31,parlvotes_lh!$A$11:$ZZ$201,186,FALSE)=0,"",VLOOKUP($A31,parlvotes_lh!$A$11:$ZZ$201,186,FALSE)))</f>
        <v/>
      </c>
      <c r="T31" s="188" t="str">
        <f>IF(ISERROR(VLOOKUP($A31,parlvotes_lh!$A$11:$ZZ$201,206,FALSE))=TRUE,"",IF(VLOOKUP($A31,parlvotes_lh!$A$11:$ZZ$201,206,FALSE)=0,"",VLOOKUP($A31,parlvotes_lh!$A$11:$ZZ$201,206,FALSE)))</f>
        <v/>
      </c>
      <c r="U31" s="188" t="str">
        <f>IF(ISERROR(VLOOKUP($A31,parlvotes_lh!$A$11:$ZZ$201,226,FALSE))=TRUE,"",IF(VLOOKUP($A31,parlvotes_lh!$A$11:$ZZ$201,226,FALSE)=0,"",VLOOKUP($A31,parlvotes_lh!$A$11:$ZZ$201,226,FALSE)))</f>
        <v/>
      </c>
      <c r="V31" s="188" t="str">
        <f>IF(ISERROR(VLOOKUP($A31,parlvotes_lh!$A$11:$ZZ$201,246,FALSE))=TRUE,"",IF(VLOOKUP($A31,parlvotes_lh!$A$11:$ZZ$201,246,FALSE)=0,"",VLOOKUP($A31,parlvotes_lh!$A$11:$ZZ$201,246,FALSE)))</f>
        <v/>
      </c>
      <c r="W31" s="188" t="str">
        <f>IF(ISERROR(VLOOKUP($A31,parlvotes_lh!$A$11:$ZZ$201,266,FALSE))=TRUE,"",IF(VLOOKUP($A31,parlvotes_lh!$A$11:$ZZ$201,266,FALSE)=0,"",VLOOKUP($A31,parlvotes_lh!$A$11:$ZZ$201,266,FALSE)))</f>
        <v/>
      </c>
      <c r="X31" s="188" t="str">
        <f>IF(ISERROR(VLOOKUP($A31,parlvotes_lh!$A$11:$ZZ$201,286,FALSE))=TRUE,"",IF(VLOOKUP($A31,parlvotes_lh!$A$11:$ZZ$201,286,FALSE)=0,"",VLOOKUP($A31,parlvotes_lh!$A$11:$ZZ$201,286,FALSE)))</f>
        <v/>
      </c>
      <c r="Y31" s="188" t="str">
        <f>IF(ISERROR(VLOOKUP($A31,parlvotes_lh!$A$11:$ZZ$201,306,FALSE))=TRUE,"",IF(VLOOKUP($A31,parlvotes_lh!$A$11:$ZZ$201,306,FALSE)=0,"",VLOOKUP($A31,parlvotes_lh!$A$11:$ZZ$201,306,FALSE)))</f>
        <v/>
      </c>
      <c r="Z31" s="188" t="str">
        <f>IF(ISERROR(VLOOKUP($A31,parlvotes_lh!$A$11:$ZZ$201,326,FALSE))=TRUE,"",IF(VLOOKUP($A31,parlvotes_lh!$A$11:$ZZ$201,326,FALSE)=0,"",VLOOKUP($A31,parlvotes_lh!$A$11:$ZZ$201,326,FALSE)))</f>
        <v/>
      </c>
      <c r="AA31" s="188" t="str">
        <f>IF(ISERROR(VLOOKUP($A31,parlvotes_lh!$A$11:$ZZ$201,346,FALSE))=TRUE,"",IF(VLOOKUP($A31,parlvotes_lh!$A$11:$ZZ$201,346,FALSE)=0,"",VLOOKUP($A31,parlvotes_lh!$A$11:$ZZ$201,346,FALSE)))</f>
        <v/>
      </c>
      <c r="AB31" s="188" t="str">
        <f>IF(ISERROR(VLOOKUP($A31,parlvotes_lh!$A$11:$ZZ$201,366,FALSE))=TRUE,"",IF(VLOOKUP($A31,parlvotes_lh!$A$11:$ZZ$201,366,FALSE)=0,"",VLOOKUP($A31,parlvotes_lh!$A$11:$ZZ$201,366,FALSE)))</f>
        <v/>
      </c>
      <c r="AC31" s="188" t="str">
        <f>IF(ISERROR(VLOOKUP($A31,parlvotes_lh!$A$11:$ZZ$201,386,FALSE))=TRUE,"",IF(VLOOKUP($A31,parlvotes_lh!$A$11:$ZZ$201,386,FALSE)=0,"",VLOOKUP($A31,parlvotes_lh!$A$11:$ZZ$201,386,FALSE)))</f>
        <v/>
      </c>
    </row>
    <row r="32" spans="1:38" ht="13.5" customHeight="1" x14ac:dyDescent="0.25">
      <c r="A32" s="182" t="str">
        <f>IF(info_parties!A32="","",info_parties!A32)</f>
        <v>hu_independent01</v>
      </c>
      <c r="B32" s="87" t="str">
        <f>IF(A32="","",MID(info_weblinks!$C$3,32,3))</f>
        <v>hun</v>
      </c>
      <c r="C32" s="87" t="str">
        <f>IF(info_parties!G32="","",info_parties!G32)</f>
        <v>Independent</v>
      </c>
      <c r="D32" s="87" t="str">
        <f>IF(info_parties!K32="","",info_parties!K32)</f>
        <v>Ind.</v>
      </c>
      <c r="E32" s="87" t="str">
        <f>IF(info_parties!H32="","",info_parties!H32)</f>
        <v>No acronym</v>
      </c>
      <c r="F32" s="183" t="str">
        <f t="shared" si="0"/>
        <v/>
      </c>
      <c r="G32" s="184" t="str">
        <f t="shared" si="1"/>
        <v/>
      </c>
      <c r="H32" s="185" t="str">
        <f t="shared" si="2"/>
        <v/>
      </c>
      <c r="I32" s="186" t="str">
        <f t="shared" si="3"/>
        <v/>
      </c>
      <c r="J32" s="187" t="str">
        <f>IF(ISERROR(VLOOKUP($A32,parlvotes_lh!$A$11:$ZZ$201,6,FALSE))=TRUE,"",IF(VLOOKUP($A32,parlvotes_lh!$A$11:$ZZ$201,6,FALSE)=0,"",VLOOKUP($A32,parlvotes_lh!$A$11:$ZZ$201,6,FALSE)))</f>
        <v/>
      </c>
      <c r="K32" s="187" t="str">
        <f>IF(ISERROR(VLOOKUP($A32,parlvotes_lh!$A$11:$ZZ$201,26,FALSE))=TRUE,"",IF(VLOOKUP($A32,parlvotes_lh!$A$11:$ZZ$201,26,FALSE)=0,"",VLOOKUP($A32,parlvotes_lh!$A$11:$ZZ$201,26,FALSE)))</f>
        <v/>
      </c>
      <c r="L32" s="187" t="str">
        <f>IF(ISERROR(VLOOKUP($A32,parlvotes_lh!$A$11:$ZZ$201,46,FALSE))=TRUE,"",IF(VLOOKUP($A32,parlvotes_lh!$A$11:$ZZ$201,46,FALSE)=0,"",VLOOKUP($A32,parlvotes_lh!$A$11:$ZZ$201,46,FALSE)))</f>
        <v/>
      </c>
      <c r="M32" s="187" t="str">
        <f>IF(ISERROR(VLOOKUP($A32,parlvotes_lh!$A$11:$ZZ$201,66,FALSE))=TRUE,"",IF(VLOOKUP($A32,parlvotes_lh!$A$11:$ZZ$201,66,FALSE)=0,"",VLOOKUP($A32,parlvotes_lh!$A$11:$ZZ$201,66,FALSE)))</f>
        <v/>
      </c>
      <c r="N32" s="187" t="str">
        <f>IF(ISERROR(VLOOKUP($A32,parlvotes_lh!$A$11:$ZZ$201,86,FALSE))=TRUE,"",IF(VLOOKUP($A32,parlvotes_lh!$A$11:$ZZ$201,86,FALSE)=0,"",VLOOKUP($A32,parlvotes_lh!$A$11:$ZZ$201,86,FALSE)))</f>
        <v/>
      </c>
      <c r="O32" s="187" t="str">
        <f>IF(ISERROR(VLOOKUP($A32,parlvotes_lh!$A$11:$ZZ$201,106,FALSE))=TRUE,"",IF(VLOOKUP($A32,parlvotes_lh!$A$11:$ZZ$201,106,FALSE)=0,"",VLOOKUP($A32,parlvotes_lh!$A$11:$ZZ$201,106,FALSE)))</f>
        <v/>
      </c>
      <c r="P32" s="187" t="str">
        <f>IF(ISERROR(VLOOKUP($A32,parlvotes_lh!$A$11:$ZZ$201,126,FALSE))=TRUE,"",IF(VLOOKUP($A32,parlvotes_lh!$A$11:$ZZ$201,126,FALSE)=0,"",VLOOKUP($A32,parlvotes_lh!$A$11:$ZZ$201,126,FALSE)))</f>
        <v/>
      </c>
      <c r="Q32" s="188" t="str">
        <f>IF(ISERROR(VLOOKUP($A32,parlvotes_lh!$A$11:$ZZ$201,146,FALSE))=TRUE,"",IF(VLOOKUP($A32,parlvotes_lh!$A$11:$ZZ$201,146,FALSE)=0,"",VLOOKUP($A32,parlvotes_lh!$A$11:$ZZ$201,146,FALSE)))</f>
        <v/>
      </c>
      <c r="R32" s="188" t="str">
        <f>IF(ISERROR(VLOOKUP($A32,parlvotes_lh!$A$11:$ZZ$201,166,FALSE))=TRUE,"",IF(VLOOKUP($A32,parlvotes_lh!$A$11:$ZZ$201,166,FALSE)=0,"",VLOOKUP($A32,parlvotes_lh!$A$11:$ZZ$201,166,FALSE)))</f>
        <v/>
      </c>
      <c r="S32" s="188" t="str">
        <f>IF(ISERROR(VLOOKUP($A32,parlvotes_lh!$A$11:$ZZ$201,186,FALSE))=TRUE,"",IF(VLOOKUP($A32,parlvotes_lh!$A$11:$ZZ$201,186,FALSE)=0,"",VLOOKUP($A32,parlvotes_lh!$A$11:$ZZ$201,186,FALSE)))</f>
        <v/>
      </c>
      <c r="T32" s="188" t="str">
        <f>IF(ISERROR(VLOOKUP($A32,parlvotes_lh!$A$11:$ZZ$201,206,FALSE))=TRUE,"",IF(VLOOKUP($A32,parlvotes_lh!$A$11:$ZZ$201,206,FALSE)=0,"",VLOOKUP($A32,parlvotes_lh!$A$11:$ZZ$201,206,FALSE)))</f>
        <v/>
      </c>
      <c r="U32" s="188" t="str">
        <f>IF(ISERROR(VLOOKUP($A32,parlvotes_lh!$A$11:$ZZ$201,226,FALSE))=TRUE,"",IF(VLOOKUP($A32,parlvotes_lh!$A$11:$ZZ$201,226,FALSE)=0,"",VLOOKUP($A32,parlvotes_lh!$A$11:$ZZ$201,226,FALSE)))</f>
        <v/>
      </c>
      <c r="V32" s="188" t="str">
        <f>IF(ISERROR(VLOOKUP($A32,parlvotes_lh!$A$11:$ZZ$201,246,FALSE))=TRUE,"",IF(VLOOKUP($A32,parlvotes_lh!$A$11:$ZZ$201,246,FALSE)=0,"",VLOOKUP($A32,parlvotes_lh!$A$11:$ZZ$201,246,FALSE)))</f>
        <v/>
      </c>
      <c r="W32" s="188" t="str">
        <f>IF(ISERROR(VLOOKUP($A32,parlvotes_lh!$A$11:$ZZ$201,266,FALSE))=TRUE,"",IF(VLOOKUP($A32,parlvotes_lh!$A$11:$ZZ$201,266,FALSE)=0,"",VLOOKUP($A32,parlvotes_lh!$A$11:$ZZ$201,266,FALSE)))</f>
        <v/>
      </c>
      <c r="X32" s="188" t="str">
        <f>IF(ISERROR(VLOOKUP($A32,parlvotes_lh!$A$11:$ZZ$201,286,FALSE))=TRUE,"",IF(VLOOKUP($A32,parlvotes_lh!$A$11:$ZZ$201,286,FALSE)=0,"",VLOOKUP($A32,parlvotes_lh!$A$11:$ZZ$201,286,FALSE)))</f>
        <v/>
      </c>
      <c r="Y32" s="188" t="str">
        <f>IF(ISERROR(VLOOKUP($A32,parlvotes_lh!$A$11:$ZZ$201,306,FALSE))=TRUE,"",IF(VLOOKUP($A32,parlvotes_lh!$A$11:$ZZ$201,306,FALSE)=0,"",VLOOKUP($A32,parlvotes_lh!$A$11:$ZZ$201,306,FALSE)))</f>
        <v/>
      </c>
      <c r="Z32" s="188" t="str">
        <f>IF(ISERROR(VLOOKUP($A32,parlvotes_lh!$A$11:$ZZ$201,326,FALSE))=TRUE,"",IF(VLOOKUP($A32,parlvotes_lh!$A$11:$ZZ$201,326,FALSE)=0,"",VLOOKUP($A32,parlvotes_lh!$A$11:$ZZ$201,326,FALSE)))</f>
        <v/>
      </c>
      <c r="AA32" s="188" t="str">
        <f>IF(ISERROR(VLOOKUP($A32,parlvotes_lh!$A$11:$ZZ$201,346,FALSE))=TRUE,"",IF(VLOOKUP($A32,parlvotes_lh!$A$11:$ZZ$201,346,FALSE)=0,"",VLOOKUP($A32,parlvotes_lh!$A$11:$ZZ$201,346,FALSE)))</f>
        <v/>
      </c>
      <c r="AB32" s="188" t="str">
        <f>IF(ISERROR(VLOOKUP($A32,parlvotes_lh!$A$11:$ZZ$201,366,FALSE))=TRUE,"",IF(VLOOKUP($A32,parlvotes_lh!$A$11:$ZZ$201,366,FALSE)=0,"",VLOOKUP($A32,parlvotes_lh!$A$11:$ZZ$201,366,FALSE)))</f>
        <v/>
      </c>
      <c r="AC32" s="188" t="str">
        <f>IF(ISERROR(VLOOKUP($A32,parlvotes_lh!$A$11:$ZZ$201,386,FALSE))=TRUE,"",IF(VLOOKUP($A32,parlvotes_lh!$A$11:$ZZ$201,386,FALSE)=0,"",VLOOKUP($A32,parlvotes_lh!$A$11:$ZZ$201,386,FALSE)))</f>
        <v/>
      </c>
    </row>
    <row r="33" spans="1:29" ht="13.5" customHeight="1" x14ac:dyDescent="0.25">
      <c r="A33" s="182" t="str">
        <f>IF(info_parties!A33="","",info_parties!A33)</f>
        <v>hu_others01</v>
      </c>
      <c r="B33" s="87" t="str">
        <f>IF(A33="","",MID(info_weblinks!$C$3,32,3))</f>
        <v>hun</v>
      </c>
      <c r="C33" s="87" t="str">
        <f>IF(info_parties!G33="","",info_parties!G33)</f>
        <v>-</v>
      </c>
      <c r="D33" s="87" t="str">
        <f>IF(info_parties!K33="","",info_parties!K33)</f>
        <v>-</v>
      </c>
      <c r="E33" s="87" t="str">
        <f>IF(info_parties!H33="","",info_parties!H33)</f>
        <v>Other</v>
      </c>
      <c r="F33" s="183">
        <f t="shared" si="0"/>
        <v>34462</v>
      </c>
      <c r="G33" s="184">
        <f t="shared" si="1"/>
        <v>43198</v>
      </c>
      <c r="H33" s="185">
        <f t="shared" si="2"/>
        <v>2.7E-2</v>
      </c>
      <c r="I33" s="186">
        <f t="shared" si="3"/>
        <v>34462</v>
      </c>
      <c r="J33" s="187">
        <f>IF(ISERROR(VLOOKUP($A33,parlvotes_lh!$A$11:$ZZ$201,6,FALSE))=TRUE,"",IF(VLOOKUP($A33,parlvotes_lh!$A$11:$ZZ$201,6,FALSE)=0,"",VLOOKUP($A33,parlvotes_lh!$A$11:$ZZ$201,6,FALSE)))</f>
        <v>2.7E-2</v>
      </c>
      <c r="K33" s="187">
        <f>IF(ISERROR(VLOOKUP($A33,parlvotes_lh!$A$11:$ZZ$201,26,FALSE))=TRUE,"",IF(VLOOKUP($A33,parlvotes_lh!$A$11:$ZZ$201,26,FALSE)=0,"",VLOOKUP($A33,parlvotes_lh!$A$11:$ZZ$201,26,FALSE)))</f>
        <v>2.4E-2</v>
      </c>
      <c r="L33" s="187">
        <f>IF(ISERROR(VLOOKUP($A33,parlvotes_lh!$A$11:$ZZ$201,46,FALSE))=TRUE,"",IF(VLOOKUP($A33,parlvotes_lh!$A$11:$ZZ$201,46,FALSE)=0,"",VLOOKUP($A33,parlvotes_lh!$A$11:$ZZ$201,46,FALSE)))</f>
        <v>1.2999999999999999E-3</v>
      </c>
      <c r="M33" s="187">
        <f>IF(ISERROR(VLOOKUP($A33,parlvotes_lh!$A$11:$ZZ$201,66,FALSE))=TRUE,"",IF(VLOOKUP($A33,parlvotes_lh!$A$11:$ZZ$201,66,FALSE)=0,"",VLOOKUP($A33,parlvotes_lh!$A$11:$ZZ$201,66,FALSE)))</f>
        <v>3.0000000000000001E-3</v>
      </c>
      <c r="N33" s="187">
        <f>IF(ISERROR(VLOOKUP($A33,parlvotes_lh!$A$11:$ZZ$201,86,FALSE))=TRUE,"",IF(VLOOKUP($A33,parlvotes_lh!$A$11:$ZZ$201,86,FALSE)=0,"",VLOOKUP($A33,parlvotes_lh!$A$11:$ZZ$201,86,FALSE)))</f>
        <v>1.5849879913048747E-3</v>
      </c>
      <c r="O33" s="187">
        <f>IF(ISERROR(VLOOKUP($A33,parlvotes_lh!$A$11:$ZZ$201,106,FALSE))=TRUE,"",IF(VLOOKUP($A33,parlvotes_lh!$A$11:$ZZ$201,106,FALSE)=0,"",VLOOKUP($A33,parlvotes_lh!$A$11:$ZZ$201,106,FALSE)))</f>
        <v>2.1539156135263395E-2</v>
      </c>
      <c r="P33" s="187">
        <f>IF(ISERROR(VLOOKUP($A33,parlvotes_lh!$A$11:$ZZ$201,126,FALSE))=TRUE,"",IF(VLOOKUP($A33,parlvotes_lh!$A$11:$ZZ$201,126,FALSE)=0,"",VLOOKUP($A33,parlvotes_lh!$A$11:$ZZ$201,126,FALSE)))</f>
        <v>1.3952000011166765E-2</v>
      </c>
      <c r="Q33" s="188" t="str">
        <f>IF(ISERROR(VLOOKUP($A33,parlvotes_lh!$A$11:$ZZ$201,146,FALSE))=TRUE,"",IF(VLOOKUP($A33,parlvotes_lh!$A$11:$ZZ$201,146,FALSE)=0,"",VLOOKUP($A33,parlvotes_lh!$A$11:$ZZ$201,146,FALSE)))</f>
        <v/>
      </c>
      <c r="R33" s="188" t="str">
        <f>IF(ISERROR(VLOOKUP($A33,parlvotes_lh!$A$11:$ZZ$201,166,FALSE))=TRUE,"",IF(VLOOKUP($A33,parlvotes_lh!$A$11:$ZZ$201,166,FALSE)=0,"",VLOOKUP($A33,parlvotes_lh!$A$11:$ZZ$201,166,FALSE)))</f>
        <v/>
      </c>
      <c r="S33" s="188" t="str">
        <f>IF(ISERROR(VLOOKUP($A33,parlvotes_lh!$A$11:$ZZ$201,186,FALSE))=TRUE,"",IF(VLOOKUP($A33,parlvotes_lh!$A$11:$ZZ$201,186,FALSE)=0,"",VLOOKUP($A33,parlvotes_lh!$A$11:$ZZ$201,186,FALSE)))</f>
        <v/>
      </c>
      <c r="T33" s="188" t="str">
        <f>IF(ISERROR(VLOOKUP($A33,parlvotes_lh!$A$11:$ZZ$201,206,FALSE))=TRUE,"",IF(VLOOKUP($A33,parlvotes_lh!$A$11:$ZZ$201,206,FALSE)=0,"",VLOOKUP($A33,parlvotes_lh!$A$11:$ZZ$201,206,FALSE)))</f>
        <v/>
      </c>
      <c r="U33" s="188" t="str">
        <f>IF(ISERROR(VLOOKUP($A33,parlvotes_lh!$A$11:$ZZ$201,226,FALSE))=TRUE,"",IF(VLOOKUP($A33,parlvotes_lh!$A$11:$ZZ$201,226,FALSE)=0,"",VLOOKUP($A33,parlvotes_lh!$A$11:$ZZ$201,226,FALSE)))</f>
        <v/>
      </c>
      <c r="V33" s="188" t="str">
        <f>IF(ISERROR(VLOOKUP($A33,parlvotes_lh!$A$11:$ZZ$201,246,FALSE))=TRUE,"",IF(VLOOKUP($A33,parlvotes_lh!$A$11:$ZZ$201,246,FALSE)=0,"",VLOOKUP($A33,parlvotes_lh!$A$11:$ZZ$201,246,FALSE)))</f>
        <v/>
      </c>
      <c r="W33" s="188" t="str">
        <f>IF(ISERROR(VLOOKUP($A33,parlvotes_lh!$A$11:$ZZ$201,266,FALSE))=TRUE,"",IF(VLOOKUP($A33,parlvotes_lh!$A$11:$ZZ$201,266,FALSE)=0,"",VLOOKUP($A33,parlvotes_lh!$A$11:$ZZ$201,266,FALSE)))</f>
        <v/>
      </c>
      <c r="X33" s="188" t="str">
        <f>IF(ISERROR(VLOOKUP($A33,parlvotes_lh!$A$11:$ZZ$201,286,FALSE))=TRUE,"",IF(VLOOKUP($A33,parlvotes_lh!$A$11:$ZZ$201,286,FALSE)=0,"",VLOOKUP($A33,parlvotes_lh!$A$11:$ZZ$201,286,FALSE)))</f>
        <v/>
      </c>
      <c r="Y33" s="188" t="str">
        <f>IF(ISERROR(VLOOKUP($A33,parlvotes_lh!$A$11:$ZZ$201,306,FALSE))=TRUE,"",IF(VLOOKUP($A33,parlvotes_lh!$A$11:$ZZ$201,306,FALSE)=0,"",VLOOKUP($A33,parlvotes_lh!$A$11:$ZZ$201,306,FALSE)))</f>
        <v/>
      </c>
      <c r="Z33" s="188" t="str">
        <f>IF(ISERROR(VLOOKUP($A33,parlvotes_lh!$A$11:$ZZ$201,326,FALSE))=TRUE,"",IF(VLOOKUP($A33,parlvotes_lh!$A$11:$ZZ$201,326,FALSE)=0,"",VLOOKUP($A33,parlvotes_lh!$A$11:$ZZ$201,326,FALSE)))</f>
        <v/>
      </c>
      <c r="AA33" s="188" t="str">
        <f>IF(ISERROR(VLOOKUP($A33,parlvotes_lh!$A$11:$ZZ$201,346,FALSE))=TRUE,"",IF(VLOOKUP($A33,parlvotes_lh!$A$11:$ZZ$201,346,FALSE)=0,"",VLOOKUP($A33,parlvotes_lh!$A$11:$ZZ$201,346,FALSE)))</f>
        <v/>
      </c>
      <c r="AB33" s="188" t="str">
        <f>IF(ISERROR(VLOOKUP($A33,parlvotes_lh!$A$11:$ZZ$201,366,FALSE))=TRUE,"",IF(VLOOKUP($A33,parlvotes_lh!$A$11:$ZZ$201,366,FALSE)=0,"",VLOOKUP($A33,parlvotes_lh!$A$11:$ZZ$201,366,FALSE)))</f>
        <v/>
      </c>
      <c r="AC33" s="188" t="str">
        <f>IF(ISERROR(VLOOKUP($A33,parlvotes_lh!$A$11:$ZZ$201,386,FALSE))=TRUE,"",IF(VLOOKUP($A33,parlvotes_lh!$A$11:$ZZ$201,386,FALSE)=0,"",VLOOKUP($A33,parlvotes_lh!$A$11:$ZZ$201,386,FALSE)))</f>
        <v/>
      </c>
    </row>
    <row r="34" spans="1:29" ht="13.5" customHeight="1" x14ac:dyDescent="0.25">
      <c r="A34" s="182" t="str">
        <f>IF(info_parties!A34="","",info_parties!A34)</f>
        <v>hu_mnoo01</v>
      </c>
      <c r="B34" s="87" t="str">
        <f>IF(A34="","",MID(info_weblinks!$C$3,32,3))</f>
        <v>hun</v>
      </c>
      <c r="C34" s="87" t="str">
        <f>IF(info_parties!G34="","",info_parties!G34)</f>
        <v>National Self-Government of Germans in Hungary</v>
      </c>
      <c r="D34" s="87" t="str">
        <f>IF(info_parties!K34="","",info_parties!K34)</f>
        <v>Magyarországi Németek Országos Önkormányzata</v>
      </c>
      <c r="E34" s="87" t="str">
        <f>IF(info_parties!H34="","",info_parties!H34)</f>
        <v>MNOO</v>
      </c>
      <c r="F34" s="183">
        <f t="shared" si="0"/>
        <v>43198</v>
      </c>
      <c r="G34" s="184">
        <f t="shared" si="1"/>
        <v>44654</v>
      </c>
      <c r="H34" s="185">
        <f t="shared" si="2"/>
        <v>4.6197254267056316E-3</v>
      </c>
      <c r="I34" s="186">
        <f t="shared" si="3"/>
        <v>43198</v>
      </c>
      <c r="J34" s="187" t="str">
        <f>IF(ISERROR(VLOOKUP($A34,parlvotes_lh!$A$11:$ZZ$201,6,FALSE))=TRUE,"",IF(VLOOKUP($A34,parlvotes_lh!$A$11:$ZZ$201,6,FALSE)=0,"",VLOOKUP($A34,parlvotes_lh!$A$11:$ZZ$201,6,FALSE)))</f>
        <v/>
      </c>
      <c r="K34" s="187" t="str">
        <f>IF(ISERROR(VLOOKUP($A34,parlvotes_lh!$A$11:$ZZ$201,26,FALSE))=TRUE,"",IF(VLOOKUP($A34,parlvotes_lh!$A$11:$ZZ$201,26,FALSE)=0,"",VLOOKUP($A34,parlvotes_lh!$A$11:$ZZ$201,26,FALSE)))</f>
        <v/>
      </c>
      <c r="L34" s="187" t="str">
        <f>IF(ISERROR(VLOOKUP($A34,parlvotes_lh!$A$11:$ZZ$201,46,FALSE))=TRUE,"",IF(VLOOKUP($A34,parlvotes_lh!$A$11:$ZZ$201,46,FALSE)=0,"",VLOOKUP($A34,parlvotes_lh!$A$11:$ZZ$201,46,FALSE)))</f>
        <v/>
      </c>
      <c r="M34" s="187" t="str">
        <f>IF(ISERROR(VLOOKUP($A34,parlvotes_lh!$A$11:$ZZ$201,66,FALSE))=TRUE,"",IF(VLOOKUP($A34,parlvotes_lh!$A$11:$ZZ$201,66,FALSE)=0,"",VLOOKUP($A34,parlvotes_lh!$A$11:$ZZ$201,66,FALSE)))</f>
        <v/>
      </c>
      <c r="N34" s="187" t="str">
        <f>IF(ISERROR(VLOOKUP($A34,parlvotes_lh!$A$11:$ZZ$201,86,FALSE))=TRUE,"",IF(VLOOKUP($A34,parlvotes_lh!$A$11:$ZZ$201,86,FALSE)=0,"",VLOOKUP($A34,parlvotes_lh!$A$11:$ZZ$201,86,FALSE)))</f>
        <v/>
      </c>
      <c r="O34" s="187" t="str">
        <f>IF(ISERROR(VLOOKUP($A34,parlvotes_lh!$A$11:$ZZ$201,106,FALSE))=TRUE,"",IF(VLOOKUP($A34,parlvotes_lh!$A$11:$ZZ$201,106,FALSE)=0,"",VLOOKUP($A34,parlvotes_lh!$A$11:$ZZ$201,106,FALSE)))</f>
        <v/>
      </c>
      <c r="P34" s="187">
        <f>IF(ISERROR(VLOOKUP($A34,parlvotes_lh!$A$11:$ZZ$201,126,FALSE))=TRUE,"",IF(VLOOKUP($A34,parlvotes_lh!$A$11:$ZZ$201,126,FALSE)=0,"",VLOOKUP($A34,parlvotes_lh!$A$11:$ZZ$201,126,FALSE)))</f>
        <v>4.6197254267056316E-3</v>
      </c>
      <c r="Q34" s="188">
        <f>IF(ISERROR(VLOOKUP($A34,parlvotes_lh!$A$11:$ZZ$201,146,FALSE))=TRUE,"",IF(VLOOKUP($A34,parlvotes_lh!$A$11:$ZZ$201,146,FALSE)=0,"",VLOOKUP($A34,parlvotes_lh!$A$11:$ZZ$201,146,FALSE)))</f>
        <v>4.3555454953791957E-3</v>
      </c>
      <c r="R34" s="188" t="str">
        <f>IF(ISERROR(VLOOKUP($A34,parlvotes_lh!$A$11:$ZZ$201,166,FALSE))=TRUE,"",IF(VLOOKUP($A34,parlvotes_lh!$A$11:$ZZ$201,166,FALSE)=0,"",VLOOKUP($A34,parlvotes_lh!$A$11:$ZZ$201,166,FALSE)))</f>
        <v/>
      </c>
      <c r="S34" s="188" t="str">
        <f>IF(ISERROR(VLOOKUP($A34,parlvotes_lh!$A$11:$ZZ$201,186,FALSE))=TRUE,"",IF(VLOOKUP($A34,parlvotes_lh!$A$11:$ZZ$201,186,FALSE)=0,"",VLOOKUP($A34,parlvotes_lh!$A$11:$ZZ$201,186,FALSE)))</f>
        <v/>
      </c>
      <c r="T34" s="188" t="str">
        <f>IF(ISERROR(VLOOKUP($A34,parlvotes_lh!$A$11:$ZZ$201,206,FALSE))=TRUE,"",IF(VLOOKUP($A34,parlvotes_lh!$A$11:$ZZ$201,206,FALSE)=0,"",VLOOKUP($A34,parlvotes_lh!$A$11:$ZZ$201,206,FALSE)))</f>
        <v/>
      </c>
      <c r="U34" s="188" t="str">
        <f>IF(ISERROR(VLOOKUP($A34,parlvotes_lh!$A$11:$ZZ$201,226,FALSE))=TRUE,"",IF(VLOOKUP($A34,parlvotes_lh!$A$11:$ZZ$201,226,FALSE)=0,"",VLOOKUP($A34,parlvotes_lh!$A$11:$ZZ$201,226,FALSE)))</f>
        <v/>
      </c>
      <c r="V34" s="188" t="str">
        <f>IF(ISERROR(VLOOKUP($A34,parlvotes_lh!$A$11:$ZZ$201,246,FALSE))=TRUE,"",IF(VLOOKUP($A34,parlvotes_lh!$A$11:$ZZ$201,246,FALSE)=0,"",VLOOKUP($A34,parlvotes_lh!$A$11:$ZZ$201,246,FALSE)))</f>
        <v/>
      </c>
      <c r="W34" s="188" t="str">
        <f>IF(ISERROR(VLOOKUP($A34,parlvotes_lh!$A$11:$ZZ$201,266,FALSE))=TRUE,"",IF(VLOOKUP($A34,parlvotes_lh!$A$11:$ZZ$201,266,FALSE)=0,"",VLOOKUP($A34,parlvotes_lh!$A$11:$ZZ$201,266,FALSE)))</f>
        <v/>
      </c>
      <c r="X34" s="188" t="str">
        <f>IF(ISERROR(VLOOKUP($A34,parlvotes_lh!$A$11:$ZZ$201,286,FALSE))=TRUE,"",IF(VLOOKUP($A34,parlvotes_lh!$A$11:$ZZ$201,286,FALSE)=0,"",VLOOKUP($A34,parlvotes_lh!$A$11:$ZZ$201,286,FALSE)))</f>
        <v/>
      </c>
      <c r="Y34" s="188" t="str">
        <f>IF(ISERROR(VLOOKUP($A34,parlvotes_lh!$A$11:$ZZ$201,306,FALSE))=TRUE,"",IF(VLOOKUP($A34,parlvotes_lh!$A$11:$ZZ$201,306,FALSE)=0,"",VLOOKUP($A34,parlvotes_lh!$A$11:$ZZ$201,306,FALSE)))</f>
        <v/>
      </c>
      <c r="Z34" s="188" t="str">
        <f>IF(ISERROR(VLOOKUP($A34,parlvotes_lh!$A$11:$ZZ$201,326,FALSE))=TRUE,"",IF(VLOOKUP($A34,parlvotes_lh!$A$11:$ZZ$201,326,FALSE)=0,"",VLOOKUP($A34,parlvotes_lh!$A$11:$ZZ$201,326,FALSE)))</f>
        <v/>
      </c>
      <c r="AA34" s="188" t="str">
        <f>IF(ISERROR(VLOOKUP($A34,parlvotes_lh!$A$11:$ZZ$201,346,FALSE))=TRUE,"",IF(VLOOKUP($A34,parlvotes_lh!$A$11:$ZZ$201,346,FALSE)=0,"",VLOOKUP($A34,parlvotes_lh!$A$11:$ZZ$201,346,FALSE)))</f>
        <v/>
      </c>
      <c r="AB34" s="188" t="str">
        <f>IF(ISERROR(VLOOKUP($A34,parlvotes_lh!$A$11:$ZZ$201,366,FALSE))=TRUE,"",IF(VLOOKUP($A34,parlvotes_lh!$A$11:$ZZ$201,366,FALSE)=0,"",VLOOKUP($A34,parlvotes_lh!$A$11:$ZZ$201,366,FALSE)))</f>
        <v/>
      </c>
      <c r="AC34" s="188" t="str">
        <f>IF(ISERROR(VLOOKUP($A34,parlvotes_lh!$A$11:$ZZ$201,386,FALSE))=TRUE,"",IF(VLOOKUP($A34,parlvotes_lh!$A$11:$ZZ$201,386,FALSE)=0,"",VLOOKUP($A34,parlvotes_lh!$A$11:$ZZ$201,386,FALSE)))</f>
        <v/>
      </c>
    </row>
    <row r="35" spans="1:29" ht="13.5" customHeight="1" x14ac:dyDescent="0.25">
      <c r="A35" s="182" t="str">
        <f>IF(info_parties!A35="","",info_parties!A35)</f>
        <v>hu_egyutt01</v>
      </c>
      <c r="B35" s="87" t="str">
        <f>IF(A35="","",MID(info_weblinks!$C$3,32,3))</f>
        <v>hun</v>
      </c>
      <c r="C35" s="87" t="str">
        <f>IF(info_parties!G35="","",info_parties!G35)</f>
        <v>Together - Party for a New Era</v>
      </c>
      <c r="D35" s="87" t="str">
        <f>IF(info_parties!K35="","",info_parties!K35)</f>
        <v>Együtt</v>
      </c>
      <c r="E35" s="87" t="str">
        <f>IF(info_parties!H35="","",info_parties!H35)</f>
        <v>Együtt</v>
      </c>
      <c r="F35" s="183">
        <f t="shared" si="0"/>
        <v>43198</v>
      </c>
      <c r="G35" s="184">
        <f t="shared" si="1"/>
        <v>43198</v>
      </c>
      <c r="H35" s="185">
        <f t="shared" si="2"/>
        <v>6.5538439580736839E-3</v>
      </c>
      <c r="I35" s="186">
        <f t="shared" si="3"/>
        <v>43198</v>
      </c>
      <c r="J35" s="187" t="str">
        <f>IF(ISERROR(VLOOKUP($A35,parlvotes_lh!$A$11:$ZZ$201,6,FALSE))=TRUE,"",IF(VLOOKUP($A35,parlvotes_lh!$A$11:$ZZ$201,6,FALSE)=0,"",VLOOKUP($A35,parlvotes_lh!$A$11:$ZZ$201,6,FALSE)))</f>
        <v/>
      </c>
      <c r="K35" s="187" t="str">
        <f>IF(ISERROR(VLOOKUP($A35,parlvotes_lh!$A$11:$ZZ$201,26,FALSE))=TRUE,"",IF(VLOOKUP($A35,parlvotes_lh!$A$11:$ZZ$201,26,FALSE)=0,"",VLOOKUP($A35,parlvotes_lh!$A$11:$ZZ$201,26,FALSE)))</f>
        <v/>
      </c>
      <c r="L35" s="187" t="str">
        <f>IF(ISERROR(VLOOKUP($A35,parlvotes_lh!$A$11:$ZZ$201,46,FALSE))=TRUE,"",IF(VLOOKUP($A35,parlvotes_lh!$A$11:$ZZ$201,46,FALSE)=0,"",VLOOKUP($A35,parlvotes_lh!$A$11:$ZZ$201,46,FALSE)))</f>
        <v/>
      </c>
      <c r="M35" s="187" t="str">
        <f>IF(ISERROR(VLOOKUP($A35,parlvotes_lh!$A$11:$ZZ$201,66,FALSE))=TRUE,"",IF(VLOOKUP($A35,parlvotes_lh!$A$11:$ZZ$201,66,FALSE)=0,"",VLOOKUP($A35,parlvotes_lh!$A$11:$ZZ$201,66,FALSE)))</f>
        <v/>
      </c>
      <c r="N35" s="187" t="str">
        <f>IF(ISERROR(VLOOKUP($A35,parlvotes_lh!$A$11:$ZZ$201,86,FALSE))=TRUE,"",IF(VLOOKUP($A35,parlvotes_lh!$A$11:$ZZ$201,86,FALSE)=0,"",VLOOKUP($A35,parlvotes_lh!$A$11:$ZZ$201,86,FALSE)))</f>
        <v/>
      </c>
      <c r="O35" s="187" t="str">
        <f>IF(ISERROR(VLOOKUP($A35,parlvotes_lh!$A$11:$ZZ$201,106,FALSE))=TRUE,"",IF(VLOOKUP($A35,parlvotes_lh!$A$11:$ZZ$201,106,FALSE)=0,"",VLOOKUP($A35,parlvotes_lh!$A$11:$ZZ$201,106,FALSE)))</f>
        <v/>
      </c>
      <c r="P35" s="187">
        <f>IF(ISERROR(VLOOKUP($A35,parlvotes_lh!$A$11:$ZZ$201,126,FALSE))=TRUE,"",IF(VLOOKUP($A35,parlvotes_lh!$A$11:$ZZ$201,126,FALSE)=0,"",VLOOKUP($A35,parlvotes_lh!$A$11:$ZZ$201,126,FALSE)))</f>
        <v>6.5538439580736839E-3</v>
      </c>
      <c r="Q35" s="188" t="str">
        <f>IF(ISERROR(VLOOKUP($A35,parlvotes_lh!$A$11:$ZZ$201,146,FALSE))=TRUE,"",IF(VLOOKUP($A35,parlvotes_lh!$A$11:$ZZ$201,146,FALSE)=0,"",VLOOKUP($A35,parlvotes_lh!$A$11:$ZZ$201,146,FALSE)))</f>
        <v/>
      </c>
      <c r="R35" s="188" t="str">
        <f>IF(ISERROR(VLOOKUP($A35,parlvotes_lh!$A$11:$ZZ$201,166,FALSE))=TRUE,"",IF(VLOOKUP($A35,parlvotes_lh!$A$11:$ZZ$201,166,FALSE)=0,"",VLOOKUP($A35,parlvotes_lh!$A$11:$ZZ$201,166,FALSE)))</f>
        <v/>
      </c>
      <c r="S35" s="188" t="str">
        <f>IF(ISERROR(VLOOKUP($A35,parlvotes_lh!$A$11:$ZZ$201,186,FALSE))=TRUE,"",IF(VLOOKUP($A35,parlvotes_lh!$A$11:$ZZ$201,186,FALSE)=0,"",VLOOKUP($A35,parlvotes_lh!$A$11:$ZZ$201,186,FALSE)))</f>
        <v/>
      </c>
      <c r="T35" s="188" t="str">
        <f>IF(ISERROR(VLOOKUP($A35,parlvotes_lh!$A$11:$ZZ$201,206,FALSE))=TRUE,"",IF(VLOOKUP($A35,parlvotes_lh!$A$11:$ZZ$201,206,FALSE)=0,"",VLOOKUP($A35,parlvotes_lh!$A$11:$ZZ$201,206,FALSE)))</f>
        <v/>
      </c>
      <c r="U35" s="188" t="str">
        <f>IF(ISERROR(VLOOKUP($A35,parlvotes_lh!$A$11:$ZZ$201,226,FALSE))=TRUE,"",IF(VLOOKUP($A35,parlvotes_lh!$A$11:$ZZ$201,226,FALSE)=0,"",VLOOKUP($A35,parlvotes_lh!$A$11:$ZZ$201,226,FALSE)))</f>
        <v/>
      </c>
      <c r="V35" s="188" t="str">
        <f>IF(ISERROR(VLOOKUP($A35,parlvotes_lh!$A$11:$ZZ$201,246,FALSE))=TRUE,"",IF(VLOOKUP($A35,parlvotes_lh!$A$11:$ZZ$201,246,FALSE)=0,"",VLOOKUP($A35,parlvotes_lh!$A$11:$ZZ$201,246,FALSE)))</f>
        <v/>
      </c>
      <c r="W35" s="188" t="str">
        <f>IF(ISERROR(VLOOKUP($A35,parlvotes_lh!$A$11:$ZZ$201,266,FALSE))=TRUE,"",IF(VLOOKUP($A35,parlvotes_lh!$A$11:$ZZ$201,266,FALSE)=0,"",VLOOKUP($A35,parlvotes_lh!$A$11:$ZZ$201,266,FALSE)))</f>
        <v/>
      </c>
      <c r="X35" s="188" t="str">
        <f>IF(ISERROR(VLOOKUP($A35,parlvotes_lh!$A$11:$ZZ$201,286,FALSE))=TRUE,"",IF(VLOOKUP($A35,parlvotes_lh!$A$11:$ZZ$201,286,FALSE)=0,"",VLOOKUP($A35,parlvotes_lh!$A$11:$ZZ$201,286,FALSE)))</f>
        <v/>
      </c>
      <c r="Y35" s="188" t="str">
        <f>IF(ISERROR(VLOOKUP($A35,parlvotes_lh!$A$11:$ZZ$201,306,FALSE))=TRUE,"",IF(VLOOKUP($A35,parlvotes_lh!$A$11:$ZZ$201,306,FALSE)=0,"",VLOOKUP($A35,parlvotes_lh!$A$11:$ZZ$201,306,FALSE)))</f>
        <v/>
      </c>
      <c r="Z35" s="188" t="str">
        <f>IF(ISERROR(VLOOKUP($A35,parlvotes_lh!$A$11:$ZZ$201,326,FALSE))=TRUE,"",IF(VLOOKUP($A35,parlvotes_lh!$A$11:$ZZ$201,326,FALSE)=0,"",VLOOKUP($A35,parlvotes_lh!$A$11:$ZZ$201,326,FALSE)))</f>
        <v/>
      </c>
      <c r="AA35" s="188" t="str">
        <f>IF(ISERROR(VLOOKUP($A35,parlvotes_lh!$A$11:$ZZ$201,346,FALSE))=TRUE,"",IF(VLOOKUP($A35,parlvotes_lh!$A$11:$ZZ$201,346,FALSE)=0,"",VLOOKUP($A35,parlvotes_lh!$A$11:$ZZ$201,346,FALSE)))</f>
        <v/>
      </c>
      <c r="AB35" s="188" t="str">
        <f>IF(ISERROR(VLOOKUP($A35,parlvotes_lh!$A$11:$ZZ$201,366,FALSE))=TRUE,"",IF(VLOOKUP($A35,parlvotes_lh!$A$11:$ZZ$201,366,FALSE)=0,"",VLOOKUP($A35,parlvotes_lh!$A$11:$ZZ$201,366,FALSE)))</f>
        <v/>
      </c>
      <c r="AC35" s="188" t="str">
        <f>IF(ISERROR(VLOOKUP($A35,parlvotes_lh!$A$11:$ZZ$201,386,FALSE))=TRUE,"",IF(VLOOKUP($A35,parlvotes_lh!$A$11:$ZZ$201,386,FALSE)=0,"",VLOOKUP($A35,parlvotes_lh!$A$11:$ZZ$201,386,FALSE)))</f>
        <v/>
      </c>
    </row>
    <row r="36" spans="1:29" ht="13.5" customHeight="1" x14ac:dyDescent="0.25">
      <c r="A36" s="182" t="str">
        <f>IF(info_parties!A36="","",info_parties!A36)</f>
        <v>hu_momentum01</v>
      </c>
      <c r="B36" s="87" t="str">
        <f>IF(A36="","",MID(info_weblinks!$C$3,32,3))</f>
        <v>hun</v>
      </c>
      <c r="C36" s="87" t="str">
        <f>IF(info_parties!G36="","",info_parties!G36)</f>
        <v>Momentum Movement</v>
      </c>
      <c r="D36" s="87" t="str">
        <f>IF(info_parties!K36="","",info_parties!K36)</f>
        <v>Momentum Mozgalom</v>
      </c>
      <c r="E36" s="87" t="str">
        <f>IF(info_parties!H36="","",info_parties!H36)</f>
        <v>Momentum</v>
      </c>
      <c r="F36" s="183">
        <f t="shared" si="0"/>
        <v>43198</v>
      </c>
      <c r="G36" s="184">
        <f t="shared" si="1"/>
        <v>43198</v>
      </c>
      <c r="H36" s="185">
        <f t="shared" si="2"/>
        <v>3.0574078135596976E-2</v>
      </c>
      <c r="I36" s="186">
        <f t="shared" si="3"/>
        <v>43198</v>
      </c>
      <c r="J36" s="187" t="str">
        <f>IF(ISERROR(VLOOKUP($A36,parlvotes_lh!$A$11:$ZZ$201,6,FALSE))=TRUE,"",IF(VLOOKUP($A36,parlvotes_lh!$A$11:$ZZ$201,6,FALSE)=0,"",VLOOKUP($A36,parlvotes_lh!$A$11:$ZZ$201,6,FALSE)))</f>
        <v/>
      </c>
      <c r="K36" s="187" t="str">
        <f>IF(ISERROR(VLOOKUP($A36,parlvotes_lh!$A$11:$ZZ$201,26,FALSE))=TRUE,"",IF(VLOOKUP($A36,parlvotes_lh!$A$11:$ZZ$201,26,FALSE)=0,"",VLOOKUP($A36,parlvotes_lh!$A$11:$ZZ$201,26,FALSE)))</f>
        <v/>
      </c>
      <c r="L36" s="187" t="str">
        <f>IF(ISERROR(VLOOKUP($A36,parlvotes_lh!$A$11:$ZZ$201,46,FALSE))=TRUE,"",IF(VLOOKUP($A36,parlvotes_lh!$A$11:$ZZ$201,46,FALSE)=0,"",VLOOKUP($A36,parlvotes_lh!$A$11:$ZZ$201,46,FALSE)))</f>
        <v/>
      </c>
      <c r="M36" s="187" t="str">
        <f>IF(ISERROR(VLOOKUP($A36,parlvotes_lh!$A$11:$ZZ$201,66,FALSE))=TRUE,"",IF(VLOOKUP($A36,parlvotes_lh!$A$11:$ZZ$201,66,FALSE)=0,"",VLOOKUP($A36,parlvotes_lh!$A$11:$ZZ$201,66,FALSE)))</f>
        <v/>
      </c>
      <c r="N36" s="187" t="str">
        <f>IF(ISERROR(VLOOKUP($A36,parlvotes_lh!$A$11:$ZZ$201,86,FALSE))=TRUE,"",IF(VLOOKUP($A36,parlvotes_lh!$A$11:$ZZ$201,86,FALSE)=0,"",VLOOKUP($A36,parlvotes_lh!$A$11:$ZZ$201,86,FALSE)))</f>
        <v/>
      </c>
      <c r="O36" s="187" t="str">
        <f>IF(ISERROR(VLOOKUP($A36,parlvotes_lh!$A$11:$ZZ$201,106,FALSE))=TRUE,"",IF(VLOOKUP($A36,parlvotes_lh!$A$11:$ZZ$201,106,FALSE)=0,"",VLOOKUP($A36,parlvotes_lh!$A$11:$ZZ$201,106,FALSE)))</f>
        <v/>
      </c>
      <c r="P36" s="187">
        <f>IF(ISERROR(VLOOKUP($A36,parlvotes_lh!$A$11:$ZZ$201,126,FALSE))=TRUE,"",IF(VLOOKUP($A36,parlvotes_lh!$A$11:$ZZ$201,126,FALSE)=0,"",VLOOKUP($A36,parlvotes_lh!$A$11:$ZZ$201,126,FALSE)))</f>
        <v>3.0574078135596976E-2</v>
      </c>
      <c r="Q36" s="188" t="str">
        <f>IF(ISERROR(VLOOKUP($A36,parlvotes_lh!$A$11:$ZZ$201,146,FALSE))=TRUE,"",IF(VLOOKUP($A36,parlvotes_lh!$A$11:$ZZ$201,146,FALSE)=0,"",VLOOKUP($A36,parlvotes_lh!$A$11:$ZZ$201,146,FALSE)))</f>
        <v/>
      </c>
      <c r="R36" s="188" t="str">
        <f>IF(ISERROR(VLOOKUP($A36,parlvotes_lh!$A$11:$ZZ$201,166,FALSE))=TRUE,"",IF(VLOOKUP($A36,parlvotes_lh!$A$11:$ZZ$201,166,FALSE)=0,"",VLOOKUP($A36,parlvotes_lh!$A$11:$ZZ$201,166,FALSE)))</f>
        <v/>
      </c>
      <c r="S36" s="188" t="str">
        <f>IF(ISERROR(VLOOKUP($A36,parlvotes_lh!$A$11:$ZZ$201,186,FALSE))=TRUE,"",IF(VLOOKUP($A36,parlvotes_lh!$A$11:$ZZ$201,186,FALSE)=0,"",VLOOKUP($A36,parlvotes_lh!$A$11:$ZZ$201,186,FALSE)))</f>
        <v/>
      </c>
      <c r="T36" s="188" t="str">
        <f>IF(ISERROR(VLOOKUP($A36,parlvotes_lh!$A$11:$ZZ$201,206,FALSE))=TRUE,"",IF(VLOOKUP($A36,parlvotes_lh!$A$11:$ZZ$201,206,FALSE)=0,"",VLOOKUP($A36,parlvotes_lh!$A$11:$ZZ$201,206,FALSE)))</f>
        <v/>
      </c>
      <c r="U36" s="188" t="str">
        <f>IF(ISERROR(VLOOKUP($A36,parlvotes_lh!$A$11:$ZZ$201,226,FALSE))=TRUE,"",IF(VLOOKUP($A36,parlvotes_lh!$A$11:$ZZ$201,226,FALSE)=0,"",VLOOKUP($A36,parlvotes_lh!$A$11:$ZZ$201,226,FALSE)))</f>
        <v/>
      </c>
      <c r="V36" s="188" t="str">
        <f>IF(ISERROR(VLOOKUP($A36,parlvotes_lh!$A$11:$ZZ$201,246,FALSE))=TRUE,"",IF(VLOOKUP($A36,parlvotes_lh!$A$11:$ZZ$201,246,FALSE)=0,"",VLOOKUP($A36,parlvotes_lh!$A$11:$ZZ$201,246,FALSE)))</f>
        <v/>
      </c>
      <c r="W36" s="188" t="str">
        <f>IF(ISERROR(VLOOKUP($A36,parlvotes_lh!$A$11:$ZZ$201,266,FALSE))=TRUE,"",IF(VLOOKUP($A36,parlvotes_lh!$A$11:$ZZ$201,266,FALSE)=0,"",VLOOKUP($A36,parlvotes_lh!$A$11:$ZZ$201,266,FALSE)))</f>
        <v/>
      </c>
      <c r="X36" s="188" t="str">
        <f>IF(ISERROR(VLOOKUP($A36,parlvotes_lh!$A$11:$ZZ$201,286,FALSE))=TRUE,"",IF(VLOOKUP($A36,parlvotes_lh!$A$11:$ZZ$201,286,FALSE)=0,"",VLOOKUP($A36,parlvotes_lh!$A$11:$ZZ$201,286,FALSE)))</f>
        <v/>
      </c>
      <c r="Y36" s="188" t="str">
        <f>IF(ISERROR(VLOOKUP($A36,parlvotes_lh!$A$11:$ZZ$201,306,FALSE))=TRUE,"",IF(VLOOKUP($A36,parlvotes_lh!$A$11:$ZZ$201,306,FALSE)=0,"",VLOOKUP($A36,parlvotes_lh!$A$11:$ZZ$201,306,FALSE)))</f>
        <v/>
      </c>
      <c r="Z36" s="188" t="str">
        <f>IF(ISERROR(VLOOKUP($A36,parlvotes_lh!$A$11:$ZZ$201,326,FALSE))=TRUE,"",IF(VLOOKUP($A36,parlvotes_lh!$A$11:$ZZ$201,326,FALSE)=0,"",VLOOKUP($A36,parlvotes_lh!$A$11:$ZZ$201,326,FALSE)))</f>
        <v/>
      </c>
      <c r="AA36" s="188" t="str">
        <f>IF(ISERROR(VLOOKUP($A36,parlvotes_lh!$A$11:$ZZ$201,346,FALSE))=TRUE,"",IF(VLOOKUP($A36,parlvotes_lh!$A$11:$ZZ$201,346,FALSE)=0,"",VLOOKUP($A36,parlvotes_lh!$A$11:$ZZ$201,346,FALSE)))</f>
        <v/>
      </c>
      <c r="AB36" s="188" t="str">
        <f>IF(ISERROR(VLOOKUP($A36,parlvotes_lh!$A$11:$ZZ$201,366,FALSE))=TRUE,"",IF(VLOOKUP($A36,parlvotes_lh!$A$11:$ZZ$201,366,FALSE)=0,"",VLOOKUP($A36,parlvotes_lh!$A$11:$ZZ$201,366,FALSE)))</f>
        <v/>
      </c>
      <c r="AC36" s="188" t="str">
        <f>IF(ISERROR(VLOOKUP($A36,parlvotes_lh!$A$11:$ZZ$201,386,FALSE))=TRUE,"",IF(VLOOKUP($A36,parlvotes_lh!$A$11:$ZZ$201,386,FALSE)=0,"",VLOOKUP($A36,parlvotes_lh!$A$11:$ZZ$201,386,FALSE)))</f>
        <v/>
      </c>
    </row>
    <row r="37" spans="1:29" ht="13.5" customHeight="1" x14ac:dyDescent="0.25">
      <c r="A37" s="182" t="str">
        <f>IF(info_parties!A37="","",info_parties!A37)</f>
        <v>hu_mkkp01</v>
      </c>
      <c r="B37" s="87" t="str">
        <f>IF(A37="","",MID(info_weblinks!$C$3,32,3))</f>
        <v>hun</v>
      </c>
      <c r="C37" s="87" t="str">
        <f>IF(info_parties!G37="","",info_parties!G37)</f>
        <v>Hungarian Two-Tailed Dog Party</v>
      </c>
      <c r="D37" s="87" t="str">
        <f>IF(info_parties!K37="","",info_parties!K37)</f>
        <v>Magyar Kétfarkú Kutya Párt</v>
      </c>
      <c r="E37" s="87" t="str">
        <f>IF(info_parties!H37="","",info_parties!H37)</f>
        <v>MKKP</v>
      </c>
      <c r="F37" s="183">
        <f t="shared" si="0"/>
        <v>43198</v>
      </c>
      <c r="G37" s="184">
        <f t="shared" si="1"/>
        <v>43198</v>
      </c>
      <c r="H37" s="185">
        <f t="shared" si="2"/>
        <v>1.7345824057503255E-2</v>
      </c>
      <c r="I37" s="186">
        <f t="shared" si="3"/>
        <v>43198</v>
      </c>
      <c r="J37" s="187" t="str">
        <f>IF(ISERROR(VLOOKUP($A37,parlvotes_lh!$A$11:$ZZ$201,6,FALSE))=TRUE,"",IF(VLOOKUP($A37,parlvotes_lh!$A$11:$ZZ$201,6,FALSE)=0,"",VLOOKUP($A37,parlvotes_lh!$A$11:$ZZ$201,6,FALSE)))</f>
        <v/>
      </c>
      <c r="K37" s="187" t="str">
        <f>IF(ISERROR(VLOOKUP($A37,parlvotes_lh!$A$11:$ZZ$201,26,FALSE))=TRUE,"",IF(VLOOKUP($A37,parlvotes_lh!$A$11:$ZZ$201,26,FALSE)=0,"",VLOOKUP($A37,parlvotes_lh!$A$11:$ZZ$201,26,FALSE)))</f>
        <v/>
      </c>
      <c r="L37" s="187" t="str">
        <f>IF(ISERROR(VLOOKUP($A37,parlvotes_lh!$A$11:$ZZ$201,46,FALSE))=TRUE,"",IF(VLOOKUP($A37,parlvotes_lh!$A$11:$ZZ$201,46,FALSE)=0,"",VLOOKUP($A37,parlvotes_lh!$A$11:$ZZ$201,46,FALSE)))</f>
        <v/>
      </c>
      <c r="M37" s="187" t="str">
        <f>IF(ISERROR(VLOOKUP($A37,parlvotes_lh!$A$11:$ZZ$201,66,FALSE))=TRUE,"",IF(VLOOKUP($A37,parlvotes_lh!$A$11:$ZZ$201,66,FALSE)=0,"",VLOOKUP($A37,parlvotes_lh!$A$11:$ZZ$201,66,FALSE)))</f>
        <v/>
      </c>
      <c r="N37" s="187" t="str">
        <f>IF(ISERROR(VLOOKUP($A37,parlvotes_lh!$A$11:$ZZ$201,86,FALSE))=TRUE,"",IF(VLOOKUP($A37,parlvotes_lh!$A$11:$ZZ$201,86,FALSE)=0,"",VLOOKUP($A37,parlvotes_lh!$A$11:$ZZ$201,86,FALSE)))</f>
        <v/>
      </c>
      <c r="O37" s="187" t="str">
        <f>IF(ISERROR(VLOOKUP($A37,parlvotes_lh!$A$11:$ZZ$201,106,FALSE))=TRUE,"",IF(VLOOKUP($A37,parlvotes_lh!$A$11:$ZZ$201,106,FALSE)=0,"",VLOOKUP($A37,parlvotes_lh!$A$11:$ZZ$201,106,FALSE)))</f>
        <v/>
      </c>
      <c r="P37" s="187">
        <f>IF(ISERROR(VLOOKUP($A37,parlvotes_lh!$A$11:$ZZ$201,126,FALSE))=TRUE,"",IF(VLOOKUP($A37,parlvotes_lh!$A$11:$ZZ$201,126,FALSE)=0,"",VLOOKUP($A37,parlvotes_lh!$A$11:$ZZ$201,126,FALSE)))</f>
        <v>1.7345824057503255E-2</v>
      </c>
      <c r="Q37" s="188" t="str">
        <f>IF(ISERROR(VLOOKUP($A37,parlvotes_lh!$A$11:$ZZ$201,146,FALSE))=TRUE,"",IF(VLOOKUP($A37,parlvotes_lh!$A$11:$ZZ$201,146,FALSE)=0,"",VLOOKUP($A37,parlvotes_lh!$A$11:$ZZ$201,146,FALSE)))</f>
        <v/>
      </c>
      <c r="R37" s="188" t="str">
        <f>IF(ISERROR(VLOOKUP($A37,parlvotes_lh!$A$11:$ZZ$201,166,FALSE))=TRUE,"",IF(VLOOKUP($A37,parlvotes_lh!$A$11:$ZZ$201,166,FALSE)=0,"",VLOOKUP($A37,parlvotes_lh!$A$11:$ZZ$201,166,FALSE)))</f>
        <v/>
      </c>
      <c r="S37" s="188" t="str">
        <f>IF(ISERROR(VLOOKUP($A37,parlvotes_lh!$A$11:$ZZ$201,186,FALSE))=TRUE,"",IF(VLOOKUP($A37,parlvotes_lh!$A$11:$ZZ$201,186,FALSE)=0,"",VLOOKUP($A37,parlvotes_lh!$A$11:$ZZ$201,186,FALSE)))</f>
        <v/>
      </c>
      <c r="T37" s="188" t="str">
        <f>IF(ISERROR(VLOOKUP($A37,parlvotes_lh!$A$11:$ZZ$201,206,FALSE))=TRUE,"",IF(VLOOKUP($A37,parlvotes_lh!$A$11:$ZZ$201,206,FALSE)=0,"",VLOOKUP($A37,parlvotes_lh!$A$11:$ZZ$201,206,FALSE)))</f>
        <v/>
      </c>
      <c r="U37" s="188" t="str">
        <f>IF(ISERROR(VLOOKUP($A37,parlvotes_lh!$A$11:$ZZ$201,226,FALSE))=TRUE,"",IF(VLOOKUP($A37,parlvotes_lh!$A$11:$ZZ$201,226,FALSE)=0,"",VLOOKUP($A37,parlvotes_lh!$A$11:$ZZ$201,226,FALSE)))</f>
        <v/>
      </c>
      <c r="V37" s="188" t="str">
        <f>IF(ISERROR(VLOOKUP($A37,parlvotes_lh!$A$11:$ZZ$201,246,FALSE))=TRUE,"",IF(VLOOKUP($A37,parlvotes_lh!$A$11:$ZZ$201,246,FALSE)=0,"",VLOOKUP($A37,parlvotes_lh!$A$11:$ZZ$201,246,FALSE)))</f>
        <v/>
      </c>
      <c r="W37" s="188" t="str">
        <f>IF(ISERROR(VLOOKUP($A37,parlvotes_lh!$A$11:$ZZ$201,266,FALSE))=TRUE,"",IF(VLOOKUP($A37,parlvotes_lh!$A$11:$ZZ$201,266,FALSE)=0,"",VLOOKUP($A37,parlvotes_lh!$A$11:$ZZ$201,266,FALSE)))</f>
        <v/>
      </c>
      <c r="X37" s="188" t="str">
        <f>IF(ISERROR(VLOOKUP($A37,parlvotes_lh!$A$11:$ZZ$201,286,FALSE))=TRUE,"",IF(VLOOKUP($A37,parlvotes_lh!$A$11:$ZZ$201,286,FALSE)=0,"",VLOOKUP($A37,parlvotes_lh!$A$11:$ZZ$201,286,FALSE)))</f>
        <v/>
      </c>
      <c r="Y37" s="188" t="str">
        <f>IF(ISERROR(VLOOKUP($A37,parlvotes_lh!$A$11:$ZZ$201,306,FALSE))=TRUE,"",IF(VLOOKUP($A37,parlvotes_lh!$A$11:$ZZ$201,306,FALSE)=0,"",VLOOKUP($A37,parlvotes_lh!$A$11:$ZZ$201,306,FALSE)))</f>
        <v/>
      </c>
      <c r="Z37" s="188" t="str">
        <f>IF(ISERROR(VLOOKUP($A37,parlvotes_lh!$A$11:$ZZ$201,326,FALSE))=TRUE,"",IF(VLOOKUP($A37,parlvotes_lh!$A$11:$ZZ$201,326,FALSE)=0,"",VLOOKUP($A37,parlvotes_lh!$A$11:$ZZ$201,326,FALSE)))</f>
        <v/>
      </c>
      <c r="AA37" s="188" t="str">
        <f>IF(ISERROR(VLOOKUP($A37,parlvotes_lh!$A$11:$ZZ$201,346,FALSE))=TRUE,"",IF(VLOOKUP($A37,parlvotes_lh!$A$11:$ZZ$201,346,FALSE)=0,"",VLOOKUP($A37,parlvotes_lh!$A$11:$ZZ$201,346,FALSE)))</f>
        <v/>
      </c>
      <c r="AB37" s="188" t="str">
        <f>IF(ISERROR(VLOOKUP($A37,parlvotes_lh!$A$11:$ZZ$201,366,FALSE))=TRUE,"",IF(VLOOKUP($A37,parlvotes_lh!$A$11:$ZZ$201,366,FALSE)=0,"",VLOOKUP($A37,parlvotes_lh!$A$11:$ZZ$201,366,FALSE)))</f>
        <v/>
      </c>
      <c r="AC37" s="188" t="str">
        <f>IF(ISERROR(VLOOKUP($A37,parlvotes_lh!$A$11:$ZZ$201,386,FALSE))=TRUE,"",IF(VLOOKUP($A37,parlvotes_lh!$A$11:$ZZ$201,386,FALSE)=0,"",VLOOKUP($A37,parlvotes_lh!$A$11:$ZZ$201,386,FALSE)))</f>
        <v/>
      </c>
    </row>
    <row r="38" spans="1:29" ht="13.5" customHeight="1" x14ac:dyDescent="0.25">
      <c r="A38" s="182" t="str">
        <f>IF(info_parties!A38="","",info_parties!A38)</f>
        <v>hu_mihazank01</v>
      </c>
      <c r="B38" s="87" t="str">
        <f>IF(A38="","",MID(info_weblinks!$C$3,32,3))</f>
        <v>hun</v>
      </c>
      <c r="C38" s="87" t="str">
        <f>IF(info_parties!G38="","",info_parties!G38)</f>
        <v>Our Homeland</v>
      </c>
      <c r="D38" s="87" t="str">
        <f>IF(info_parties!K38="","",info_parties!K38)</f>
        <v>Mi Hazánk</v>
      </c>
      <c r="E38" s="87" t="str">
        <f>IF(info_parties!H38="","",info_parties!H38)</f>
        <v>Mi Hazánk</v>
      </c>
      <c r="F38" s="183">
        <f t="shared" si="0"/>
        <v>44654</v>
      </c>
      <c r="G38" s="184">
        <f t="shared" si="1"/>
        <v>44654</v>
      </c>
      <c r="H38" s="185">
        <f t="shared" si="2"/>
        <v>5.8796681084942862E-2</v>
      </c>
      <c r="I38" s="186">
        <f t="shared" si="3"/>
        <v>44654</v>
      </c>
      <c r="J38" s="187" t="str">
        <f>IF(ISERROR(VLOOKUP($A38,parlvotes_lh!$A$11:$ZZ$201,6,FALSE))=TRUE,"",IF(VLOOKUP($A38,parlvotes_lh!$A$11:$ZZ$201,6,FALSE)=0,"",VLOOKUP($A38,parlvotes_lh!$A$11:$ZZ$201,6,FALSE)))</f>
        <v/>
      </c>
      <c r="K38" s="187" t="str">
        <f>IF(ISERROR(VLOOKUP($A38,parlvotes_lh!$A$11:$ZZ$201,26,FALSE))=TRUE,"",IF(VLOOKUP($A38,parlvotes_lh!$A$11:$ZZ$201,26,FALSE)=0,"",VLOOKUP($A38,parlvotes_lh!$A$11:$ZZ$201,26,FALSE)))</f>
        <v/>
      </c>
      <c r="L38" s="187" t="str">
        <f>IF(ISERROR(VLOOKUP($A38,parlvotes_lh!$A$11:$ZZ$201,46,FALSE))=TRUE,"",IF(VLOOKUP($A38,parlvotes_lh!$A$11:$ZZ$201,46,FALSE)=0,"",VLOOKUP($A38,parlvotes_lh!$A$11:$ZZ$201,46,FALSE)))</f>
        <v/>
      </c>
      <c r="M38" s="187" t="str">
        <f>IF(ISERROR(VLOOKUP($A38,parlvotes_lh!$A$11:$ZZ$201,66,FALSE))=TRUE,"",IF(VLOOKUP($A38,parlvotes_lh!$A$11:$ZZ$201,66,FALSE)=0,"",VLOOKUP($A38,parlvotes_lh!$A$11:$ZZ$201,66,FALSE)))</f>
        <v/>
      </c>
      <c r="N38" s="187" t="str">
        <f>IF(ISERROR(VLOOKUP($A38,parlvotes_lh!$A$11:$ZZ$201,86,FALSE))=TRUE,"",IF(VLOOKUP($A38,parlvotes_lh!$A$11:$ZZ$201,86,FALSE)=0,"",VLOOKUP($A38,parlvotes_lh!$A$11:$ZZ$201,86,FALSE)))</f>
        <v/>
      </c>
      <c r="O38" s="187" t="str">
        <f>IF(ISERROR(VLOOKUP($A38,parlvotes_lh!$A$11:$ZZ$201,106,FALSE))=TRUE,"",IF(VLOOKUP($A38,parlvotes_lh!$A$11:$ZZ$201,106,FALSE)=0,"",VLOOKUP($A38,parlvotes_lh!$A$11:$ZZ$201,106,FALSE)))</f>
        <v/>
      </c>
      <c r="P38" s="187" t="str">
        <f>IF(ISERROR(VLOOKUP($A38,parlvotes_lh!$A$11:$ZZ$201,126,FALSE))=TRUE,"",IF(VLOOKUP($A38,parlvotes_lh!$A$11:$ZZ$201,126,FALSE)=0,"",VLOOKUP($A38,parlvotes_lh!$A$11:$ZZ$201,126,FALSE)))</f>
        <v/>
      </c>
      <c r="Q38" s="188">
        <f>IF(ISERROR(VLOOKUP($A38,parlvotes_lh!$A$11:$ZZ$201,146,FALSE))=TRUE,"",IF(VLOOKUP($A38,parlvotes_lh!$A$11:$ZZ$201,146,FALSE)=0,"",VLOOKUP($A38,parlvotes_lh!$A$11:$ZZ$201,146,FALSE)))</f>
        <v>5.8796681084942862E-2</v>
      </c>
      <c r="R38" s="188" t="str">
        <f>IF(ISERROR(VLOOKUP($A38,parlvotes_lh!$A$11:$ZZ$201,166,FALSE))=TRUE,"",IF(VLOOKUP($A38,parlvotes_lh!$A$11:$ZZ$201,166,FALSE)=0,"",VLOOKUP($A38,parlvotes_lh!$A$11:$ZZ$201,166,FALSE)))</f>
        <v/>
      </c>
      <c r="S38" s="188" t="str">
        <f>IF(ISERROR(VLOOKUP($A38,parlvotes_lh!$A$11:$ZZ$201,186,FALSE))=TRUE,"",IF(VLOOKUP($A38,parlvotes_lh!$A$11:$ZZ$201,186,FALSE)=0,"",VLOOKUP($A38,parlvotes_lh!$A$11:$ZZ$201,186,FALSE)))</f>
        <v/>
      </c>
      <c r="T38" s="188" t="str">
        <f>IF(ISERROR(VLOOKUP($A38,parlvotes_lh!$A$11:$ZZ$201,206,FALSE))=TRUE,"",IF(VLOOKUP($A38,parlvotes_lh!$A$11:$ZZ$201,206,FALSE)=0,"",VLOOKUP($A38,parlvotes_lh!$A$11:$ZZ$201,206,FALSE)))</f>
        <v/>
      </c>
      <c r="U38" s="188" t="str">
        <f>IF(ISERROR(VLOOKUP($A38,parlvotes_lh!$A$11:$ZZ$201,226,FALSE))=TRUE,"",IF(VLOOKUP($A38,parlvotes_lh!$A$11:$ZZ$201,226,FALSE)=0,"",VLOOKUP($A38,parlvotes_lh!$A$11:$ZZ$201,226,FALSE)))</f>
        <v/>
      </c>
      <c r="V38" s="188" t="str">
        <f>IF(ISERROR(VLOOKUP($A38,parlvotes_lh!$A$11:$ZZ$201,246,FALSE))=TRUE,"",IF(VLOOKUP($A38,parlvotes_lh!$A$11:$ZZ$201,246,FALSE)=0,"",VLOOKUP($A38,parlvotes_lh!$A$11:$ZZ$201,246,FALSE)))</f>
        <v/>
      </c>
      <c r="W38" s="188" t="str">
        <f>IF(ISERROR(VLOOKUP($A38,parlvotes_lh!$A$11:$ZZ$201,266,FALSE))=TRUE,"",IF(VLOOKUP($A38,parlvotes_lh!$A$11:$ZZ$201,266,FALSE)=0,"",VLOOKUP($A38,parlvotes_lh!$A$11:$ZZ$201,266,FALSE)))</f>
        <v/>
      </c>
      <c r="X38" s="188" t="str">
        <f>IF(ISERROR(VLOOKUP($A38,parlvotes_lh!$A$11:$ZZ$201,286,FALSE))=TRUE,"",IF(VLOOKUP($A38,parlvotes_lh!$A$11:$ZZ$201,286,FALSE)=0,"",VLOOKUP($A38,parlvotes_lh!$A$11:$ZZ$201,286,FALSE)))</f>
        <v/>
      </c>
      <c r="Y38" s="188" t="str">
        <f>IF(ISERROR(VLOOKUP($A38,parlvotes_lh!$A$11:$ZZ$201,306,FALSE))=TRUE,"",IF(VLOOKUP($A38,parlvotes_lh!$A$11:$ZZ$201,306,FALSE)=0,"",VLOOKUP($A38,parlvotes_lh!$A$11:$ZZ$201,306,FALSE)))</f>
        <v/>
      </c>
      <c r="Z38" s="188" t="str">
        <f>IF(ISERROR(VLOOKUP($A38,parlvotes_lh!$A$11:$ZZ$201,326,FALSE))=TRUE,"",IF(VLOOKUP($A38,parlvotes_lh!$A$11:$ZZ$201,326,FALSE)=0,"",VLOOKUP($A38,parlvotes_lh!$A$11:$ZZ$201,326,FALSE)))</f>
        <v/>
      </c>
      <c r="AA38" s="188" t="str">
        <f>IF(ISERROR(VLOOKUP($A38,parlvotes_lh!$A$11:$ZZ$201,346,FALSE))=TRUE,"",IF(VLOOKUP($A38,parlvotes_lh!$A$11:$ZZ$201,346,FALSE)=0,"",VLOOKUP($A38,parlvotes_lh!$A$11:$ZZ$201,346,FALSE)))</f>
        <v/>
      </c>
      <c r="AB38" s="188" t="str">
        <f>IF(ISERROR(VLOOKUP($A38,parlvotes_lh!$A$11:$ZZ$201,366,FALSE))=TRUE,"",IF(VLOOKUP($A38,parlvotes_lh!$A$11:$ZZ$201,366,FALSE)=0,"",VLOOKUP($A38,parlvotes_lh!$A$11:$ZZ$201,366,FALSE)))</f>
        <v/>
      </c>
      <c r="AC38" s="188" t="str">
        <f>IF(ISERROR(VLOOKUP($A38,parlvotes_lh!$A$11:$ZZ$201,386,FALSE))=TRUE,"",IF(VLOOKUP($A38,parlvotes_lh!$A$11:$ZZ$201,386,FALSE)=0,"",VLOOKUP($A38,parlvotes_lh!$A$11:$ZZ$201,386,FALSE)))</f>
        <v/>
      </c>
    </row>
    <row r="39" spans="1:29" ht="13.5" customHeight="1" x14ac:dyDescent="0.25">
      <c r="A39" s="182" t="str">
        <f>IF(info_parties!A39="","",info_parties!A39)</f>
        <v>hu_dk-jobbik-mom+01</v>
      </c>
      <c r="B39" s="87" t="str">
        <f>IF(A39="","",MID(info_weblinks!$C$3,32,3))</f>
        <v>hun</v>
      </c>
      <c r="C39" s="87" t="str">
        <f>IF(info_parties!G39="","",info_parties!G39)</f>
        <v>United for Hungary</v>
      </c>
      <c r="D39" s="87" t="str">
        <f>IF(info_parties!K39="","",info_parties!K39)</f>
        <v>Együtt Magyarországért</v>
      </c>
      <c r="E39" s="87" t="str">
        <f>IF(info_parties!H39="","",info_parties!H39)</f>
        <v>DK-Jobbik-mom+</v>
      </c>
      <c r="F39" s="183">
        <f t="shared" si="0"/>
        <v>44654</v>
      </c>
      <c r="G39" s="184">
        <f t="shared" si="1"/>
        <v>44654</v>
      </c>
      <c r="H39" s="185">
        <f t="shared" si="2"/>
        <v>0.34436413987260517</v>
      </c>
      <c r="I39" s="186">
        <f t="shared" si="3"/>
        <v>44654</v>
      </c>
      <c r="J39" s="187" t="str">
        <f>IF(ISERROR(VLOOKUP($A39,parlvotes_lh!$A$11:$ZZ$201,6,FALSE))=TRUE,"",IF(VLOOKUP($A39,parlvotes_lh!$A$11:$ZZ$201,6,FALSE)=0,"",VLOOKUP($A39,parlvotes_lh!$A$11:$ZZ$201,6,FALSE)))</f>
        <v/>
      </c>
      <c r="K39" s="187" t="str">
        <f>IF(ISERROR(VLOOKUP($A39,parlvotes_lh!$A$11:$ZZ$201,26,FALSE))=TRUE,"",IF(VLOOKUP($A39,parlvotes_lh!$A$11:$ZZ$201,26,FALSE)=0,"",VLOOKUP($A39,parlvotes_lh!$A$11:$ZZ$201,26,FALSE)))</f>
        <v/>
      </c>
      <c r="L39" s="187" t="str">
        <f>IF(ISERROR(VLOOKUP($A39,parlvotes_lh!$A$11:$ZZ$201,46,FALSE))=TRUE,"",IF(VLOOKUP($A39,parlvotes_lh!$A$11:$ZZ$201,46,FALSE)=0,"",VLOOKUP($A39,parlvotes_lh!$A$11:$ZZ$201,46,FALSE)))</f>
        <v/>
      </c>
      <c r="M39" s="187" t="str">
        <f>IF(ISERROR(VLOOKUP($A39,parlvotes_lh!$A$11:$ZZ$201,66,FALSE))=TRUE,"",IF(VLOOKUP($A39,parlvotes_lh!$A$11:$ZZ$201,66,FALSE)=0,"",VLOOKUP($A39,parlvotes_lh!$A$11:$ZZ$201,66,FALSE)))</f>
        <v/>
      </c>
      <c r="N39" s="187" t="str">
        <f>IF(ISERROR(VLOOKUP($A39,parlvotes_lh!$A$11:$ZZ$201,86,FALSE))=TRUE,"",IF(VLOOKUP($A39,parlvotes_lh!$A$11:$ZZ$201,86,FALSE)=0,"",VLOOKUP($A39,parlvotes_lh!$A$11:$ZZ$201,86,FALSE)))</f>
        <v/>
      </c>
      <c r="O39" s="187" t="str">
        <f>IF(ISERROR(VLOOKUP($A39,parlvotes_lh!$A$11:$ZZ$201,106,FALSE))=TRUE,"",IF(VLOOKUP($A39,parlvotes_lh!$A$11:$ZZ$201,106,FALSE)=0,"",VLOOKUP($A39,parlvotes_lh!$A$11:$ZZ$201,106,FALSE)))</f>
        <v/>
      </c>
      <c r="P39" s="187" t="str">
        <f>IF(ISERROR(VLOOKUP($A39,parlvotes_lh!$A$11:$ZZ$201,126,FALSE))=TRUE,"",IF(VLOOKUP($A39,parlvotes_lh!$A$11:$ZZ$201,126,FALSE)=0,"",VLOOKUP($A39,parlvotes_lh!$A$11:$ZZ$201,126,FALSE)))</f>
        <v/>
      </c>
      <c r="Q39" s="188">
        <f>IF(ISERROR(VLOOKUP($A39,parlvotes_lh!$A$11:$ZZ$201,146,FALSE))=TRUE,"",IF(VLOOKUP($A39,parlvotes_lh!$A$11:$ZZ$201,146,FALSE)=0,"",VLOOKUP($A39,parlvotes_lh!$A$11:$ZZ$201,146,FALSE)))</f>
        <v>0.34436413987260517</v>
      </c>
      <c r="R39" s="188" t="str">
        <f>IF(ISERROR(VLOOKUP($A39,parlvotes_lh!$A$11:$ZZ$201,166,FALSE))=TRUE,"",IF(VLOOKUP($A39,parlvotes_lh!$A$11:$ZZ$201,166,FALSE)=0,"",VLOOKUP($A39,parlvotes_lh!$A$11:$ZZ$201,166,FALSE)))</f>
        <v/>
      </c>
      <c r="S39" s="188" t="str">
        <f>IF(ISERROR(VLOOKUP($A39,parlvotes_lh!$A$11:$ZZ$201,186,FALSE))=TRUE,"",IF(VLOOKUP($A39,parlvotes_lh!$A$11:$ZZ$201,186,FALSE)=0,"",VLOOKUP($A39,parlvotes_lh!$A$11:$ZZ$201,186,FALSE)))</f>
        <v/>
      </c>
      <c r="T39" s="188" t="str">
        <f>IF(ISERROR(VLOOKUP($A39,parlvotes_lh!$A$11:$ZZ$201,206,FALSE))=TRUE,"",IF(VLOOKUP($A39,parlvotes_lh!$A$11:$ZZ$201,206,FALSE)=0,"",VLOOKUP($A39,parlvotes_lh!$A$11:$ZZ$201,206,FALSE)))</f>
        <v/>
      </c>
      <c r="U39" s="188" t="str">
        <f>IF(ISERROR(VLOOKUP($A39,parlvotes_lh!$A$11:$ZZ$201,226,FALSE))=TRUE,"",IF(VLOOKUP($A39,parlvotes_lh!$A$11:$ZZ$201,226,FALSE)=0,"",VLOOKUP($A39,parlvotes_lh!$A$11:$ZZ$201,226,FALSE)))</f>
        <v/>
      </c>
      <c r="V39" s="188" t="str">
        <f>IF(ISERROR(VLOOKUP($A39,parlvotes_lh!$A$11:$ZZ$201,246,FALSE))=TRUE,"",IF(VLOOKUP($A39,parlvotes_lh!$A$11:$ZZ$201,246,FALSE)=0,"",VLOOKUP($A39,parlvotes_lh!$A$11:$ZZ$201,246,FALSE)))</f>
        <v/>
      </c>
      <c r="W39" s="188" t="str">
        <f>IF(ISERROR(VLOOKUP($A39,parlvotes_lh!$A$11:$ZZ$201,266,FALSE))=TRUE,"",IF(VLOOKUP($A39,parlvotes_lh!$A$11:$ZZ$201,266,FALSE)=0,"",VLOOKUP($A39,parlvotes_lh!$A$11:$ZZ$201,266,FALSE)))</f>
        <v/>
      </c>
      <c r="X39" s="188" t="str">
        <f>IF(ISERROR(VLOOKUP($A39,parlvotes_lh!$A$11:$ZZ$201,286,FALSE))=TRUE,"",IF(VLOOKUP($A39,parlvotes_lh!$A$11:$ZZ$201,286,FALSE)=0,"",VLOOKUP($A39,parlvotes_lh!$A$11:$ZZ$201,286,FALSE)))</f>
        <v/>
      </c>
      <c r="Y39" s="188" t="str">
        <f>IF(ISERROR(VLOOKUP($A39,parlvotes_lh!$A$11:$ZZ$201,306,FALSE))=TRUE,"",IF(VLOOKUP($A39,parlvotes_lh!$A$11:$ZZ$201,306,FALSE)=0,"",VLOOKUP($A39,parlvotes_lh!$A$11:$ZZ$201,306,FALSE)))</f>
        <v/>
      </c>
      <c r="Z39" s="188" t="str">
        <f>IF(ISERROR(VLOOKUP($A39,parlvotes_lh!$A$11:$ZZ$201,326,FALSE))=TRUE,"",IF(VLOOKUP($A39,parlvotes_lh!$A$11:$ZZ$201,326,FALSE)=0,"",VLOOKUP($A39,parlvotes_lh!$A$11:$ZZ$201,326,FALSE)))</f>
        <v/>
      </c>
      <c r="AA39" s="188" t="str">
        <f>IF(ISERROR(VLOOKUP($A39,parlvotes_lh!$A$11:$ZZ$201,346,FALSE))=TRUE,"",IF(VLOOKUP($A39,parlvotes_lh!$A$11:$ZZ$201,346,FALSE)=0,"",VLOOKUP($A39,parlvotes_lh!$A$11:$ZZ$201,346,FALSE)))</f>
        <v/>
      </c>
      <c r="AB39" s="188" t="str">
        <f>IF(ISERROR(VLOOKUP($A39,parlvotes_lh!$A$11:$ZZ$201,366,FALSE))=TRUE,"",IF(VLOOKUP($A39,parlvotes_lh!$A$11:$ZZ$201,366,FALSE)=0,"",VLOOKUP($A39,parlvotes_lh!$A$11:$ZZ$201,366,FALSE)))</f>
        <v/>
      </c>
      <c r="AC39" s="188" t="str">
        <f>IF(ISERROR(VLOOKUP($A39,parlvotes_lh!$A$11:$ZZ$201,386,FALSE))=TRUE,"",IF(VLOOKUP($A39,parlvotes_lh!$A$11:$ZZ$201,386,FALSE)=0,"",VLOOKUP($A39,parlvotes_lh!$A$11:$ZZ$201,386,FALSE)))</f>
        <v/>
      </c>
    </row>
    <row r="40" spans="1:29" ht="13.5" customHeight="1" x14ac:dyDescent="0.25">
      <c r="A40" s="182" t="str">
        <f>IF(info_parties!A40="","",info_parties!A40)</f>
        <v/>
      </c>
      <c r="B40" s="87" t="str">
        <f>IF(A40="","",MID(info_weblinks!$C$3,32,3))</f>
        <v/>
      </c>
      <c r="C40" s="87" t="str">
        <f>IF(info_parties!G40="","",info_parties!G40)</f>
        <v/>
      </c>
      <c r="D40" s="87" t="str">
        <f>IF(info_parties!K40="","",info_parties!K40)</f>
        <v/>
      </c>
      <c r="E40" s="87" t="str">
        <f>IF(info_parties!H40="","",info_parties!H40)</f>
        <v/>
      </c>
      <c r="F40" s="183" t="str">
        <f t="shared" si="0"/>
        <v/>
      </c>
      <c r="G40" s="184" t="str">
        <f t="shared" si="1"/>
        <v/>
      </c>
      <c r="H40" s="185" t="str">
        <f t="shared" si="2"/>
        <v/>
      </c>
      <c r="I40" s="186" t="str">
        <f t="shared" si="3"/>
        <v/>
      </c>
      <c r="J40" s="187" t="str">
        <f>IF(ISERROR(VLOOKUP($A40,parlvotes_lh!$A$11:$ZZ$201,6,FALSE))=TRUE,"",IF(VLOOKUP($A40,parlvotes_lh!$A$11:$ZZ$201,6,FALSE)=0,"",VLOOKUP($A40,parlvotes_lh!$A$11:$ZZ$201,6,FALSE)))</f>
        <v/>
      </c>
      <c r="K40" s="187" t="str">
        <f>IF(ISERROR(VLOOKUP($A40,parlvotes_lh!$A$11:$ZZ$201,26,FALSE))=TRUE,"",IF(VLOOKUP($A40,parlvotes_lh!$A$11:$ZZ$201,26,FALSE)=0,"",VLOOKUP($A40,parlvotes_lh!$A$11:$ZZ$201,26,FALSE)))</f>
        <v/>
      </c>
      <c r="L40" s="187" t="str">
        <f>IF(ISERROR(VLOOKUP($A40,parlvotes_lh!$A$11:$ZZ$201,46,FALSE))=TRUE,"",IF(VLOOKUP($A40,parlvotes_lh!$A$11:$ZZ$201,46,FALSE)=0,"",VLOOKUP($A40,parlvotes_lh!$A$11:$ZZ$201,46,FALSE)))</f>
        <v/>
      </c>
      <c r="M40" s="187" t="str">
        <f>IF(ISERROR(VLOOKUP($A40,parlvotes_lh!$A$11:$ZZ$201,66,FALSE))=TRUE,"",IF(VLOOKUP($A40,parlvotes_lh!$A$11:$ZZ$201,66,FALSE)=0,"",VLOOKUP($A40,parlvotes_lh!$A$11:$ZZ$201,66,FALSE)))</f>
        <v/>
      </c>
      <c r="N40" s="187" t="str">
        <f>IF(ISERROR(VLOOKUP($A40,parlvotes_lh!$A$11:$ZZ$201,86,FALSE))=TRUE,"",IF(VLOOKUP($A40,parlvotes_lh!$A$11:$ZZ$201,86,FALSE)=0,"",VLOOKUP($A40,parlvotes_lh!$A$11:$ZZ$201,86,FALSE)))</f>
        <v/>
      </c>
      <c r="O40" s="187" t="str">
        <f>IF(ISERROR(VLOOKUP($A40,parlvotes_lh!$A$11:$ZZ$201,106,FALSE))=TRUE,"",IF(VLOOKUP($A40,parlvotes_lh!$A$11:$ZZ$201,106,FALSE)=0,"",VLOOKUP($A40,parlvotes_lh!$A$11:$ZZ$201,106,FALSE)))</f>
        <v/>
      </c>
      <c r="P40" s="187" t="str">
        <f>IF(ISERROR(VLOOKUP($A40,parlvotes_lh!$A$11:$ZZ$201,126,FALSE))=TRUE,"",IF(VLOOKUP($A40,parlvotes_lh!$A$11:$ZZ$201,126,FALSE)=0,"",VLOOKUP($A40,parlvotes_lh!$A$11:$ZZ$201,126,FALSE)))</f>
        <v/>
      </c>
      <c r="Q40" s="188" t="str">
        <f>IF(ISERROR(VLOOKUP($A40,parlvotes_lh!$A$11:$ZZ$201,146,FALSE))=TRUE,"",IF(VLOOKUP($A40,parlvotes_lh!$A$11:$ZZ$201,146,FALSE)=0,"",VLOOKUP($A40,parlvotes_lh!$A$11:$ZZ$201,146,FALSE)))</f>
        <v/>
      </c>
      <c r="R40" s="188" t="str">
        <f>IF(ISERROR(VLOOKUP($A40,parlvotes_lh!$A$11:$ZZ$201,166,FALSE))=TRUE,"",IF(VLOOKUP($A40,parlvotes_lh!$A$11:$ZZ$201,166,FALSE)=0,"",VLOOKUP($A40,parlvotes_lh!$A$11:$ZZ$201,166,FALSE)))</f>
        <v/>
      </c>
      <c r="S40" s="188" t="str">
        <f>IF(ISERROR(VLOOKUP($A40,parlvotes_lh!$A$11:$ZZ$201,186,FALSE))=TRUE,"",IF(VLOOKUP($A40,parlvotes_lh!$A$11:$ZZ$201,186,FALSE)=0,"",VLOOKUP($A40,parlvotes_lh!$A$11:$ZZ$201,186,FALSE)))</f>
        <v/>
      </c>
      <c r="T40" s="188" t="str">
        <f>IF(ISERROR(VLOOKUP($A40,parlvotes_lh!$A$11:$ZZ$201,206,FALSE))=TRUE,"",IF(VLOOKUP($A40,parlvotes_lh!$A$11:$ZZ$201,206,FALSE)=0,"",VLOOKUP($A40,parlvotes_lh!$A$11:$ZZ$201,206,FALSE)))</f>
        <v/>
      </c>
      <c r="U40" s="188" t="str">
        <f>IF(ISERROR(VLOOKUP($A40,parlvotes_lh!$A$11:$ZZ$201,226,FALSE))=TRUE,"",IF(VLOOKUP($A40,parlvotes_lh!$A$11:$ZZ$201,226,FALSE)=0,"",VLOOKUP($A40,parlvotes_lh!$A$11:$ZZ$201,226,FALSE)))</f>
        <v/>
      </c>
      <c r="V40" s="188" t="str">
        <f>IF(ISERROR(VLOOKUP($A40,parlvotes_lh!$A$11:$ZZ$201,246,FALSE))=TRUE,"",IF(VLOOKUP($A40,parlvotes_lh!$A$11:$ZZ$201,246,FALSE)=0,"",VLOOKUP($A40,parlvotes_lh!$A$11:$ZZ$201,246,FALSE)))</f>
        <v/>
      </c>
      <c r="W40" s="188" t="str">
        <f>IF(ISERROR(VLOOKUP($A40,parlvotes_lh!$A$11:$ZZ$201,266,FALSE))=TRUE,"",IF(VLOOKUP($A40,parlvotes_lh!$A$11:$ZZ$201,266,FALSE)=0,"",VLOOKUP($A40,parlvotes_lh!$A$11:$ZZ$201,266,FALSE)))</f>
        <v/>
      </c>
      <c r="X40" s="188" t="str">
        <f>IF(ISERROR(VLOOKUP($A40,parlvotes_lh!$A$11:$ZZ$201,286,FALSE))=TRUE,"",IF(VLOOKUP($A40,parlvotes_lh!$A$11:$ZZ$201,286,FALSE)=0,"",VLOOKUP($A40,parlvotes_lh!$A$11:$ZZ$201,286,FALSE)))</f>
        <v/>
      </c>
      <c r="Y40" s="188" t="str">
        <f>IF(ISERROR(VLOOKUP($A40,parlvotes_lh!$A$11:$ZZ$201,306,FALSE))=TRUE,"",IF(VLOOKUP($A40,parlvotes_lh!$A$11:$ZZ$201,306,FALSE)=0,"",VLOOKUP($A40,parlvotes_lh!$A$11:$ZZ$201,306,FALSE)))</f>
        <v/>
      </c>
      <c r="Z40" s="188" t="str">
        <f>IF(ISERROR(VLOOKUP($A40,parlvotes_lh!$A$11:$ZZ$201,326,FALSE))=TRUE,"",IF(VLOOKUP($A40,parlvotes_lh!$A$11:$ZZ$201,326,FALSE)=0,"",VLOOKUP($A40,parlvotes_lh!$A$11:$ZZ$201,326,FALSE)))</f>
        <v/>
      </c>
      <c r="AA40" s="188" t="str">
        <f>IF(ISERROR(VLOOKUP($A40,parlvotes_lh!$A$11:$ZZ$201,346,FALSE))=TRUE,"",IF(VLOOKUP($A40,parlvotes_lh!$A$11:$ZZ$201,346,FALSE)=0,"",VLOOKUP($A40,parlvotes_lh!$A$11:$ZZ$201,346,FALSE)))</f>
        <v/>
      </c>
      <c r="AB40" s="188" t="str">
        <f>IF(ISERROR(VLOOKUP($A40,parlvotes_lh!$A$11:$ZZ$201,366,FALSE))=TRUE,"",IF(VLOOKUP($A40,parlvotes_lh!$A$11:$ZZ$201,366,FALSE)=0,"",VLOOKUP($A40,parlvotes_lh!$A$11:$ZZ$201,366,FALSE)))</f>
        <v/>
      </c>
      <c r="AC40" s="188" t="str">
        <f>IF(ISERROR(VLOOKUP($A40,parlvotes_lh!$A$11:$ZZ$201,386,FALSE))=TRUE,"",IF(VLOOKUP($A40,parlvotes_lh!$A$11:$ZZ$201,386,FALSE)=0,"",VLOOKUP($A40,parlvotes_lh!$A$11:$ZZ$201,386,FALSE)))</f>
        <v/>
      </c>
    </row>
    <row r="41" spans="1:29" ht="13.5" customHeight="1" x14ac:dyDescent="0.25">
      <c r="A41" s="182" t="str">
        <f>IF(info_parties!A41="","",info_parties!A41)</f>
        <v/>
      </c>
      <c r="B41" s="87" t="str">
        <f>IF(A41="","",MID(info_weblinks!$C$3,32,3))</f>
        <v/>
      </c>
      <c r="C41" s="87" t="str">
        <f>IF(info_parties!G41="","",info_parties!G41)</f>
        <v/>
      </c>
      <c r="D41" s="87" t="str">
        <f>IF(info_parties!K41="","",info_parties!K41)</f>
        <v/>
      </c>
      <c r="E41" s="87" t="str">
        <f>IF(info_parties!H41="","",info_parties!H41)</f>
        <v/>
      </c>
      <c r="F41" s="183" t="str">
        <f t="shared" si="0"/>
        <v/>
      </c>
      <c r="G41" s="184" t="str">
        <f t="shared" si="1"/>
        <v/>
      </c>
      <c r="H41" s="185" t="str">
        <f t="shared" si="2"/>
        <v/>
      </c>
      <c r="I41" s="186" t="str">
        <f t="shared" si="3"/>
        <v/>
      </c>
      <c r="J41" s="187" t="str">
        <f>IF(ISERROR(VLOOKUP($A41,parlvotes_lh!$A$11:$ZZ$201,6,FALSE))=TRUE,"",IF(VLOOKUP($A41,parlvotes_lh!$A$11:$ZZ$201,6,FALSE)=0,"",VLOOKUP($A41,parlvotes_lh!$A$11:$ZZ$201,6,FALSE)))</f>
        <v/>
      </c>
      <c r="K41" s="187" t="str">
        <f>IF(ISERROR(VLOOKUP($A41,parlvotes_lh!$A$11:$ZZ$201,26,FALSE))=TRUE,"",IF(VLOOKUP($A41,parlvotes_lh!$A$11:$ZZ$201,26,FALSE)=0,"",VLOOKUP($A41,parlvotes_lh!$A$11:$ZZ$201,26,FALSE)))</f>
        <v/>
      </c>
      <c r="L41" s="187" t="str">
        <f>IF(ISERROR(VLOOKUP($A41,parlvotes_lh!$A$11:$ZZ$201,46,FALSE))=TRUE,"",IF(VLOOKUP($A41,parlvotes_lh!$A$11:$ZZ$201,46,FALSE)=0,"",VLOOKUP($A41,parlvotes_lh!$A$11:$ZZ$201,46,FALSE)))</f>
        <v/>
      </c>
      <c r="M41" s="187" t="str">
        <f>IF(ISERROR(VLOOKUP($A41,parlvotes_lh!$A$11:$ZZ$201,66,FALSE))=TRUE,"",IF(VLOOKUP($A41,parlvotes_lh!$A$11:$ZZ$201,66,FALSE)=0,"",VLOOKUP($A41,parlvotes_lh!$A$11:$ZZ$201,66,FALSE)))</f>
        <v/>
      </c>
      <c r="N41" s="187" t="str">
        <f>IF(ISERROR(VLOOKUP($A41,parlvotes_lh!$A$11:$ZZ$201,86,FALSE))=TRUE,"",IF(VLOOKUP($A41,parlvotes_lh!$A$11:$ZZ$201,86,FALSE)=0,"",VLOOKUP($A41,parlvotes_lh!$A$11:$ZZ$201,86,FALSE)))</f>
        <v/>
      </c>
      <c r="O41" s="187" t="str">
        <f>IF(ISERROR(VLOOKUP($A41,parlvotes_lh!$A$11:$ZZ$201,106,FALSE))=TRUE,"",IF(VLOOKUP($A41,parlvotes_lh!$A$11:$ZZ$201,106,FALSE)=0,"",VLOOKUP($A41,parlvotes_lh!$A$11:$ZZ$201,106,FALSE)))</f>
        <v/>
      </c>
      <c r="P41" s="187" t="str">
        <f>IF(ISERROR(VLOOKUP($A41,parlvotes_lh!$A$11:$ZZ$201,126,FALSE))=TRUE,"",IF(VLOOKUP($A41,parlvotes_lh!$A$11:$ZZ$201,126,FALSE)=0,"",VLOOKUP($A41,parlvotes_lh!$A$11:$ZZ$201,126,FALSE)))</f>
        <v/>
      </c>
      <c r="Q41" s="188" t="str">
        <f>IF(ISERROR(VLOOKUP($A41,parlvotes_lh!$A$11:$ZZ$201,146,FALSE))=TRUE,"",IF(VLOOKUP($A41,parlvotes_lh!$A$11:$ZZ$201,146,FALSE)=0,"",VLOOKUP($A41,parlvotes_lh!$A$11:$ZZ$201,146,FALSE)))</f>
        <v/>
      </c>
      <c r="R41" s="188" t="str">
        <f>IF(ISERROR(VLOOKUP($A41,parlvotes_lh!$A$11:$ZZ$201,166,FALSE))=TRUE,"",IF(VLOOKUP($A41,parlvotes_lh!$A$11:$ZZ$201,166,FALSE)=0,"",VLOOKUP($A41,parlvotes_lh!$A$11:$ZZ$201,166,FALSE)))</f>
        <v/>
      </c>
      <c r="S41" s="188" t="str">
        <f>IF(ISERROR(VLOOKUP($A41,parlvotes_lh!$A$11:$ZZ$201,186,FALSE))=TRUE,"",IF(VLOOKUP($A41,parlvotes_lh!$A$11:$ZZ$201,186,FALSE)=0,"",VLOOKUP($A41,parlvotes_lh!$A$11:$ZZ$201,186,FALSE)))</f>
        <v/>
      </c>
      <c r="T41" s="188" t="str">
        <f>IF(ISERROR(VLOOKUP($A41,parlvotes_lh!$A$11:$ZZ$201,206,FALSE))=TRUE,"",IF(VLOOKUP($A41,parlvotes_lh!$A$11:$ZZ$201,206,FALSE)=0,"",VLOOKUP($A41,parlvotes_lh!$A$11:$ZZ$201,206,FALSE)))</f>
        <v/>
      </c>
      <c r="U41" s="188" t="str">
        <f>IF(ISERROR(VLOOKUP($A41,parlvotes_lh!$A$11:$ZZ$201,226,FALSE))=TRUE,"",IF(VLOOKUP($A41,parlvotes_lh!$A$11:$ZZ$201,226,FALSE)=0,"",VLOOKUP($A41,parlvotes_lh!$A$11:$ZZ$201,226,FALSE)))</f>
        <v/>
      </c>
      <c r="V41" s="188" t="str">
        <f>IF(ISERROR(VLOOKUP($A41,parlvotes_lh!$A$11:$ZZ$201,246,FALSE))=TRUE,"",IF(VLOOKUP($A41,parlvotes_lh!$A$11:$ZZ$201,246,FALSE)=0,"",VLOOKUP($A41,parlvotes_lh!$A$11:$ZZ$201,246,FALSE)))</f>
        <v/>
      </c>
      <c r="W41" s="188" t="str">
        <f>IF(ISERROR(VLOOKUP($A41,parlvotes_lh!$A$11:$ZZ$201,266,FALSE))=TRUE,"",IF(VLOOKUP($A41,parlvotes_lh!$A$11:$ZZ$201,266,FALSE)=0,"",VLOOKUP($A41,parlvotes_lh!$A$11:$ZZ$201,266,FALSE)))</f>
        <v/>
      </c>
      <c r="X41" s="188" t="str">
        <f>IF(ISERROR(VLOOKUP($A41,parlvotes_lh!$A$11:$ZZ$201,286,FALSE))=TRUE,"",IF(VLOOKUP($A41,parlvotes_lh!$A$11:$ZZ$201,286,FALSE)=0,"",VLOOKUP($A41,parlvotes_lh!$A$11:$ZZ$201,286,FALSE)))</f>
        <v/>
      </c>
      <c r="Y41" s="188" t="str">
        <f>IF(ISERROR(VLOOKUP($A41,parlvotes_lh!$A$11:$ZZ$201,306,FALSE))=TRUE,"",IF(VLOOKUP($A41,parlvotes_lh!$A$11:$ZZ$201,306,FALSE)=0,"",VLOOKUP($A41,parlvotes_lh!$A$11:$ZZ$201,306,FALSE)))</f>
        <v/>
      </c>
      <c r="Z41" s="188" t="str">
        <f>IF(ISERROR(VLOOKUP($A41,parlvotes_lh!$A$11:$ZZ$201,326,FALSE))=TRUE,"",IF(VLOOKUP($A41,parlvotes_lh!$A$11:$ZZ$201,326,FALSE)=0,"",VLOOKUP($A41,parlvotes_lh!$A$11:$ZZ$201,326,FALSE)))</f>
        <v/>
      </c>
      <c r="AA41" s="188" t="str">
        <f>IF(ISERROR(VLOOKUP($A41,parlvotes_lh!$A$11:$ZZ$201,346,FALSE))=TRUE,"",IF(VLOOKUP($A41,parlvotes_lh!$A$11:$ZZ$201,346,FALSE)=0,"",VLOOKUP($A41,parlvotes_lh!$A$11:$ZZ$201,346,FALSE)))</f>
        <v/>
      </c>
      <c r="AB41" s="188" t="str">
        <f>IF(ISERROR(VLOOKUP($A41,parlvotes_lh!$A$11:$ZZ$201,366,FALSE))=TRUE,"",IF(VLOOKUP($A41,parlvotes_lh!$A$11:$ZZ$201,366,FALSE)=0,"",VLOOKUP($A41,parlvotes_lh!$A$11:$ZZ$201,366,FALSE)))</f>
        <v/>
      </c>
      <c r="AC41" s="188" t="str">
        <f>IF(ISERROR(VLOOKUP($A41,parlvotes_lh!$A$11:$ZZ$201,386,FALSE))=TRUE,"",IF(VLOOKUP($A41,parlvotes_lh!$A$11:$ZZ$201,386,FALSE)=0,"",VLOOKUP($A41,parlvotes_lh!$A$11:$ZZ$201,386,FALSE)))</f>
        <v/>
      </c>
    </row>
    <row r="42" spans="1:29" ht="13.5" customHeight="1" x14ac:dyDescent="0.25">
      <c r="A42" s="182" t="str">
        <f>IF(info_parties!A42="","",info_parties!A42)</f>
        <v/>
      </c>
      <c r="B42" s="87" t="str">
        <f>IF(A42="","",MID(info_weblinks!$C$3,32,3))</f>
        <v/>
      </c>
      <c r="C42" s="87" t="str">
        <f>IF(info_parties!G42="","",info_parties!G42)</f>
        <v/>
      </c>
      <c r="D42" s="87" t="str">
        <f>IF(info_parties!K42="","",info_parties!K42)</f>
        <v/>
      </c>
      <c r="E42" s="87" t="str">
        <f>IF(info_parties!H42="","",info_parties!H42)</f>
        <v/>
      </c>
      <c r="F42" s="183" t="str">
        <f t="shared" si="0"/>
        <v/>
      </c>
      <c r="G42" s="184" t="str">
        <f t="shared" si="1"/>
        <v/>
      </c>
      <c r="H42" s="185" t="str">
        <f t="shared" si="2"/>
        <v/>
      </c>
      <c r="I42" s="186" t="str">
        <f t="shared" si="3"/>
        <v/>
      </c>
      <c r="J42" s="187" t="str">
        <f>IF(ISERROR(VLOOKUP($A42,parlvotes_lh!$A$11:$ZZ$201,6,FALSE))=TRUE,"",IF(VLOOKUP($A42,parlvotes_lh!$A$11:$ZZ$201,6,FALSE)=0,"",VLOOKUP($A42,parlvotes_lh!$A$11:$ZZ$201,6,FALSE)))</f>
        <v/>
      </c>
      <c r="K42" s="187" t="str">
        <f>IF(ISERROR(VLOOKUP($A42,parlvotes_lh!$A$11:$ZZ$201,26,FALSE))=TRUE,"",IF(VLOOKUP($A42,parlvotes_lh!$A$11:$ZZ$201,26,FALSE)=0,"",VLOOKUP($A42,parlvotes_lh!$A$11:$ZZ$201,26,FALSE)))</f>
        <v/>
      </c>
      <c r="L42" s="187" t="str">
        <f>IF(ISERROR(VLOOKUP($A42,parlvotes_lh!$A$11:$ZZ$201,46,FALSE))=TRUE,"",IF(VLOOKUP($A42,parlvotes_lh!$A$11:$ZZ$201,46,FALSE)=0,"",VLOOKUP($A42,parlvotes_lh!$A$11:$ZZ$201,46,FALSE)))</f>
        <v/>
      </c>
      <c r="M42" s="187" t="str">
        <f>IF(ISERROR(VLOOKUP($A42,parlvotes_lh!$A$11:$ZZ$201,66,FALSE))=TRUE,"",IF(VLOOKUP($A42,parlvotes_lh!$A$11:$ZZ$201,66,FALSE)=0,"",VLOOKUP($A42,parlvotes_lh!$A$11:$ZZ$201,66,FALSE)))</f>
        <v/>
      </c>
      <c r="N42" s="187" t="str">
        <f>IF(ISERROR(VLOOKUP($A42,parlvotes_lh!$A$11:$ZZ$201,86,FALSE))=TRUE,"",IF(VLOOKUP($A42,parlvotes_lh!$A$11:$ZZ$201,86,FALSE)=0,"",VLOOKUP($A42,parlvotes_lh!$A$11:$ZZ$201,86,FALSE)))</f>
        <v/>
      </c>
      <c r="O42" s="187" t="str">
        <f>IF(ISERROR(VLOOKUP($A42,parlvotes_lh!$A$11:$ZZ$201,106,FALSE))=TRUE,"",IF(VLOOKUP($A42,parlvotes_lh!$A$11:$ZZ$201,106,FALSE)=0,"",VLOOKUP($A42,parlvotes_lh!$A$11:$ZZ$201,106,FALSE)))</f>
        <v/>
      </c>
      <c r="P42" s="187" t="str">
        <f>IF(ISERROR(VLOOKUP($A42,parlvotes_lh!$A$11:$ZZ$201,126,FALSE))=TRUE,"",IF(VLOOKUP($A42,parlvotes_lh!$A$11:$ZZ$201,126,FALSE)=0,"",VLOOKUP($A42,parlvotes_lh!$A$11:$ZZ$201,126,FALSE)))</f>
        <v/>
      </c>
      <c r="Q42" s="188" t="str">
        <f>IF(ISERROR(VLOOKUP($A42,parlvotes_lh!$A$11:$ZZ$201,146,FALSE))=TRUE,"",IF(VLOOKUP($A42,parlvotes_lh!$A$11:$ZZ$201,146,FALSE)=0,"",VLOOKUP($A42,parlvotes_lh!$A$11:$ZZ$201,146,FALSE)))</f>
        <v/>
      </c>
      <c r="R42" s="188" t="str">
        <f>IF(ISERROR(VLOOKUP($A42,parlvotes_lh!$A$11:$ZZ$201,166,FALSE))=TRUE,"",IF(VLOOKUP($A42,parlvotes_lh!$A$11:$ZZ$201,166,FALSE)=0,"",VLOOKUP($A42,parlvotes_lh!$A$11:$ZZ$201,166,FALSE)))</f>
        <v/>
      </c>
      <c r="S42" s="188" t="str">
        <f>IF(ISERROR(VLOOKUP($A42,parlvotes_lh!$A$11:$ZZ$201,186,FALSE))=TRUE,"",IF(VLOOKUP($A42,parlvotes_lh!$A$11:$ZZ$201,186,FALSE)=0,"",VLOOKUP($A42,parlvotes_lh!$A$11:$ZZ$201,186,FALSE)))</f>
        <v/>
      </c>
      <c r="T42" s="188" t="str">
        <f>IF(ISERROR(VLOOKUP($A42,parlvotes_lh!$A$11:$ZZ$201,206,FALSE))=TRUE,"",IF(VLOOKUP($A42,parlvotes_lh!$A$11:$ZZ$201,206,FALSE)=0,"",VLOOKUP($A42,parlvotes_lh!$A$11:$ZZ$201,206,FALSE)))</f>
        <v/>
      </c>
      <c r="U42" s="188" t="str">
        <f>IF(ISERROR(VLOOKUP($A42,parlvotes_lh!$A$11:$ZZ$201,226,FALSE))=TRUE,"",IF(VLOOKUP($A42,parlvotes_lh!$A$11:$ZZ$201,226,FALSE)=0,"",VLOOKUP($A42,parlvotes_lh!$A$11:$ZZ$201,226,FALSE)))</f>
        <v/>
      </c>
      <c r="V42" s="188" t="str">
        <f>IF(ISERROR(VLOOKUP($A42,parlvotes_lh!$A$11:$ZZ$201,246,FALSE))=TRUE,"",IF(VLOOKUP($A42,parlvotes_lh!$A$11:$ZZ$201,246,FALSE)=0,"",VLOOKUP($A42,parlvotes_lh!$A$11:$ZZ$201,246,FALSE)))</f>
        <v/>
      </c>
      <c r="W42" s="188" t="str">
        <f>IF(ISERROR(VLOOKUP($A42,parlvotes_lh!$A$11:$ZZ$201,266,FALSE))=TRUE,"",IF(VLOOKUP($A42,parlvotes_lh!$A$11:$ZZ$201,266,FALSE)=0,"",VLOOKUP($A42,parlvotes_lh!$A$11:$ZZ$201,266,FALSE)))</f>
        <v/>
      </c>
      <c r="X42" s="188" t="str">
        <f>IF(ISERROR(VLOOKUP($A42,parlvotes_lh!$A$11:$ZZ$201,286,FALSE))=TRUE,"",IF(VLOOKUP($A42,parlvotes_lh!$A$11:$ZZ$201,286,FALSE)=0,"",VLOOKUP($A42,parlvotes_lh!$A$11:$ZZ$201,286,FALSE)))</f>
        <v/>
      </c>
      <c r="Y42" s="188" t="str">
        <f>IF(ISERROR(VLOOKUP($A42,parlvotes_lh!$A$11:$ZZ$201,306,FALSE))=TRUE,"",IF(VLOOKUP($A42,parlvotes_lh!$A$11:$ZZ$201,306,FALSE)=0,"",VLOOKUP($A42,parlvotes_lh!$A$11:$ZZ$201,306,FALSE)))</f>
        <v/>
      </c>
      <c r="Z42" s="188" t="str">
        <f>IF(ISERROR(VLOOKUP($A42,parlvotes_lh!$A$11:$ZZ$201,326,FALSE))=TRUE,"",IF(VLOOKUP($A42,parlvotes_lh!$A$11:$ZZ$201,326,FALSE)=0,"",VLOOKUP($A42,parlvotes_lh!$A$11:$ZZ$201,326,FALSE)))</f>
        <v/>
      </c>
      <c r="AA42" s="188" t="str">
        <f>IF(ISERROR(VLOOKUP($A42,parlvotes_lh!$A$11:$ZZ$201,346,FALSE))=TRUE,"",IF(VLOOKUP($A42,parlvotes_lh!$A$11:$ZZ$201,346,FALSE)=0,"",VLOOKUP($A42,parlvotes_lh!$A$11:$ZZ$201,346,FALSE)))</f>
        <v/>
      </c>
      <c r="AB42" s="188" t="str">
        <f>IF(ISERROR(VLOOKUP($A42,parlvotes_lh!$A$11:$ZZ$201,366,FALSE))=TRUE,"",IF(VLOOKUP($A42,parlvotes_lh!$A$11:$ZZ$201,366,FALSE)=0,"",VLOOKUP($A42,parlvotes_lh!$A$11:$ZZ$201,366,FALSE)))</f>
        <v/>
      </c>
      <c r="AC42" s="188" t="str">
        <f>IF(ISERROR(VLOOKUP($A42,parlvotes_lh!$A$11:$ZZ$201,386,FALSE))=TRUE,"",IF(VLOOKUP($A42,parlvotes_lh!$A$11:$ZZ$201,386,FALSE)=0,"",VLOOKUP($A42,parlvotes_lh!$A$11:$ZZ$201,386,FALSE)))</f>
        <v/>
      </c>
    </row>
    <row r="43" spans="1:29" ht="13.5" customHeight="1" x14ac:dyDescent="0.25">
      <c r="A43" s="182" t="str">
        <f>IF(info_parties!A43="","",info_parties!A43)</f>
        <v/>
      </c>
      <c r="B43" s="87" t="str">
        <f>IF(A43="","",MID(info_weblinks!$C$3,32,3))</f>
        <v/>
      </c>
      <c r="C43" s="87" t="str">
        <f>IF(info_parties!G43="","",info_parties!G43)</f>
        <v/>
      </c>
      <c r="D43" s="87" t="str">
        <f>IF(info_parties!K43="","",info_parties!K43)</f>
        <v/>
      </c>
      <c r="E43" s="87" t="str">
        <f>IF(info_parties!H43="","",info_parties!H43)</f>
        <v/>
      </c>
      <c r="F43" s="183" t="str">
        <f t="shared" si="0"/>
        <v/>
      </c>
      <c r="G43" s="184" t="str">
        <f t="shared" si="1"/>
        <v/>
      </c>
      <c r="H43" s="185" t="str">
        <f t="shared" si="2"/>
        <v/>
      </c>
      <c r="I43" s="186" t="str">
        <f t="shared" si="3"/>
        <v/>
      </c>
      <c r="J43" s="187" t="str">
        <f>IF(ISERROR(VLOOKUP($A43,parlvotes_lh!$A$11:$ZZ$201,6,FALSE))=TRUE,"",IF(VLOOKUP($A43,parlvotes_lh!$A$11:$ZZ$201,6,FALSE)=0,"",VLOOKUP($A43,parlvotes_lh!$A$11:$ZZ$201,6,FALSE)))</f>
        <v/>
      </c>
      <c r="K43" s="187" t="str">
        <f>IF(ISERROR(VLOOKUP($A43,parlvotes_lh!$A$11:$ZZ$201,26,FALSE))=TRUE,"",IF(VLOOKUP($A43,parlvotes_lh!$A$11:$ZZ$201,26,FALSE)=0,"",VLOOKUP($A43,parlvotes_lh!$A$11:$ZZ$201,26,FALSE)))</f>
        <v/>
      </c>
      <c r="L43" s="187" t="str">
        <f>IF(ISERROR(VLOOKUP($A43,parlvotes_lh!$A$11:$ZZ$201,46,FALSE))=TRUE,"",IF(VLOOKUP($A43,parlvotes_lh!$A$11:$ZZ$201,46,FALSE)=0,"",VLOOKUP($A43,parlvotes_lh!$A$11:$ZZ$201,46,FALSE)))</f>
        <v/>
      </c>
      <c r="M43" s="187" t="str">
        <f>IF(ISERROR(VLOOKUP($A43,parlvotes_lh!$A$11:$ZZ$201,66,FALSE))=TRUE,"",IF(VLOOKUP($A43,parlvotes_lh!$A$11:$ZZ$201,66,FALSE)=0,"",VLOOKUP($A43,parlvotes_lh!$A$11:$ZZ$201,66,FALSE)))</f>
        <v/>
      </c>
      <c r="N43" s="187" t="str">
        <f>IF(ISERROR(VLOOKUP($A43,parlvotes_lh!$A$11:$ZZ$201,86,FALSE))=TRUE,"",IF(VLOOKUP($A43,parlvotes_lh!$A$11:$ZZ$201,86,FALSE)=0,"",VLOOKUP($A43,parlvotes_lh!$A$11:$ZZ$201,86,FALSE)))</f>
        <v/>
      </c>
      <c r="O43" s="187" t="str">
        <f>IF(ISERROR(VLOOKUP($A43,parlvotes_lh!$A$11:$ZZ$201,106,FALSE))=TRUE,"",IF(VLOOKUP($A43,parlvotes_lh!$A$11:$ZZ$201,106,FALSE)=0,"",VLOOKUP($A43,parlvotes_lh!$A$11:$ZZ$201,106,FALSE)))</f>
        <v/>
      </c>
      <c r="P43" s="187" t="str">
        <f>IF(ISERROR(VLOOKUP($A43,parlvotes_lh!$A$11:$ZZ$201,126,FALSE))=TRUE,"",IF(VLOOKUP($A43,parlvotes_lh!$A$11:$ZZ$201,126,FALSE)=0,"",VLOOKUP($A43,parlvotes_lh!$A$11:$ZZ$201,126,FALSE)))</f>
        <v/>
      </c>
      <c r="Q43" s="188" t="str">
        <f>IF(ISERROR(VLOOKUP($A43,parlvotes_lh!$A$11:$ZZ$201,146,FALSE))=TRUE,"",IF(VLOOKUP($A43,parlvotes_lh!$A$11:$ZZ$201,146,FALSE)=0,"",VLOOKUP($A43,parlvotes_lh!$A$11:$ZZ$201,146,FALSE)))</f>
        <v/>
      </c>
      <c r="R43" s="188" t="str">
        <f>IF(ISERROR(VLOOKUP($A43,parlvotes_lh!$A$11:$ZZ$201,166,FALSE))=TRUE,"",IF(VLOOKUP($A43,parlvotes_lh!$A$11:$ZZ$201,166,FALSE)=0,"",VLOOKUP($A43,parlvotes_lh!$A$11:$ZZ$201,166,FALSE)))</f>
        <v/>
      </c>
      <c r="S43" s="188" t="str">
        <f>IF(ISERROR(VLOOKUP($A43,parlvotes_lh!$A$11:$ZZ$201,186,FALSE))=TRUE,"",IF(VLOOKUP($A43,parlvotes_lh!$A$11:$ZZ$201,186,FALSE)=0,"",VLOOKUP($A43,parlvotes_lh!$A$11:$ZZ$201,186,FALSE)))</f>
        <v/>
      </c>
      <c r="T43" s="188" t="str">
        <f>IF(ISERROR(VLOOKUP($A43,parlvotes_lh!$A$11:$ZZ$201,206,FALSE))=TRUE,"",IF(VLOOKUP($A43,parlvotes_lh!$A$11:$ZZ$201,206,FALSE)=0,"",VLOOKUP($A43,parlvotes_lh!$A$11:$ZZ$201,206,FALSE)))</f>
        <v/>
      </c>
      <c r="U43" s="188" t="str">
        <f>IF(ISERROR(VLOOKUP($A43,parlvotes_lh!$A$11:$ZZ$201,226,FALSE))=TRUE,"",IF(VLOOKUP($A43,parlvotes_lh!$A$11:$ZZ$201,226,FALSE)=0,"",VLOOKUP($A43,parlvotes_lh!$A$11:$ZZ$201,226,FALSE)))</f>
        <v/>
      </c>
      <c r="V43" s="188" t="str">
        <f>IF(ISERROR(VLOOKUP($A43,parlvotes_lh!$A$11:$ZZ$201,246,FALSE))=TRUE,"",IF(VLOOKUP($A43,parlvotes_lh!$A$11:$ZZ$201,246,FALSE)=0,"",VLOOKUP($A43,parlvotes_lh!$A$11:$ZZ$201,246,FALSE)))</f>
        <v/>
      </c>
      <c r="W43" s="188" t="str">
        <f>IF(ISERROR(VLOOKUP($A43,parlvotes_lh!$A$11:$ZZ$201,266,FALSE))=TRUE,"",IF(VLOOKUP($A43,parlvotes_lh!$A$11:$ZZ$201,266,FALSE)=0,"",VLOOKUP($A43,parlvotes_lh!$A$11:$ZZ$201,266,FALSE)))</f>
        <v/>
      </c>
      <c r="X43" s="188" t="str">
        <f>IF(ISERROR(VLOOKUP($A43,parlvotes_lh!$A$11:$ZZ$201,286,FALSE))=TRUE,"",IF(VLOOKUP($A43,parlvotes_lh!$A$11:$ZZ$201,286,FALSE)=0,"",VLOOKUP($A43,parlvotes_lh!$A$11:$ZZ$201,286,FALSE)))</f>
        <v/>
      </c>
      <c r="Y43" s="188" t="str">
        <f>IF(ISERROR(VLOOKUP($A43,parlvotes_lh!$A$11:$ZZ$201,306,FALSE))=TRUE,"",IF(VLOOKUP($A43,parlvotes_lh!$A$11:$ZZ$201,306,FALSE)=0,"",VLOOKUP($A43,parlvotes_lh!$A$11:$ZZ$201,306,FALSE)))</f>
        <v/>
      </c>
      <c r="Z43" s="188" t="str">
        <f>IF(ISERROR(VLOOKUP($A43,parlvotes_lh!$A$11:$ZZ$201,326,FALSE))=TRUE,"",IF(VLOOKUP($A43,parlvotes_lh!$A$11:$ZZ$201,326,FALSE)=0,"",VLOOKUP($A43,parlvotes_lh!$A$11:$ZZ$201,326,FALSE)))</f>
        <v/>
      </c>
      <c r="AA43" s="188" t="str">
        <f>IF(ISERROR(VLOOKUP($A43,parlvotes_lh!$A$11:$ZZ$201,346,FALSE))=TRUE,"",IF(VLOOKUP($A43,parlvotes_lh!$A$11:$ZZ$201,346,FALSE)=0,"",VLOOKUP($A43,parlvotes_lh!$A$11:$ZZ$201,346,FALSE)))</f>
        <v/>
      </c>
      <c r="AB43" s="188" t="str">
        <f>IF(ISERROR(VLOOKUP($A43,parlvotes_lh!$A$11:$ZZ$201,366,FALSE))=TRUE,"",IF(VLOOKUP($A43,parlvotes_lh!$A$11:$ZZ$201,366,FALSE)=0,"",VLOOKUP($A43,parlvotes_lh!$A$11:$ZZ$201,366,FALSE)))</f>
        <v/>
      </c>
      <c r="AC43" s="188" t="str">
        <f>IF(ISERROR(VLOOKUP($A43,parlvotes_lh!$A$11:$ZZ$201,386,FALSE))=TRUE,"",IF(VLOOKUP($A43,parlvotes_lh!$A$11:$ZZ$201,386,FALSE)=0,"",VLOOKUP($A43,parlvotes_lh!$A$11:$ZZ$201,386,FALSE)))</f>
        <v/>
      </c>
    </row>
    <row r="44" spans="1:29" ht="13.5" customHeight="1" x14ac:dyDescent="0.25">
      <c r="A44" s="182" t="str">
        <f>IF(info_parties!A44="","",info_parties!A44)</f>
        <v/>
      </c>
      <c r="B44" s="87" t="str">
        <f>IF(A44="","",MID(info_weblinks!$C$3,32,3))</f>
        <v/>
      </c>
      <c r="C44" s="87" t="str">
        <f>IF(info_parties!G44="","",info_parties!G44)</f>
        <v/>
      </c>
      <c r="D44" s="87" t="str">
        <f>IF(info_parties!K44="","",info_parties!K44)</f>
        <v/>
      </c>
      <c r="E44" s="87" t="str">
        <f>IF(info_parties!H44="","",info_parties!H44)</f>
        <v/>
      </c>
      <c r="F44" s="183" t="str">
        <f t="shared" si="0"/>
        <v/>
      </c>
      <c r="G44" s="184" t="str">
        <f t="shared" si="1"/>
        <v/>
      </c>
      <c r="H44" s="185" t="str">
        <f t="shared" si="2"/>
        <v/>
      </c>
      <c r="I44" s="186" t="str">
        <f t="shared" si="3"/>
        <v/>
      </c>
      <c r="J44" s="187" t="str">
        <f>IF(ISERROR(VLOOKUP($A44,parlvotes_lh!$A$11:$ZZ$201,6,FALSE))=TRUE,"",IF(VLOOKUP($A44,parlvotes_lh!$A$11:$ZZ$201,6,FALSE)=0,"",VLOOKUP($A44,parlvotes_lh!$A$11:$ZZ$201,6,FALSE)))</f>
        <v/>
      </c>
      <c r="K44" s="187" t="str">
        <f>IF(ISERROR(VLOOKUP($A44,parlvotes_lh!$A$11:$ZZ$201,26,FALSE))=TRUE,"",IF(VLOOKUP($A44,parlvotes_lh!$A$11:$ZZ$201,26,FALSE)=0,"",VLOOKUP($A44,parlvotes_lh!$A$11:$ZZ$201,26,FALSE)))</f>
        <v/>
      </c>
      <c r="L44" s="187" t="str">
        <f>IF(ISERROR(VLOOKUP($A44,parlvotes_lh!$A$11:$ZZ$201,46,FALSE))=TRUE,"",IF(VLOOKUP($A44,parlvotes_lh!$A$11:$ZZ$201,46,FALSE)=0,"",VLOOKUP($A44,parlvotes_lh!$A$11:$ZZ$201,46,FALSE)))</f>
        <v/>
      </c>
      <c r="M44" s="187" t="str">
        <f>IF(ISERROR(VLOOKUP($A44,parlvotes_lh!$A$11:$ZZ$201,66,FALSE))=TRUE,"",IF(VLOOKUP($A44,parlvotes_lh!$A$11:$ZZ$201,66,FALSE)=0,"",VLOOKUP($A44,parlvotes_lh!$A$11:$ZZ$201,66,FALSE)))</f>
        <v/>
      </c>
      <c r="N44" s="187" t="str">
        <f>IF(ISERROR(VLOOKUP($A44,parlvotes_lh!$A$11:$ZZ$201,86,FALSE))=TRUE,"",IF(VLOOKUP($A44,parlvotes_lh!$A$11:$ZZ$201,86,FALSE)=0,"",VLOOKUP($A44,parlvotes_lh!$A$11:$ZZ$201,86,FALSE)))</f>
        <v/>
      </c>
      <c r="O44" s="187" t="str">
        <f>IF(ISERROR(VLOOKUP($A44,parlvotes_lh!$A$11:$ZZ$201,106,FALSE))=TRUE,"",IF(VLOOKUP($A44,parlvotes_lh!$A$11:$ZZ$201,106,FALSE)=0,"",VLOOKUP($A44,parlvotes_lh!$A$11:$ZZ$201,106,FALSE)))</f>
        <v/>
      </c>
      <c r="P44" s="187" t="str">
        <f>IF(ISERROR(VLOOKUP($A44,parlvotes_lh!$A$11:$ZZ$201,126,FALSE))=TRUE,"",IF(VLOOKUP($A44,parlvotes_lh!$A$11:$ZZ$201,126,FALSE)=0,"",VLOOKUP($A44,parlvotes_lh!$A$11:$ZZ$201,126,FALSE)))</f>
        <v/>
      </c>
      <c r="Q44" s="188" t="str">
        <f>IF(ISERROR(VLOOKUP($A44,parlvotes_lh!$A$11:$ZZ$201,146,FALSE))=TRUE,"",IF(VLOOKUP($A44,parlvotes_lh!$A$11:$ZZ$201,146,FALSE)=0,"",VLOOKUP($A44,parlvotes_lh!$A$11:$ZZ$201,146,FALSE)))</f>
        <v/>
      </c>
      <c r="R44" s="188" t="str">
        <f>IF(ISERROR(VLOOKUP($A44,parlvotes_lh!$A$11:$ZZ$201,166,FALSE))=TRUE,"",IF(VLOOKUP($A44,parlvotes_lh!$A$11:$ZZ$201,166,FALSE)=0,"",VLOOKUP($A44,parlvotes_lh!$A$11:$ZZ$201,166,FALSE)))</f>
        <v/>
      </c>
      <c r="S44" s="188" t="str">
        <f>IF(ISERROR(VLOOKUP($A44,parlvotes_lh!$A$11:$ZZ$201,186,FALSE))=TRUE,"",IF(VLOOKUP($A44,parlvotes_lh!$A$11:$ZZ$201,186,FALSE)=0,"",VLOOKUP($A44,parlvotes_lh!$A$11:$ZZ$201,186,FALSE)))</f>
        <v/>
      </c>
      <c r="T44" s="188" t="str">
        <f>IF(ISERROR(VLOOKUP($A44,parlvotes_lh!$A$11:$ZZ$201,206,FALSE))=TRUE,"",IF(VLOOKUP($A44,parlvotes_lh!$A$11:$ZZ$201,206,FALSE)=0,"",VLOOKUP($A44,parlvotes_lh!$A$11:$ZZ$201,206,FALSE)))</f>
        <v/>
      </c>
      <c r="U44" s="188" t="str">
        <f>IF(ISERROR(VLOOKUP($A44,parlvotes_lh!$A$11:$ZZ$201,226,FALSE))=TRUE,"",IF(VLOOKUP($A44,parlvotes_lh!$A$11:$ZZ$201,226,FALSE)=0,"",VLOOKUP($A44,parlvotes_lh!$A$11:$ZZ$201,226,FALSE)))</f>
        <v/>
      </c>
      <c r="V44" s="188" t="str">
        <f>IF(ISERROR(VLOOKUP($A44,parlvotes_lh!$A$11:$ZZ$201,246,FALSE))=TRUE,"",IF(VLOOKUP($A44,parlvotes_lh!$A$11:$ZZ$201,246,FALSE)=0,"",VLOOKUP($A44,parlvotes_lh!$A$11:$ZZ$201,246,FALSE)))</f>
        <v/>
      </c>
      <c r="W44" s="188" t="str">
        <f>IF(ISERROR(VLOOKUP($A44,parlvotes_lh!$A$11:$ZZ$201,266,FALSE))=TRUE,"",IF(VLOOKUP($A44,parlvotes_lh!$A$11:$ZZ$201,266,FALSE)=0,"",VLOOKUP($A44,parlvotes_lh!$A$11:$ZZ$201,266,FALSE)))</f>
        <v/>
      </c>
      <c r="X44" s="188" t="str">
        <f>IF(ISERROR(VLOOKUP($A44,parlvotes_lh!$A$11:$ZZ$201,286,FALSE))=TRUE,"",IF(VLOOKUP($A44,parlvotes_lh!$A$11:$ZZ$201,286,FALSE)=0,"",VLOOKUP($A44,parlvotes_lh!$A$11:$ZZ$201,286,FALSE)))</f>
        <v/>
      </c>
      <c r="Y44" s="188" t="str">
        <f>IF(ISERROR(VLOOKUP($A44,parlvotes_lh!$A$11:$ZZ$201,306,FALSE))=TRUE,"",IF(VLOOKUP($A44,parlvotes_lh!$A$11:$ZZ$201,306,FALSE)=0,"",VLOOKUP($A44,parlvotes_lh!$A$11:$ZZ$201,306,FALSE)))</f>
        <v/>
      </c>
      <c r="Z44" s="188" t="str">
        <f>IF(ISERROR(VLOOKUP($A44,parlvotes_lh!$A$11:$ZZ$201,326,FALSE))=TRUE,"",IF(VLOOKUP($A44,parlvotes_lh!$A$11:$ZZ$201,326,FALSE)=0,"",VLOOKUP($A44,parlvotes_lh!$A$11:$ZZ$201,326,FALSE)))</f>
        <v/>
      </c>
      <c r="AA44" s="188" t="str">
        <f>IF(ISERROR(VLOOKUP($A44,parlvotes_lh!$A$11:$ZZ$201,346,FALSE))=TRUE,"",IF(VLOOKUP($A44,parlvotes_lh!$A$11:$ZZ$201,346,FALSE)=0,"",VLOOKUP($A44,parlvotes_lh!$A$11:$ZZ$201,346,FALSE)))</f>
        <v/>
      </c>
      <c r="AB44" s="188" t="str">
        <f>IF(ISERROR(VLOOKUP($A44,parlvotes_lh!$A$11:$ZZ$201,366,FALSE))=TRUE,"",IF(VLOOKUP($A44,parlvotes_lh!$A$11:$ZZ$201,366,FALSE)=0,"",VLOOKUP($A44,parlvotes_lh!$A$11:$ZZ$201,366,FALSE)))</f>
        <v/>
      </c>
      <c r="AC44" s="188" t="str">
        <f>IF(ISERROR(VLOOKUP($A44,parlvotes_lh!$A$11:$ZZ$201,386,FALSE))=TRUE,"",IF(VLOOKUP($A44,parlvotes_lh!$A$11:$ZZ$201,386,FALSE)=0,"",VLOOKUP($A44,parlvotes_lh!$A$11:$ZZ$201,386,FALSE)))</f>
        <v/>
      </c>
    </row>
    <row r="45" spans="1:29" ht="13.5" customHeight="1" x14ac:dyDescent="0.25">
      <c r="A45" s="182" t="str">
        <f>IF(info_parties!A45="","",info_parties!A45)</f>
        <v/>
      </c>
      <c r="B45" s="87" t="str">
        <f>IF(A45="","",MID(info_weblinks!$C$3,32,3))</f>
        <v/>
      </c>
      <c r="C45" s="87" t="str">
        <f>IF(info_parties!G45="","",info_parties!G45)</f>
        <v/>
      </c>
      <c r="D45" s="87" t="str">
        <f>IF(info_parties!K45="","",info_parties!K45)</f>
        <v/>
      </c>
      <c r="E45" s="87" t="str">
        <f>IF(info_parties!H45="","",info_parties!H45)</f>
        <v/>
      </c>
      <c r="F45" s="183" t="str">
        <f t="shared" si="0"/>
        <v/>
      </c>
      <c r="G45" s="184" t="str">
        <f t="shared" si="1"/>
        <v/>
      </c>
      <c r="H45" s="185" t="str">
        <f t="shared" si="2"/>
        <v/>
      </c>
      <c r="I45" s="186" t="str">
        <f t="shared" si="3"/>
        <v/>
      </c>
      <c r="J45" s="187" t="str">
        <f>IF(ISERROR(VLOOKUP($A45,parlvotes_lh!$A$11:$ZZ$201,6,FALSE))=TRUE,"",IF(VLOOKUP($A45,parlvotes_lh!$A$11:$ZZ$201,6,FALSE)=0,"",VLOOKUP($A45,parlvotes_lh!$A$11:$ZZ$201,6,FALSE)))</f>
        <v/>
      </c>
      <c r="K45" s="187" t="str">
        <f>IF(ISERROR(VLOOKUP($A45,parlvotes_lh!$A$11:$ZZ$201,26,FALSE))=TRUE,"",IF(VLOOKUP($A45,parlvotes_lh!$A$11:$ZZ$201,26,FALSE)=0,"",VLOOKUP($A45,parlvotes_lh!$A$11:$ZZ$201,26,FALSE)))</f>
        <v/>
      </c>
      <c r="L45" s="187" t="str">
        <f>IF(ISERROR(VLOOKUP($A45,parlvotes_lh!$A$11:$ZZ$201,46,FALSE))=TRUE,"",IF(VLOOKUP($A45,parlvotes_lh!$A$11:$ZZ$201,46,FALSE)=0,"",VLOOKUP($A45,parlvotes_lh!$A$11:$ZZ$201,46,FALSE)))</f>
        <v/>
      </c>
      <c r="M45" s="187" t="str">
        <f>IF(ISERROR(VLOOKUP($A45,parlvotes_lh!$A$11:$ZZ$201,66,FALSE))=TRUE,"",IF(VLOOKUP($A45,parlvotes_lh!$A$11:$ZZ$201,66,FALSE)=0,"",VLOOKUP($A45,parlvotes_lh!$A$11:$ZZ$201,66,FALSE)))</f>
        <v/>
      </c>
      <c r="N45" s="187" t="str">
        <f>IF(ISERROR(VLOOKUP($A45,parlvotes_lh!$A$11:$ZZ$201,86,FALSE))=TRUE,"",IF(VLOOKUP($A45,parlvotes_lh!$A$11:$ZZ$201,86,FALSE)=0,"",VLOOKUP($A45,parlvotes_lh!$A$11:$ZZ$201,86,FALSE)))</f>
        <v/>
      </c>
      <c r="O45" s="187" t="str">
        <f>IF(ISERROR(VLOOKUP($A45,parlvotes_lh!$A$11:$ZZ$201,106,FALSE))=TRUE,"",IF(VLOOKUP($A45,parlvotes_lh!$A$11:$ZZ$201,106,FALSE)=0,"",VLOOKUP($A45,parlvotes_lh!$A$11:$ZZ$201,106,FALSE)))</f>
        <v/>
      </c>
      <c r="P45" s="187" t="str">
        <f>IF(ISERROR(VLOOKUP($A45,parlvotes_lh!$A$11:$ZZ$201,126,FALSE))=TRUE,"",IF(VLOOKUP($A45,parlvotes_lh!$A$11:$ZZ$201,126,FALSE)=0,"",VLOOKUP($A45,parlvotes_lh!$A$11:$ZZ$201,126,FALSE)))</f>
        <v/>
      </c>
      <c r="Q45" s="188" t="str">
        <f>IF(ISERROR(VLOOKUP($A45,parlvotes_lh!$A$11:$ZZ$201,146,FALSE))=TRUE,"",IF(VLOOKUP($A45,parlvotes_lh!$A$11:$ZZ$201,146,FALSE)=0,"",VLOOKUP($A45,parlvotes_lh!$A$11:$ZZ$201,146,FALSE)))</f>
        <v/>
      </c>
      <c r="R45" s="188" t="str">
        <f>IF(ISERROR(VLOOKUP($A45,parlvotes_lh!$A$11:$ZZ$201,166,FALSE))=TRUE,"",IF(VLOOKUP($A45,parlvotes_lh!$A$11:$ZZ$201,166,FALSE)=0,"",VLOOKUP($A45,parlvotes_lh!$A$11:$ZZ$201,166,FALSE)))</f>
        <v/>
      </c>
      <c r="S45" s="188" t="str">
        <f>IF(ISERROR(VLOOKUP($A45,parlvotes_lh!$A$11:$ZZ$201,186,FALSE))=TRUE,"",IF(VLOOKUP($A45,parlvotes_lh!$A$11:$ZZ$201,186,FALSE)=0,"",VLOOKUP($A45,parlvotes_lh!$A$11:$ZZ$201,186,FALSE)))</f>
        <v/>
      </c>
      <c r="T45" s="188" t="str">
        <f>IF(ISERROR(VLOOKUP($A45,parlvotes_lh!$A$11:$ZZ$201,206,FALSE))=TRUE,"",IF(VLOOKUP($A45,parlvotes_lh!$A$11:$ZZ$201,206,FALSE)=0,"",VLOOKUP($A45,parlvotes_lh!$A$11:$ZZ$201,206,FALSE)))</f>
        <v/>
      </c>
      <c r="U45" s="188" t="str">
        <f>IF(ISERROR(VLOOKUP($A45,parlvotes_lh!$A$11:$ZZ$201,226,FALSE))=TRUE,"",IF(VLOOKUP($A45,parlvotes_lh!$A$11:$ZZ$201,226,FALSE)=0,"",VLOOKUP($A45,parlvotes_lh!$A$11:$ZZ$201,226,FALSE)))</f>
        <v/>
      </c>
      <c r="V45" s="188" t="str">
        <f>IF(ISERROR(VLOOKUP($A45,parlvotes_lh!$A$11:$ZZ$201,246,FALSE))=TRUE,"",IF(VLOOKUP($A45,parlvotes_lh!$A$11:$ZZ$201,246,FALSE)=0,"",VLOOKUP($A45,parlvotes_lh!$A$11:$ZZ$201,246,FALSE)))</f>
        <v/>
      </c>
      <c r="W45" s="188" t="str">
        <f>IF(ISERROR(VLOOKUP($A45,parlvotes_lh!$A$11:$ZZ$201,266,FALSE))=TRUE,"",IF(VLOOKUP($A45,parlvotes_lh!$A$11:$ZZ$201,266,FALSE)=0,"",VLOOKUP($A45,parlvotes_lh!$A$11:$ZZ$201,266,FALSE)))</f>
        <v/>
      </c>
      <c r="X45" s="188" t="str">
        <f>IF(ISERROR(VLOOKUP($A45,parlvotes_lh!$A$11:$ZZ$201,286,FALSE))=TRUE,"",IF(VLOOKUP($A45,parlvotes_lh!$A$11:$ZZ$201,286,FALSE)=0,"",VLOOKUP($A45,parlvotes_lh!$A$11:$ZZ$201,286,FALSE)))</f>
        <v/>
      </c>
      <c r="Y45" s="188" t="str">
        <f>IF(ISERROR(VLOOKUP($A45,parlvotes_lh!$A$11:$ZZ$201,306,FALSE))=TRUE,"",IF(VLOOKUP($A45,parlvotes_lh!$A$11:$ZZ$201,306,FALSE)=0,"",VLOOKUP($A45,parlvotes_lh!$A$11:$ZZ$201,306,FALSE)))</f>
        <v/>
      </c>
      <c r="Z45" s="188" t="str">
        <f>IF(ISERROR(VLOOKUP($A45,parlvotes_lh!$A$11:$ZZ$201,326,FALSE))=TRUE,"",IF(VLOOKUP($A45,parlvotes_lh!$A$11:$ZZ$201,326,FALSE)=0,"",VLOOKUP($A45,parlvotes_lh!$A$11:$ZZ$201,326,FALSE)))</f>
        <v/>
      </c>
      <c r="AA45" s="188" t="str">
        <f>IF(ISERROR(VLOOKUP($A45,parlvotes_lh!$A$11:$ZZ$201,346,FALSE))=TRUE,"",IF(VLOOKUP($A45,parlvotes_lh!$A$11:$ZZ$201,346,FALSE)=0,"",VLOOKUP($A45,parlvotes_lh!$A$11:$ZZ$201,346,FALSE)))</f>
        <v/>
      </c>
      <c r="AB45" s="188" t="str">
        <f>IF(ISERROR(VLOOKUP($A45,parlvotes_lh!$A$11:$ZZ$201,366,FALSE))=TRUE,"",IF(VLOOKUP($A45,parlvotes_lh!$A$11:$ZZ$201,366,FALSE)=0,"",VLOOKUP($A45,parlvotes_lh!$A$11:$ZZ$201,366,FALSE)))</f>
        <v/>
      </c>
      <c r="AC45" s="188" t="str">
        <f>IF(ISERROR(VLOOKUP($A45,parlvotes_lh!$A$11:$ZZ$201,386,FALSE))=TRUE,"",IF(VLOOKUP($A45,parlvotes_lh!$A$11:$ZZ$201,386,FALSE)=0,"",VLOOKUP($A45,parlvotes_lh!$A$11:$ZZ$201,386,FALSE)))</f>
        <v/>
      </c>
    </row>
    <row r="46" spans="1:29" ht="13.5" customHeight="1" x14ac:dyDescent="0.25">
      <c r="A46" s="182" t="str">
        <f>IF(info_parties!A46="","",info_parties!A46)</f>
        <v/>
      </c>
      <c r="B46" s="87" t="str">
        <f>IF(A46="","",MID(info_weblinks!$C$3,32,3))</f>
        <v/>
      </c>
      <c r="C46" s="87" t="str">
        <f>IF(info_parties!G46="","",info_parties!G46)</f>
        <v/>
      </c>
      <c r="D46" s="87" t="str">
        <f>IF(info_parties!K46="","",info_parties!K46)</f>
        <v/>
      </c>
      <c r="E46" s="87" t="str">
        <f>IF(info_parties!H46="","",info_parties!H46)</f>
        <v/>
      </c>
      <c r="F46" s="183" t="str">
        <f t="shared" si="0"/>
        <v/>
      </c>
      <c r="G46" s="184" t="str">
        <f t="shared" si="1"/>
        <v/>
      </c>
      <c r="H46" s="185" t="str">
        <f t="shared" si="2"/>
        <v/>
      </c>
      <c r="I46" s="186" t="str">
        <f t="shared" si="3"/>
        <v/>
      </c>
      <c r="J46" s="187" t="str">
        <f>IF(ISERROR(VLOOKUP($A46,parlvotes_lh!$A$11:$ZZ$201,6,FALSE))=TRUE,"",IF(VLOOKUP($A46,parlvotes_lh!$A$11:$ZZ$201,6,FALSE)=0,"",VLOOKUP($A46,parlvotes_lh!$A$11:$ZZ$201,6,FALSE)))</f>
        <v/>
      </c>
      <c r="K46" s="187" t="str">
        <f>IF(ISERROR(VLOOKUP($A46,parlvotes_lh!$A$11:$ZZ$201,26,FALSE))=TRUE,"",IF(VLOOKUP($A46,parlvotes_lh!$A$11:$ZZ$201,26,FALSE)=0,"",VLOOKUP($A46,parlvotes_lh!$A$11:$ZZ$201,26,FALSE)))</f>
        <v/>
      </c>
      <c r="L46" s="187" t="str">
        <f>IF(ISERROR(VLOOKUP($A46,parlvotes_lh!$A$11:$ZZ$201,46,FALSE))=TRUE,"",IF(VLOOKUP($A46,parlvotes_lh!$A$11:$ZZ$201,46,FALSE)=0,"",VLOOKUP($A46,parlvotes_lh!$A$11:$ZZ$201,46,FALSE)))</f>
        <v/>
      </c>
      <c r="M46" s="187" t="str">
        <f>IF(ISERROR(VLOOKUP($A46,parlvotes_lh!$A$11:$ZZ$201,66,FALSE))=TRUE,"",IF(VLOOKUP($A46,parlvotes_lh!$A$11:$ZZ$201,66,FALSE)=0,"",VLOOKUP($A46,parlvotes_lh!$A$11:$ZZ$201,66,FALSE)))</f>
        <v/>
      </c>
      <c r="N46" s="187" t="str">
        <f>IF(ISERROR(VLOOKUP($A46,parlvotes_lh!$A$11:$ZZ$201,86,FALSE))=TRUE,"",IF(VLOOKUP($A46,parlvotes_lh!$A$11:$ZZ$201,86,FALSE)=0,"",VLOOKUP($A46,parlvotes_lh!$A$11:$ZZ$201,86,FALSE)))</f>
        <v/>
      </c>
      <c r="O46" s="187" t="str">
        <f>IF(ISERROR(VLOOKUP($A46,parlvotes_lh!$A$11:$ZZ$201,106,FALSE))=TRUE,"",IF(VLOOKUP($A46,parlvotes_lh!$A$11:$ZZ$201,106,FALSE)=0,"",VLOOKUP($A46,parlvotes_lh!$A$11:$ZZ$201,106,FALSE)))</f>
        <v/>
      </c>
      <c r="P46" s="187" t="str">
        <f>IF(ISERROR(VLOOKUP($A46,parlvotes_lh!$A$11:$ZZ$201,126,FALSE))=TRUE,"",IF(VLOOKUP($A46,parlvotes_lh!$A$11:$ZZ$201,126,FALSE)=0,"",VLOOKUP($A46,parlvotes_lh!$A$11:$ZZ$201,126,FALSE)))</f>
        <v/>
      </c>
      <c r="Q46" s="188" t="str">
        <f>IF(ISERROR(VLOOKUP($A46,parlvotes_lh!$A$11:$ZZ$201,146,FALSE))=TRUE,"",IF(VLOOKUP($A46,parlvotes_lh!$A$11:$ZZ$201,146,FALSE)=0,"",VLOOKUP($A46,parlvotes_lh!$A$11:$ZZ$201,146,FALSE)))</f>
        <v/>
      </c>
      <c r="R46" s="188" t="str">
        <f>IF(ISERROR(VLOOKUP($A46,parlvotes_lh!$A$11:$ZZ$201,166,FALSE))=TRUE,"",IF(VLOOKUP($A46,parlvotes_lh!$A$11:$ZZ$201,166,FALSE)=0,"",VLOOKUP($A46,parlvotes_lh!$A$11:$ZZ$201,166,FALSE)))</f>
        <v/>
      </c>
      <c r="S46" s="188" t="str">
        <f>IF(ISERROR(VLOOKUP($A46,parlvotes_lh!$A$11:$ZZ$201,186,FALSE))=TRUE,"",IF(VLOOKUP($A46,parlvotes_lh!$A$11:$ZZ$201,186,FALSE)=0,"",VLOOKUP($A46,parlvotes_lh!$A$11:$ZZ$201,186,FALSE)))</f>
        <v/>
      </c>
      <c r="T46" s="188" t="str">
        <f>IF(ISERROR(VLOOKUP($A46,parlvotes_lh!$A$11:$ZZ$201,206,FALSE))=TRUE,"",IF(VLOOKUP($A46,parlvotes_lh!$A$11:$ZZ$201,206,FALSE)=0,"",VLOOKUP($A46,parlvotes_lh!$A$11:$ZZ$201,206,FALSE)))</f>
        <v/>
      </c>
      <c r="U46" s="188" t="str">
        <f>IF(ISERROR(VLOOKUP($A46,parlvotes_lh!$A$11:$ZZ$201,226,FALSE))=TRUE,"",IF(VLOOKUP($A46,parlvotes_lh!$A$11:$ZZ$201,226,FALSE)=0,"",VLOOKUP($A46,parlvotes_lh!$A$11:$ZZ$201,226,FALSE)))</f>
        <v/>
      </c>
      <c r="V46" s="188" t="str">
        <f>IF(ISERROR(VLOOKUP($A46,parlvotes_lh!$A$11:$ZZ$201,246,FALSE))=TRUE,"",IF(VLOOKUP($A46,parlvotes_lh!$A$11:$ZZ$201,246,FALSE)=0,"",VLOOKUP($A46,parlvotes_lh!$A$11:$ZZ$201,246,FALSE)))</f>
        <v/>
      </c>
      <c r="W46" s="188" t="str">
        <f>IF(ISERROR(VLOOKUP($A46,parlvotes_lh!$A$11:$ZZ$201,266,FALSE))=TRUE,"",IF(VLOOKUP($A46,parlvotes_lh!$A$11:$ZZ$201,266,FALSE)=0,"",VLOOKUP($A46,parlvotes_lh!$A$11:$ZZ$201,266,FALSE)))</f>
        <v/>
      </c>
      <c r="X46" s="188" t="str">
        <f>IF(ISERROR(VLOOKUP($A46,parlvotes_lh!$A$11:$ZZ$201,286,FALSE))=TRUE,"",IF(VLOOKUP($A46,parlvotes_lh!$A$11:$ZZ$201,286,FALSE)=0,"",VLOOKUP($A46,parlvotes_lh!$A$11:$ZZ$201,286,FALSE)))</f>
        <v/>
      </c>
      <c r="Y46" s="188" t="str">
        <f>IF(ISERROR(VLOOKUP($A46,parlvotes_lh!$A$11:$ZZ$201,306,FALSE))=TRUE,"",IF(VLOOKUP($A46,parlvotes_lh!$A$11:$ZZ$201,306,FALSE)=0,"",VLOOKUP($A46,parlvotes_lh!$A$11:$ZZ$201,306,FALSE)))</f>
        <v/>
      </c>
      <c r="Z46" s="188" t="str">
        <f>IF(ISERROR(VLOOKUP($A46,parlvotes_lh!$A$11:$ZZ$201,326,FALSE))=TRUE,"",IF(VLOOKUP($A46,parlvotes_lh!$A$11:$ZZ$201,326,FALSE)=0,"",VLOOKUP($A46,parlvotes_lh!$A$11:$ZZ$201,326,FALSE)))</f>
        <v/>
      </c>
      <c r="AA46" s="188" t="str">
        <f>IF(ISERROR(VLOOKUP($A46,parlvotes_lh!$A$11:$ZZ$201,346,FALSE))=TRUE,"",IF(VLOOKUP($A46,parlvotes_lh!$A$11:$ZZ$201,346,FALSE)=0,"",VLOOKUP($A46,parlvotes_lh!$A$11:$ZZ$201,346,FALSE)))</f>
        <v/>
      </c>
      <c r="AB46" s="188" t="str">
        <f>IF(ISERROR(VLOOKUP($A46,parlvotes_lh!$A$11:$ZZ$201,366,FALSE))=TRUE,"",IF(VLOOKUP($A46,parlvotes_lh!$A$11:$ZZ$201,366,FALSE)=0,"",VLOOKUP($A46,parlvotes_lh!$A$11:$ZZ$201,366,FALSE)))</f>
        <v/>
      </c>
      <c r="AC46" s="188" t="str">
        <f>IF(ISERROR(VLOOKUP($A46,parlvotes_lh!$A$11:$ZZ$201,386,FALSE))=TRUE,"",IF(VLOOKUP($A46,parlvotes_lh!$A$11:$ZZ$201,386,FALSE)=0,"",VLOOKUP($A46,parlvotes_lh!$A$11:$ZZ$201,386,FALSE)))</f>
        <v/>
      </c>
    </row>
    <row r="47" spans="1:29" ht="13.5" customHeight="1" x14ac:dyDescent="0.25">
      <c r="A47" s="182" t="str">
        <f>IF(info_parties!A47="","",info_parties!A47)</f>
        <v/>
      </c>
      <c r="B47" s="87" t="str">
        <f>IF(A47="","",MID(info_weblinks!$C$3,32,3))</f>
        <v/>
      </c>
      <c r="C47" s="87" t="str">
        <f>IF(info_parties!G47="","",info_parties!G47)</f>
        <v/>
      </c>
      <c r="D47" s="87" t="str">
        <f>IF(info_parties!K47="","",info_parties!K47)</f>
        <v/>
      </c>
      <c r="E47" s="87" t="str">
        <f>IF(info_parties!H47="","",info_parties!H47)</f>
        <v/>
      </c>
      <c r="F47" s="183" t="str">
        <f t="shared" si="0"/>
        <v/>
      </c>
      <c r="G47" s="184" t="str">
        <f t="shared" si="1"/>
        <v/>
      </c>
      <c r="H47" s="185" t="str">
        <f t="shared" si="2"/>
        <v/>
      </c>
      <c r="I47" s="186" t="str">
        <f t="shared" si="3"/>
        <v/>
      </c>
      <c r="J47" s="187" t="str">
        <f>IF(ISERROR(VLOOKUP($A47,parlvotes_lh!$A$11:$ZZ$201,6,FALSE))=TRUE,"",IF(VLOOKUP($A47,parlvotes_lh!$A$11:$ZZ$201,6,FALSE)=0,"",VLOOKUP($A47,parlvotes_lh!$A$11:$ZZ$201,6,FALSE)))</f>
        <v/>
      </c>
      <c r="K47" s="187" t="str">
        <f>IF(ISERROR(VLOOKUP($A47,parlvotes_lh!$A$11:$ZZ$201,26,FALSE))=TRUE,"",IF(VLOOKUP($A47,parlvotes_lh!$A$11:$ZZ$201,26,FALSE)=0,"",VLOOKUP($A47,parlvotes_lh!$A$11:$ZZ$201,26,FALSE)))</f>
        <v/>
      </c>
      <c r="L47" s="187" t="str">
        <f>IF(ISERROR(VLOOKUP($A47,parlvotes_lh!$A$11:$ZZ$201,46,FALSE))=TRUE,"",IF(VLOOKUP($A47,parlvotes_lh!$A$11:$ZZ$201,46,FALSE)=0,"",VLOOKUP($A47,parlvotes_lh!$A$11:$ZZ$201,46,FALSE)))</f>
        <v/>
      </c>
      <c r="M47" s="187" t="str">
        <f>IF(ISERROR(VLOOKUP($A47,parlvotes_lh!$A$11:$ZZ$201,66,FALSE))=TRUE,"",IF(VLOOKUP($A47,parlvotes_lh!$A$11:$ZZ$201,66,FALSE)=0,"",VLOOKUP($A47,parlvotes_lh!$A$11:$ZZ$201,66,FALSE)))</f>
        <v/>
      </c>
      <c r="N47" s="187" t="str">
        <f>IF(ISERROR(VLOOKUP($A47,parlvotes_lh!$A$11:$ZZ$201,86,FALSE))=TRUE,"",IF(VLOOKUP($A47,parlvotes_lh!$A$11:$ZZ$201,86,FALSE)=0,"",VLOOKUP($A47,parlvotes_lh!$A$11:$ZZ$201,86,FALSE)))</f>
        <v/>
      </c>
      <c r="O47" s="187" t="str">
        <f>IF(ISERROR(VLOOKUP($A47,parlvotes_lh!$A$11:$ZZ$201,106,FALSE))=TRUE,"",IF(VLOOKUP($A47,parlvotes_lh!$A$11:$ZZ$201,106,FALSE)=0,"",VLOOKUP($A47,parlvotes_lh!$A$11:$ZZ$201,106,FALSE)))</f>
        <v/>
      </c>
      <c r="P47" s="187" t="str">
        <f>IF(ISERROR(VLOOKUP($A47,parlvotes_lh!$A$11:$ZZ$201,126,FALSE))=TRUE,"",IF(VLOOKUP($A47,parlvotes_lh!$A$11:$ZZ$201,126,FALSE)=0,"",VLOOKUP($A47,parlvotes_lh!$A$11:$ZZ$201,126,FALSE)))</f>
        <v/>
      </c>
      <c r="Q47" s="188" t="str">
        <f>IF(ISERROR(VLOOKUP($A47,parlvotes_lh!$A$11:$ZZ$201,146,FALSE))=TRUE,"",IF(VLOOKUP($A47,parlvotes_lh!$A$11:$ZZ$201,146,FALSE)=0,"",VLOOKUP($A47,parlvotes_lh!$A$11:$ZZ$201,146,FALSE)))</f>
        <v/>
      </c>
      <c r="R47" s="188" t="str">
        <f>IF(ISERROR(VLOOKUP($A47,parlvotes_lh!$A$11:$ZZ$201,166,FALSE))=TRUE,"",IF(VLOOKUP($A47,parlvotes_lh!$A$11:$ZZ$201,166,FALSE)=0,"",VLOOKUP($A47,parlvotes_lh!$A$11:$ZZ$201,166,FALSE)))</f>
        <v/>
      </c>
      <c r="S47" s="188" t="str">
        <f>IF(ISERROR(VLOOKUP($A47,parlvotes_lh!$A$11:$ZZ$201,186,FALSE))=TRUE,"",IF(VLOOKUP($A47,parlvotes_lh!$A$11:$ZZ$201,186,FALSE)=0,"",VLOOKUP($A47,parlvotes_lh!$A$11:$ZZ$201,186,FALSE)))</f>
        <v/>
      </c>
      <c r="T47" s="188" t="str">
        <f>IF(ISERROR(VLOOKUP($A47,parlvotes_lh!$A$11:$ZZ$201,206,FALSE))=TRUE,"",IF(VLOOKUP($A47,parlvotes_lh!$A$11:$ZZ$201,206,FALSE)=0,"",VLOOKUP($A47,parlvotes_lh!$A$11:$ZZ$201,206,FALSE)))</f>
        <v/>
      </c>
      <c r="U47" s="188" t="str">
        <f>IF(ISERROR(VLOOKUP($A47,parlvotes_lh!$A$11:$ZZ$201,226,FALSE))=TRUE,"",IF(VLOOKUP($A47,parlvotes_lh!$A$11:$ZZ$201,226,FALSE)=0,"",VLOOKUP($A47,parlvotes_lh!$A$11:$ZZ$201,226,FALSE)))</f>
        <v/>
      </c>
      <c r="V47" s="188" t="str">
        <f>IF(ISERROR(VLOOKUP($A47,parlvotes_lh!$A$11:$ZZ$201,246,FALSE))=TRUE,"",IF(VLOOKUP($A47,parlvotes_lh!$A$11:$ZZ$201,246,FALSE)=0,"",VLOOKUP($A47,parlvotes_lh!$A$11:$ZZ$201,246,FALSE)))</f>
        <v/>
      </c>
      <c r="W47" s="188" t="str">
        <f>IF(ISERROR(VLOOKUP($A47,parlvotes_lh!$A$11:$ZZ$201,266,FALSE))=TRUE,"",IF(VLOOKUP($A47,parlvotes_lh!$A$11:$ZZ$201,266,FALSE)=0,"",VLOOKUP($A47,parlvotes_lh!$A$11:$ZZ$201,266,FALSE)))</f>
        <v/>
      </c>
      <c r="X47" s="188" t="str">
        <f>IF(ISERROR(VLOOKUP($A47,parlvotes_lh!$A$11:$ZZ$201,286,FALSE))=TRUE,"",IF(VLOOKUP($A47,parlvotes_lh!$A$11:$ZZ$201,286,FALSE)=0,"",VLOOKUP($A47,parlvotes_lh!$A$11:$ZZ$201,286,FALSE)))</f>
        <v/>
      </c>
      <c r="Y47" s="188" t="str">
        <f>IF(ISERROR(VLOOKUP($A47,parlvotes_lh!$A$11:$ZZ$201,306,FALSE))=TRUE,"",IF(VLOOKUP($A47,parlvotes_lh!$A$11:$ZZ$201,306,FALSE)=0,"",VLOOKUP($A47,parlvotes_lh!$A$11:$ZZ$201,306,FALSE)))</f>
        <v/>
      </c>
      <c r="Z47" s="188" t="str">
        <f>IF(ISERROR(VLOOKUP($A47,parlvotes_lh!$A$11:$ZZ$201,326,FALSE))=TRUE,"",IF(VLOOKUP($A47,parlvotes_lh!$A$11:$ZZ$201,326,FALSE)=0,"",VLOOKUP($A47,parlvotes_lh!$A$11:$ZZ$201,326,FALSE)))</f>
        <v/>
      </c>
      <c r="AA47" s="188" t="str">
        <f>IF(ISERROR(VLOOKUP($A47,parlvotes_lh!$A$11:$ZZ$201,346,FALSE))=TRUE,"",IF(VLOOKUP($A47,parlvotes_lh!$A$11:$ZZ$201,346,FALSE)=0,"",VLOOKUP($A47,parlvotes_lh!$A$11:$ZZ$201,346,FALSE)))</f>
        <v/>
      </c>
      <c r="AB47" s="188" t="str">
        <f>IF(ISERROR(VLOOKUP($A47,parlvotes_lh!$A$11:$ZZ$201,366,FALSE))=TRUE,"",IF(VLOOKUP($A47,parlvotes_lh!$A$11:$ZZ$201,366,FALSE)=0,"",VLOOKUP($A47,parlvotes_lh!$A$11:$ZZ$201,366,FALSE)))</f>
        <v/>
      </c>
      <c r="AC47" s="188" t="str">
        <f>IF(ISERROR(VLOOKUP($A47,parlvotes_lh!$A$11:$ZZ$201,386,FALSE))=TRUE,"",IF(VLOOKUP($A47,parlvotes_lh!$A$11:$ZZ$201,386,FALSE)=0,"",VLOOKUP($A47,parlvotes_lh!$A$11:$ZZ$201,386,FALSE)))</f>
        <v/>
      </c>
    </row>
    <row r="48" spans="1:29" ht="13.5" customHeight="1" x14ac:dyDescent="0.25">
      <c r="A48" s="182" t="str">
        <f>IF(info_parties!A48="","",info_parties!A48)</f>
        <v/>
      </c>
      <c r="B48" s="87" t="str">
        <f>IF(A48="","",MID(info_weblinks!$C$3,32,3))</f>
        <v/>
      </c>
      <c r="C48" s="87" t="str">
        <f>IF(info_parties!G48="","",info_parties!G48)</f>
        <v/>
      </c>
      <c r="D48" s="87" t="str">
        <f>IF(info_parties!K48="","",info_parties!K48)</f>
        <v/>
      </c>
      <c r="E48" s="87" t="str">
        <f>IF(info_parties!H48="","",info_parties!H48)</f>
        <v/>
      </c>
      <c r="F48" s="183" t="str">
        <f t="shared" si="0"/>
        <v/>
      </c>
      <c r="G48" s="184" t="str">
        <f t="shared" si="1"/>
        <v/>
      </c>
      <c r="H48" s="185" t="str">
        <f t="shared" si="2"/>
        <v/>
      </c>
      <c r="I48" s="186" t="str">
        <f t="shared" si="3"/>
        <v/>
      </c>
      <c r="J48" s="187" t="str">
        <f>IF(ISERROR(VLOOKUP($A48,parlvotes_lh!$A$11:$ZZ$201,6,FALSE))=TRUE,"",IF(VLOOKUP($A48,parlvotes_lh!$A$11:$ZZ$201,6,FALSE)=0,"",VLOOKUP($A48,parlvotes_lh!$A$11:$ZZ$201,6,FALSE)))</f>
        <v/>
      </c>
      <c r="K48" s="187" t="str">
        <f>IF(ISERROR(VLOOKUP($A48,parlvotes_lh!$A$11:$ZZ$201,26,FALSE))=TRUE,"",IF(VLOOKUP($A48,parlvotes_lh!$A$11:$ZZ$201,26,FALSE)=0,"",VLOOKUP($A48,parlvotes_lh!$A$11:$ZZ$201,26,FALSE)))</f>
        <v/>
      </c>
      <c r="L48" s="187" t="str">
        <f>IF(ISERROR(VLOOKUP($A48,parlvotes_lh!$A$11:$ZZ$201,46,FALSE))=TRUE,"",IF(VLOOKUP($A48,parlvotes_lh!$A$11:$ZZ$201,46,FALSE)=0,"",VLOOKUP($A48,parlvotes_lh!$A$11:$ZZ$201,46,FALSE)))</f>
        <v/>
      </c>
      <c r="M48" s="187" t="str">
        <f>IF(ISERROR(VLOOKUP($A48,parlvotes_lh!$A$11:$ZZ$201,66,FALSE))=TRUE,"",IF(VLOOKUP($A48,parlvotes_lh!$A$11:$ZZ$201,66,FALSE)=0,"",VLOOKUP($A48,parlvotes_lh!$A$11:$ZZ$201,66,FALSE)))</f>
        <v/>
      </c>
      <c r="N48" s="187" t="str">
        <f>IF(ISERROR(VLOOKUP($A48,parlvotes_lh!$A$11:$ZZ$201,86,FALSE))=TRUE,"",IF(VLOOKUP($A48,parlvotes_lh!$A$11:$ZZ$201,86,FALSE)=0,"",VLOOKUP($A48,parlvotes_lh!$A$11:$ZZ$201,86,FALSE)))</f>
        <v/>
      </c>
      <c r="O48" s="187" t="str">
        <f>IF(ISERROR(VLOOKUP($A48,parlvotes_lh!$A$11:$ZZ$201,106,FALSE))=TRUE,"",IF(VLOOKUP($A48,parlvotes_lh!$A$11:$ZZ$201,106,FALSE)=0,"",VLOOKUP($A48,parlvotes_lh!$A$11:$ZZ$201,106,FALSE)))</f>
        <v/>
      </c>
      <c r="P48" s="187" t="str">
        <f>IF(ISERROR(VLOOKUP($A48,parlvotes_lh!$A$11:$ZZ$201,126,FALSE))=TRUE,"",IF(VLOOKUP($A48,parlvotes_lh!$A$11:$ZZ$201,126,FALSE)=0,"",VLOOKUP($A48,parlvotes_lh!$A$11:$ZZ$201,126,FALSE)))</f>
        <v/>
      </c>
      <c r="Q48" s="188" t="str">
        <f>IF(ISERROR(VLOOKUP($A48,parlvotes_lh!$A$11:$ZZ$201,146,FALSE))=TRUE,"",IF(VLOOKUP($A48,parlvotes_lh!$A$11:$ZZ$201,146,FALSE)=0,"",VLOOKUP($A48,parlvotes_lh!$A$11:$ZZ$201,146,FALSE)))</f>
        <v/>
      </c>
      <c r="R48" s="188" t="str">
        <f>IF(ISERROR(VLOOKUP($A48,parlvotes_lh!$A$11:$ZZ$201,166,FALSE))=TRUE,"",IF(VLOOKUP($A48,parlvotes_lh!$A$11:$ZZ$201,166,FALSE)=0,"",VLOOKUP($A48,parlvotes_lh!$A$11:$ZZ$201,166,FALSE)))</f>
        <v/>
      </c>
      <c r="S48" s="188" t="str">
        <f>IF(ISERROR(VLOOKUP($A48,parlvotes_lh!$A$11:$ZZ$201,186,FALSE))=TRUE,"",IF(VLOOKUP($A48,parlvotes_lh!$A$11:$ZZ$201,186,FALSE)=0,"",VLOOKUP($A48,parlvotes_lh!$A$11:$ZZ$201,186,FALSE)))</f>
        <v/>
      </c>
      <c r="T48" s="188" t="str">
        <f>IF(ISERROR(VLOOKUP($A48,parlvotes_lh!$A$11:$ZZ$201,206,FALSE))=TRUE,"",IF(VLOOKUP($A48,parlvotes_lh!$A$11:$ZZ$201,206,FALSE)=0,"",VLOOKUP($A48,parlvotes_lh!$A$11:$ZZ$201,206,FALSE)))</f>
        <v/>
      </c>
      <c r="U48" s="188" t="str">
        <f>IF(ISERROR(VLOOKUP($A48,parlvotes_lh!$A$11:$ZZ$201,226,FALSE))=TRUE,"",IF(VLOOKUP($A48,parlvotes_lh!$A$11:$ZZ$201,226,FALSE)=0,"",VLOOKUP($A48,parlvotes_lh!$A$11:$ZZ$201,226,FALSE)))</f>
        <v/>
      </c>
      <c r="V48" s="188" t="str">
        <f>IF(ISERROR(VLOOKUP($A48,parlvotes_lh!$A$11:$ZZ$201,246,FALSE))=TRUE,"",IF(VLOOKUP($A48,parlvotes_lh!$A$11:$ZZ$201,246,FALSE)=0,"",VLOOKUP($A48,parlvotes_lh!$A$11:$ZZ$201,246,FALSE)))</f>
        <v/>
      </c>
      <c r="W48" s="188" t="str">
        <f>IF(ISERROR(VLOOKUP($A48,parlvotes_lh!$A$11:$ZZ$201,266,FALSE))=TRUE,"",IF(VLOOKUP($A48,parlvotes_lh!$A$11:$ZZ$201,266,FALSE)=0,"",VLOOKUP($A48,parlvotes_lh!$A$11:$ZZ$201,266,FALSE)))</f>
        <v/>
      </c>
      <c r="X48" s="188" t="str">
        <f>IF(ISERROR(VLOOKUP($A48,parlvotes_lh!$A$11:$ZZ$201,286,FALSE))=TRUE,"",IF(VLOOKUP($A48,parlvotes_lh!$A$11:$ZZ$201,286,FALSE)=0,"",VLOOKUP($A48,parlvotes_lh!$A$11:$ZZ$201,286,FALSE)))</f>
        <v/>
      </c>
      <c r="Y48" s="188" t="str">
        <f>IF(ISERROR(VLOOKUP($A48,parlvotes_lh!$A$11:$ZZ$201,306,FALSE))=TRUE,"",IF(VLOOKUP($A48,parlvotes_lh!$A$11:$ZZ$201,306,FALSE)=0,"",VLOOKUP($A48,parlvotes_lh!$A$11:$ZZ$201,306,FALSE)))</f>
        <v/>
      </c>
      <c r="Z48" s="188" t="str">
        <f>IF(ISERROR(VLOOKUP($A48,parlvotes_lh!$A$11:$ZZ$201,326,FALSE))=TRUE,"",IF(VLOOKUP($A48,parlvotes_lh!$A$11:$ZZ$201,326,FALSE)=0,"",VLOOKUP($A48,parlvotes_lh!$A$11:$ZZ$201,326,FALSE)))</f>
        <v/>
      </c>
      <c r="AA48" s="188" t="str">
        <f>IF(ISERROR(VLOOKUP($A48,parlvotes_lh!$A$11:$ZZ$201,346,FALSE))=TRUE,"",IF(VLOOKUP($A48,parlvotes_lh!$A$11:$ZZ$201,346,FALSE)=0,"",VLOOKUP($A48,parlvotes_lh!$A$11:$ZZ$201,346,FALSE)))</f>
        <v/>
      </c>
      <c r="AB48" s="188" t="str">
        <f>IF(ISERROR(VLOOKUP($A48,parlvotes_lh!$A$11:$ZZ$201,366,FALSE))=TRUE,"",IF(VLOOKUP($A48,parlvotes_lh!$A$11:$ZZ$201,366,FALSE)=0,"",VLOOKUP($A48,parlvotes_lh!$A$11:$ZZ$201,366,FALSE)))</f>
        <v/>
      </c>
      <c r="AC48" s="188" t="str">
        <f>IF(ISERROR(VLOOKUP($A48,parlvotes_lh!$A$11:$ZZ$201,386,FALSE))=TRUE,"",IF(VLOOKUP($A48,parlvotes_lh!$A$11:$ZZ$201,386,FALSE)=0,"",VLOOKUP($A48,parlvotes_lh!$A$11:$ZZ$201,386,FALSE)))</f>
        <v/>
      </c>
    </row>
    <row r="49" spans="1:29" ht="13.5" customHeight="1" x14ac:dyDescent="0.25">
      <c r="A49" s="182" t="str">
        <f>IF(info_parties!A49="","",info_parties!A49)</f>
        <v/>
      </c>
      <c r="B49" s="87" t="str">
        <f>IF(A49="","",MID(info_weblinks!$C$3,32,3))</f>
        <v/>
      </c>
      <c r="C49" s="87" t="str">
        <f>IF(info_parties!G49="","",info_parties!G49)</f>
        <v/>
      </c>
      <c r="D49" s="87" t="str">
        <f>IF(info_parties!K49="","",info_parties!K49)</f>
        <v/>
      </c>
      <c r="E49" s="87" t="str">
        <f>IF(info_parties!H49="","",info_parties!H49)</f>
        <v/>
      </c>
      <c r="F49" s="183" t="str">
        <f t="shared" si="0"/>
        <v/>
      </c>
      <c r="G49" s="184" t="str">
        <f t="shared" si="1"/>
        <v/>
      </c>
      <c r="H49" s="185" t="str">
        <f t="shared" si="2"/>
        <v/>
      </c>
      <c r="I49" s="186" t="str">
        <f t="shared" si="3"/>
        <v/>
      </c>
      <c r="J49" s="187" t="str">
        <f>IF(ISERROR(VLOOKUP($A49,parlvotes_lh!$A$11:$ZZ$201,6,FALSE))=TRUE,"",IF(VLOOKUP($A49,parlvotes_lh!$A$11:$ZZ$201,6,FALSE)=0,"",VLOOKUP($A49,parlvotes_lh!$A$11:$ZZ$201,6,FALSE)))</f>
        <v/>
      </c>
      <c r="K49" s="187" t="str">
        <f>IF(ISERROR(VLOOKUP($A49,parlvotes_lh!$A$11:$ZZ$201,26,FALSE))=TRUE,"",IF(VLOOKUP($A49,parlvotes_lh!$A$11:$ZZ$201,26,FALSE)=0,"",VLOOKUP($A49,parlvotes_lh!$A$11:$ZZ$201,26,FALSE)))</f>
        <v/>
      </c>
      <c r="L49" s="187" t="str">
        <f>IF(ISERROR(VLOOKUP($A49,parlvotes_lh!$A$11:$ZZ$201,46,FALSE))=TRUE,"",IF(VLOOKUP($A49,parlvotes_lh!$A$11:$ZZ$201,46,FALSE)=0,"",VLOOKUP($A49,parlvotes_lh!$A$11:$ZZ$201,46,FALSE)))</f>
        <v/>
      </c>
      <c r="M49" s="187" t="str">
        <f>IF(ISERROR(VLOOKUP($A49,parlvotes_lh!$A$11:$ZZ$201,66,FALSE))=TRUE,"",IF(VLOOKUP($A49,parlvotes_lh!$A$11:$ZZ$201,66,FALSE)=0,"",VLOOKUP($A49,parlvotes_lh!$A$11:$ZZ$201,66,FALSE)))</f>
        <v/>
      </c>
      <c r="N49" s="187" t="str">
        <f>IF(ISERROR(VLOOKUP($A49,parlvotes_lh!$A$11:$ZZ$201,86,FALSE))=TRUE,"",IF(VLOOKUP($A49,parlvotes_lh!$A$11:$ZZ$201,86,FALSE)=0,"",VLOOKUP($A49,parlvotes_lh!$A$11:$ZZ$201,86,FALSE)))</f>
        <v/>
      </c>
      <c r="O49" s="187" t="str">
        <f>IF(ISERROR(VLOOKUP($A49,parlvotes_lh!$A$11:$ZZ$201,106,FALSE))=TRUE,"",IF(VLOOKUP($A49,parlvotes_lh!$A$11:$ZZ$201,106,FALSE)=0,"",VLOOKUP($A49,parlvotes_lh!$A$11:$ZZ$201,106,FALSE)))</f>
        <v/>
      </c>
      <c r="P49" s="187" t="str">
        <f>IF(ISERROR(VLOOKUP($A49,parlvotes_lh!$A$11:$ZZ$201,126,FALSE))=TRUE,"",IF(VLOOKUP($A49,parlvotes_lh!$A$11:$ZZ$201,126,FALSE)=0,"",VLOOKUP($A49,parlvotes_lh!$A$11:$ZZ$201,126,FALSE)))</f>
        <v/>
      </c>
      <c r="Q49" s="188" t="str">
        <f>IF(ISERROR(VLOOKUP($A49,parlvotes_lh!$A$11:$ZZ$201,146,FALSE))=TRUE,"",IF(VLOOKUP($A49,parlvotes_lh!$A$11:$ZZ$201,146,FALSE)=0,"",VLOOKUP($A49,parlvotes_lh!$A$11:$ZZ$201,146,FALSE)))</f>
        <v/>
      </c>
      <c r="R49" s="188" t="str">
        <f>IF(ISERROR(VLOOKUP($A49,parlvotes_lh!$A$11:$ZZ$201,166,FALSE))=TRUE,"",IF(VLOOKUP($A49,parlvotes_lh!$A$11:$ZZ$201,166,FALSE)=0,"",VLOOKUP($A49,parlvotes_lh!$A$11:$ZZ$201,166,FALSE)))</f>
        <v/>
      </c>
      <c r="S49" s="188" t="str">
        <f>IF(ISERROR(VLOOKUP($A49,parlvotes_lh!$A$11:$ZZ$201,186,FALSE))=TRUE,"",IF(VLOOKUP($A49,parlvotes_lh!$A$11:$ZZ$201,186,FALSE)=0,"",VLOOKUP($A49,parlvotes_lh!$A$11:$ZZ$201,186,FALSE)))</f>
        <v/>
      </c>
      <c r="T49" s="188" t="str">
        <f>IF(ISERROR(VLOOKUP($A49,parlvotes_lh!$A$11:$ZZ$201,206,FALSE))=TRUE,"",IF(VLOOKUP($A49,parlvotes_lh!$A$11:$ZZ$201,206,FALSE)=0,"",VLOOKUP($A49,parlvotes_lh!$A$11:$ZZ$201,206,FALSE)))</f>
        <v/>
      </c>
      <c r="U49" s="188" t="str">
        <f>IF(ISERROR(VLOOKUP($A49,parlvotes_lh!$A$11:$ZZ$201,226,FALSE))=TRUE,"",IF(VLOOKUP($A49,parlvotes_lh!$A$11:$ZZ$201,226,FALSE)=0,"",VLOOKUP($A49,parlvotes_lh!$A$11:$ZZ$201,226,FALSE)))</f>
        <v/>
      </c>
      <c r="V49" s="188" t="str">
        <f>IF(ISERROR(VLOOKUP($A49,parlvotes_lh!$A$11:$ZZ$201,246,FALSE))=TRUE,"",IF(VLOOKUP($A49,parlvotes_lh!$A$11:$ZZ$201,246,FALSE)=0,"",VLOOKUP($A49,parlvotes_lh!$A$11:$ZZ$201,246,FALSE)))</f>
        <v/>
      </c>
      <c r="W49" s="188" t="str">
        <f>IF(ISERROR(VLOOKUP($A49,parlvotes_lh!$A$11:$ZZ$201,266,FALSE))=TRUE,"",IF(VLOOKUP($A49,parlvotes_lh!$A$11:$ZZ$201,266,FALSE)=0,"",VLOOKUP($A49,parlvotes_lh!$A$11:$ZZ$201,266,FALSE)))</f>
        <v/>
      </c>
      <c r="X49" s="188" t="str">
        <f>IF(ISERROR(VLOOKUP($A49,parlvotes_lh!$A$11:$ZZ$201,286,FALSE))=TRUE,"",IF(VLOOKUP($A49,parlvotes_lh!$A$11:$ZZ$201,286,FALSE)=0,"",VLOOKUP($A49,parlvotes_lh!$A$11:$ZZ$201,286,FALSE)))</f>
        <v/>
      </c>
      <c r="Y49" s="188" t="str">
        <f>IF(ISERROR(VLOOKUP($A49,parlvotes_lh!$A$11:$ZZ$201,306,FALSE))=TRUE,"",IF(VLOOKUP($A49,parlvotes_lh!$A$11:$ZZ$201,306,FALSE)=0,"",VLOOKUP($A49,parlvotes_lh!$A$11:$ZZ$201,306,FALSE)))</f>
        <v/>
      </c>
      <c r="Z49" s="188" t="str">
        <f>IF(ISERROR(VLOOKUP($A49,parlvotes_lh!$A$11:$ZZ$201,326,FALSE))=TRUE,"",IF(VLOOKUP($A49,parlvotes_lh!$A$11:$ZZ$201,326,FALSE)=0,"",VLOOKUP($A49,parlvotes_lh!$A$11:$ZZ$201,326,FALSE)))</f>
        <v/>
      </c>
      <c r="AA49" s="188" t="str">
        <f>IF(ISERROR(VLOOKUP($A49,parlvotes_lh!$A$11:$ZZ$201,346,FALSE))=TRUE,"",IF(VLOOKUP($A49,parlvotes_lh!$A$11:$ZZ$201,346,FALSE)=0,"",VLOOKUP($A49,parlvotes_lh!$A$11:$ZZ$201,346,FALSE)))</f>
        <v/>
      </c>
      <c r="AB49" s="188" t="str">
        <f>IF(ISERROR(VLOOKUP($A49,parlvotes_lh!$A$11:$ZZ$201,366,FALSE))=TRUE,"",IF(VLOOKUP($A49,parlvotes_lh!$A$11:$ZZ$201,366,FALSE)=0,"",VLOOKUP($A49,parlvotes_lh!$A$11:$ZZ$201,366,FALSE)))</f>
        <v/>
      </c>
      <c r="AC49" s="188" t="str">
        <f>IF(ISERROR(VLOOKUP($A49,parlvotes_lh!$A$11:$ZZ$201,386,FALSE))=TRUE,"",IF(VLOOKUP($A49,parlvotes_lh!$A$11:$ZZ$201,386,FALSE)=0,"",VLOOKUP($A49,parlvotes_lh!$A$11:$ZZ$201,386,FALSE)))</f>
        <v/>
      </c>
    </row>
    <row r="50" spans="1:29" ht="13.5" customHeight="1" x14ac:dyDescent="0.25">
      <c r="A50" s="182" t="str">
        <f>IF(info_parties!A50="","",info_parties!A50)</f>
        <v/>
      </c>
      <c r="B50" s="87" t="str">
        <f>IF(A50="","",MID(info_weblinks!$C$3,32,3))</f>
        <v/>
      </c>
      <c r="C50" s="87" t="str">
        <f>IF(info_parties!G50="","",info_parties!G50)</f>
        <v/>
      </c>
      <c r="D50" s="87" t="str">
        <f>IF(info_parties!K50="","",info_parties!K50)</f>
        <v/>
      </c>
      <c r="E50" s="87" t="str">
        <f>IF(info_parties!H50="","",info_parties!H50)</f>
        <v/>
      </c>
      <c r="F50" s="183" t="str">
        <f t="shared" si="0"/>
        <v/>
      </c>
      <c r="G50" s="184" t="str">
        <f t="shared" si="1"/>
        <v/>
      </c>
      <c r="H50" s="185" t="str">
        <f t="shared" si="2"/>
        <v/>
      </c>
      <c r="I50" s="186" t="str">
        <f t="shared" si="3"/>
        <v/>
      </c>
      <c r="J50" s="187" t="str">
        <f>IF(ISERROR(VLOOKUP($A50,parlvotes_lh!$A$11:$ZZ$201,6,FALSE))=TRUE,"",IF(VLOOKUP($A50,parlvotes_lh!$A$11:$ZZ$201,6,FALSE)=0,"",VLOOKUP($A50,parlvotes_lh!$A$11:$ZZ$201,6,FALSE)))</f>
        <v/>
      </c>
      <c r="K50" s="187" t="str">
        <f>IF(ISERROR(VLOOKUP($A50,parlvotes_lh!$A$11:$ZZ$201,26,FALSE))=TRUE,"",IF(VLOOKUP($A50,parlvotes_lh!$A$11:$ZZ$201,26,FALSE)=0,"",VLOOKUP($A50,parlvotes_lh!$A$11:$ZZ$201,26,FALSE)))</f>
        <v/>
      </c>
      <c r="L50" s="187" t="str">
        <f>IF(ISERROR(VLOOKUP($A50,parlvotes_lh!$A$11:$ZZ$201,46,FALSE))=TRUE,"",IF(VLOOKUP($A50,parlvotes_lh!$A$11:$ZZ$201,46,FALSE)=0,"",VLOOKUP($A50,parlvotes_lh!$A$11:$ZZ$201,46,FALSE)))</f>
        <v/>
      </c>
      <c r="M50" s="187" t="str">
        <f>IF(ISERROR(VLOOKUP($A50,parlvotes_lh!$A$11:$ZZ$201,66,FALSE))=TRUE,"",IF(VLOOKUP($A50,parlvotes_lh!$A$11:$ZZ$201,66,FALSE)=0,"",VLOOKUP($A50,parlvotes_lh!$A$11:$ZZ$201,66,FALSE)))</f>
        <v/>
      </c>
      <c r="N50" s="187" t="str">
        <f>IF(ISERROR(VLOOKUP($A50,parlvotes_lh!$A$11:$ZZ$201,86,FALSE))=TRUE,"",IF(VLOOKUP($A50,parlvotes_lh!$A$11:$ZZ$201,86,FALSE)=0,"",VLOOKUP($A50,parlvotes_lh!$A$11:$ZZ$201,86,FALSE)))</f>
        <v/>
      </c>
      <c r="O50" s="187" t="str">
        <f>IF(ISERROR(VLOOKUP($A50,parlvotes_lh!$A$11:$ZZ$201,106,FALSE))=TRUE,"",IF(VLOOKUP($A50,parlvotes_lh!$A$11:$ZZ$201,106,FALSE)=0,"",VLOOKUP($A50,parlvotes_lh!$A$11:$ZZ$201,106,FALSE)))</f>
        <v/>
      </c>
      <c r="P50" s="187" t="str">
        <f>IF(ISERROR(VLOOKUP($A50,parlvotes_lh!$A$11:$ZZ$201,126,FALSE))=TRUE,"",IF(VLOOKUP($A50,parlvotes_lh!$A$11:$ZZ$201,126,FALSE)=0,"",VLOOKUP($A50,parlvotes_lh!$A$11:$ZZ$201,126,FALSE)))</f>
        <v/>
      </c>
      <c r="Q50" s="188" t="str">
        <f>IF(ISERROR(VLOOKUP($A50,parlvotes_lh!$A$11:$ZZ$201,146,FALSE))=TRUE,"",IF(VLOOKUP($A50,parlvotes_lh!$A$11:$ZZ$201,146,FALSE)=0,"",VLOOKUP($A50,parlvotes_lh!$A$11:$ZZ$201,146,FALSE)))</f>
        <v/>
      </c>
      <c r="R50" s="188" t="str">
        <f>IF(ISERROR(VLOOKUP($A50,parlvotes_lh!$A$11:$ZZ$201,166,FALSE))=TRUE,"",IF(VLOOKUP($A50,parlvotes_lh!$A$11:$ZZ$201,166,FALSE)=0,"",VLOOKUP($A50,parlvotes_lh!$A$11:$ZZ$201,166,FALSE)))</f>
        <v/>
      </c>
      <c r="S50" s="188" t="str">
        <f>IF(ISERROR(VLOOKUP($A50,parlvotes_lh!$A$11:$ZZ$201,186,FALSE))=TRUE,"",IF(VLOOKUP($A50,parlvotes_lh!$A$11:$ZZ$201,186,FALSE)=0,"",VLOOKUP($A50,parlvotes_lh!$A$11:$ZZ$201,186,FALSE)))</f>
        <v/>
      </c>
      <c r="T50" s="188" t="str">
        <f>IF(ISERROR(VLOOKUP($A50,parlvotes_lh!$A$11:$ZZ$201,206,FALSE))=TRUE,"",IF(VLOOKUP($A50,parlvotes_lh!$A$11:$ZZ$201,206,FALSE)=0,"",VLOOKUP($A50,parlvotes_lh!$A$11:$ZZ$201,206,FALSE)))</f>
        <v/>
      </c>
      <c r="U50" s="188" t="str">
        <f>IF(ISERROR(VLOOKUP($A50,parlvotes_lh!$A$11:$ZZ$201,226,FALSE))=TRUE,"",IF(VLOOKUP($A50,parlvotes_lh!$A$11:$ZZ$201,226,FALSE)=0,"",VLOOKUP($A50,parlvotes_lh!$A$11:$ZZ$201,226,FALSE)))</f>
        <v/>
      </c>
      <c r="V50" s="188" t="str">
        <f>IF(ISERROR(VLOOKUP($A50,parlvotes_lh!$A$11:$ZZ$201,246,FALSE))=TRUE,"",IF(VLOOKUP($A50,parlvotes_lh!$A$11:$ZZ$201,246,FALSE)=0,"",VLOOKUP($A50,parlvotes_lh!$A$11:$ZZ$201,246,FALSE)))</f>
        <v/>
      </c>
      <c r="W50" s="188" t="str">
        <f>IF(ISERROR(VLOOKUP($A50,parlvotes_lh!$A$11:$ZZ$201,266,FALSE))=TRUE,"",IF(VLOOKUP($A50,parlvotes_lh!$A$11:$ZZ$201,266,FALSE)=0,"",VLOOKUP($A50,parlvotes_lh!$A$11:$ZZ$201,266,FALSE)))</f>
        <v/>
      </c>
      <c r="X50" s="188" t="str">
        <f>IF(ISERROR(VLOOKUP($A50,parlvotes_lh!$A$11:$ZZ$201,286,FALSE))=TRUE,"",IF(VLOOKUP($A50,parlvotes_lh!$A$11:$ZZ$201,286,FALSE)=0,"",VLOOKUP($A50,parlvotes_lh!$A$11:$ZZ$201,286,FALSE)))</f>
        <v/>
      </c>
      <c r="Y50" s="188" t="str">
        <f>IF(ISERROR(VLOOKUP($A50,parlvotes_lh!$A$11:$ZZ$201,306,FALSE))=TRUE,"",IF(VLOOKUP($A50,parlvotes_lh!$A$11:$ZZ$201,306,FALSE)=0,"",VLOOKUP($A50,parlvotes_lh!$A$11:$ZZ$201,306,FALSE)))</f>
        <v/>
      </c>
      <c r="Z50" s="188" t="str">
        <f>IF(ISERROR(VLOOKUP($A50,parlvotes_lh!$A$11:$ZZ$201,326,FALSE))=TRUE,"",IF(VLOOKUP($A50,parlvotes_lh!$A$11:$ZZ$201,326,FALSE)=0,"",VLOOKUP($A50,parlvotes_lh!$A$11:$ZZ$201,326,FALSE)))</f>
        <v/>
      </c>
      <c r="AA50" s="188" t="str">
        <f>IF(ISERROR(VLOOKUP($A50,parlvotes_lh!$A$11:$ZZ$201,346,FALSE))=TRUE,"",IF(VLOOKUP($A50,parlvotes_lh!$A$11:$ZZ$201,346,FALSE)=0,"",VLOOKUP($A50,parlvotes_lh!$A$11:$ZZ$201,346,FALSE)))</f>
        <v/>
      </c>
      <c r="AB50" s="188" t="str">
        <f>IF(ISERROR(VLOOKUP($A50,parlvotes_lh!$A$11:$ZZ$201,366,FALSE))=TRUE,"",IF(VLOOKUP($A50,parlvotes_lh!$A$11:$ZZ$201,366,FALSE)=0,"",VLOOKUP($A50,parlvotes_lh!$A$11:$ZZ$201,366,FALSE)))</f>
        <v/>
      </c>
      <c r="AC50" s="188" t="str">
        <f>IF(ISERROR(VLOOKUP($A50,parlvotes_lh!$A$11:$ZZ$201,386,FALSE))=TRUE,"",IF(VLOOKUP($A50,parlvotes_lh!$A$11:$ZZ$201,386,FALSE)=0,"",VLOOKUP($A50,parlvotes_lh!$A$11:$ZZ$201,386,FALSE)))</f>
        <v/>
      </c>
    </row>
    <row r="51" spans="1:29" ht="13.5" customHeight="1" x14ac:dyDescent="0.25">
      <c r="A51" s="182" t="str">
        <f>IF(info_parties!A51="","",info_parties!A51)</f>
        <v/>
      </c>
      <c r="B51" s="87" t="str">
        <f>IF(A51="","",MID(info_weblinks!$C$3,32,3))</f>
        <v/>
      </c>
      <c r="C51" s="87" t="str">
        <f>IF(info_parties!G51="","",info_parties!G51)</f>
        <v/>
      </c>
      <c r="D51" s="87" t="str">
        <f>IF(info_parties!K51="","",info_parties!K51)</f>
        <v/>
      </c>
      <c r="E51" s="87" t="str">
        <f>IF(info_parties!H51="","",info_parties!H51)</f>
        <v/>
      </c>
      <c r="F51" s="183" t="str">
        <f t="shared" si="0"/>
        <v/>
      </c>
      <c r="G51" s="184" t="str">
        <f t="shared" si="1"/>
        <v/>
      </c>
      <c r="H51" s="185" t="str">
        <f t="shared" si="2"/>
        <v/>
      </c>
      <c r="I51" s="186" t="str">
        <f t="shared" si="3"/>
        <v/>
      </c>
      <c r="J51" s="187" t="str">
        <f>IF(ISERROR(VLOOKUP($A51,parlvotes_lh!$A$11:$ZZ$201,6,FALSE))=TRUE,"",IF(VLOOKUP($A51,parlvotes_lh!$A$11:$ZZ$201,6,FALSE)=0,"",VLOOKUP($A51,parlvotes_lh!$A$11:$ZZ$201,6,FALSE)))</f>
        <v/>
      </c>
      <c r="K51" s="187" t="str">
        <f>IF(ISERROR(VLOOKUP($A51,parlvotes_lh!$A$11:$ZZ$201,26,FALSE))=TRUE,"",IF(VLOOKUP($A51,parlvotes_lh!$A$11:$ZZ$201,26,FALSE)=0,"",VLOOKUP($A51,parlvotes_lh!$A$11:$ZZ$201,26,FALSE)))</f>
        <v/>
      </c>
      <c r="L51" s="187" t="str">
        <f>IF(ISERROR(VLOOKUP($A51,parlvotes_lh!$A$11:$ZZ$201,46,FALSE))=TRUE,"",IF(VLOOKUP($A51,parlvotes_lh!$A$11:$ZZ$201,46,FALSE)=0,"",VLOOKUP($A51,parlvotes_lh!$A$11:$ZZ$201,46,FALSE)))</f>
        <v/>
      </c>
      <c r="M51" s="187" t="str">
        <f>IF(ISERROR(VLOOKUP($A51,parlvotes_lh!$A$11:$ZZ$201,66,FALSE))=TRUE,"",IF(VLOOKUP($A51,parlvotes_lh!$A$11:$ZZ$201,66,FALSE)=0,"",VLOOKUP($A51,parlvotes_lh!$A$11:$ZZ$201,66,FALSE)))</f>
        <v/>
      </c>
      <c r="N51" s="187" t="str">
        <f>IF(ISERROR(VLOOKUP($A51,parlvotes_lh!$A$11:$ZZ$201,86,FALSE))=TRUE,"",IF(VLOOKUP($A51,parlvotes_lh!$A$11:$ZZ$201,86,FALSE)=0,"",VLOOKUP($A51,parlvotes_lh!$A$11:$ZZ$201,86,FALSE)))</f>
        <v/>
      </c>
      <c r="O51" s="187" t="str">
        <f>IF(ISERROR(VLOOKUP($A51,parlvotes_lh!$A$11:$ZZ$201,106,FALSE))=TRUE,"",IF(VLOOKUP($A51,parlvotes_lh!$A$11:$ZZ$201,106,FALSE)=0,"",VLOOKUP($A51,parlvotes_lh!$A$11:$ZZ$201,106,FALSE)))</f>
        <v/>
      </c>
      <c r="P51" s="187" t="str">
        <f>IF(ISERROR(VLOOKUP($A51,parlvotes_lh!$A$11:$ZZ$201,126,FALSE))=TRUE,"",IF(VLOOKUP($A51,parlvotes_lh!$A$11:$ZZ$201,126,FALSE)=0,"",VLOOKUP($A51,parlvotes_lh!$A$11:$ZZ$201,126,FALSE)))</f>
        <v/>
      </c>
      <c r="Q51" s="188" t="str">
        <f>IF(ISERROR(VLOOKUP($A51,parlvotes_lh!$A$11:$ZZ$201,146,FALSE))=TRUE,"",IF(VLOOKUP($A51,parlvotes_lh!$A$11:$ZZ$201,146,FALSE)=0,"",VLOOKUP($A51,parlvotes_lh!$A$11:$ZZ$201,146,FALSE)))</f>
        <v/>
      </c>
      <c r="R51" s="188" t="str">
        <f>IF(ISERROR(VLOOKUP($A51,parlvotes_lh!$A$11:$ZZ$201,166,FALSE))=TRUE,"",IF(VLOOKUP($A51,parlvotes_lh!$A$11:$ZZ$201,166,FALSE)=0,"",VLOOKUP($A51,parlvotes_lh!$A$11:$ZZ$201,166,FALSE)))</f>
        <v/>
      </c>
      <c r="S51" s="188" t="str">
        <f>IF(ISERROR(VLOOKUP($A51,parlvotes_lh!$A$11:$ZZ$201,186,FALSE))=TRUE,"",IF(VLOOKUP($A51,parlvotes_lh!$A$11:$ZZ$201,186,FALSE)=0,"",VLOOKUP($A51,parlvotes_lh!$A$11:$ZZ$201,186,FALSE)))</f>
        <v/>
      </c>
      <c r="T51" s="188" t="str">
        <f>IF(ISERROR(VLOOKUP($A51,parlvotes_lh!$A$11:$ZZ$201,206,FALSE))=TRUE,"",IF(VLOOKUP($A51,parlvotes_lh!$A$11:$ZZ$201,206,FALSE)=0,"",VLOOKUP($A51,parlvotes_lh!$A$11:$ZZ$201,206,FALSE)))</f>
        <v/>
      </c>
      <c r="U51" s="188" t="str">
        <f>IF(ISERROR(VLOOKUP($A51,parlvotes_lh!$A$11:$ZZ$201,226,FALSE))=TRUE,"",IF(VLOOKUP($A51,parlvotes_lh!$A$11:$ZZ$201,226,FALSE)=0,"",VLOOKUP($A51,parlvotes_lh!$A$11:$ZZ$201,226,FALSE)))</f>
        <v/>
      </c>
      <c r="V51" s="188" t="str">
        <f>IF(ISERROR(VLOOKUP($A51,parlvotes_lh!$A$11:$ZZ$201,246,FALSE))=TRUE,"",IF(VLOOKUP($A51,parlvotes_lh!$A$11:$ZZ$201,246,FALSE)=0,"",VLOOKUP($A51,parlvotes_lh!$A$11:$ZZ$201,246,FALSE)))</f>
        <v/>
      </c>
      <c r="W51" s="188" t="str">
        <f>IF(ISERROR(VLOOKUP($A51,parlvotes_lh!$A$11:$ZZ$201,266,FALSE))=TRUE,"",IF(VLOOKUP($A51,parlvotes_lh!$A$11:$ZZ$201,266,FALSE)=0,"",VLOOKUP($A51,parlvotes_lh!$A$11:$ZZ$201,266,FALSE)))</f>
        <v/>
      </c>
      <c r="X51" s="188" t="str">
        <f>IF(ISERROR(VLOOKUP($A51,parlvotes_lh!$A$11:$ZZ$201,286,FALSE))=TRUE,"",IF(VLOOKUP($A51,parlvotes_lh!$A$11:$ZZ$201,286,FALSE)=0,"",VLOOKUP($A51,parlvotes_lh!$A$11:$ZZ$201,286,FALSE)))</f>
        <v/>
      </c>
      <c r="Y51" s="188" t="str">
        <f>IF(ISERROR(VLOOKUP($A51,parlvotes_lh!$A$11:$ZZ$201,306,FALSE))=TRUE,"",IF(VLOOKUP($A51,parlvotes_lh!$A$11:$ZZ$201,306,FALSE)=0,"",VLOOKUP($A51,parlvotes_lh!$A$11:$ZZ$201,306,FALSE)))</f>
        <v/>
      </c>
      <c r="Z51" s="188" t="str">
        <f>IF(ISERROR(VLOOKUP($A51,parlvotes_lh!$A$11:$ZZ$201,326,FALSE))=TRUE,"",IF(VLOOKUP($A51,parlvotes_lh!$A$11:$ZZ$201,326,FALSE)=0,"",VLOOKUP($A51,parlvotes_lh!$A$11:$ZZ$201,326,FALSE)))</f>
        <v/>
      </c>
      <c r="AA51" s="188" t="str">
        <f>IF(ISERROR(VLOOKUP($A51,parlvotes_lh!$A$11:$ZZ$201,346,FALSE))=TRUE,"",IF(VLOOKUP($A51,parlvotes_lh!$A$11:$ZZ$201,346,FALSE)=0,"",VLOOKUP($A51,parlvotes_lh!$A$11:$ZZ$201,346,FALSE)))</f>
        <v/>
      </c>
      <c r="AB51" s="188" t="str">
        <f>IF(ISERROR(VLOOKUP($A51,parlvotes_lh!$A$11:$ZZ$201,366,FALSE))=TRUE,"",IF(VLOOKUP($A51,parlvotes_lh!$A$11:$ZZ$201,366,FALSE)=0,"",VLOOKUP($A51,parlvotes_lh!$A$11:$ZZ$201,366,FALSE)))</f>
        <v/>
      </c>
      <c r="AC51" s="188" t="str">
        <f>IF(ISERROR(VLOOKUP($A51,parlvotes_lh!$A$11:$ZZ$201,386,FALSE))=TRUE,"",IF(VLOOKUP($A51,parlvotes_lh!$A$11:$ZZ$201,386,FALSE)=0,"",VLOOKUP($A51,parlvotes_lh!$A$11:$ZZ$201,386,FALSE)))</f>
        <v/>
      </c>
    </row>
    <row r="52" spans="1:29" ht="13.5" customHeight="1" x14ac:dyDescent="0.25">
      <c r="A52" s="182" t="str">
        <f>IF(info_parties!A52="","",info_parties!A52)</f>
        <v/>
      </c>
      <c r="B52" s="87" t="str">
        <f>IF(A52="","",MID(info_weblinks!$C$3,32,3))</f>
        <v/>
      </c>
      <c r="C52" s="87" t="str">
        <f>IF(info_parties!G52="","",info_parties!G52)</f>
        <v/>
      </c>
      <c r="D52" s="87" t="str">
        <f>IF(info_parties!K52="","",info_parties!K52)</f>
        <v/>
      </c>
      <c r="E52" s="87" t="str">
        <f>IF(info_parties!H52="","",info_parties!H52)</f>
        <v/>
      </c>
      <c r="F52" s="183" t="str">
        <f t="shared" si="0"/>
        <v/>
      </c>
      <c r="G52" s="184" t="str">
        <f t="shared" si="1"/>
        <v/>
      </c>
      <c r="H52" s="185" t="str">
        <f t="shared" si="2"/>
        <v/>
      </c>
      <c r="I52" s="186" t="str">
        <f t="shared" si="3"/>
        <v/>
      </c>
      <c r="J52" s="187" t="str">
        <f>IF(ISERROR(VLOOKUP($A52,parlvotes_lh!$A$11:$ZZ$201,6,FALSE))=TRUE,"",IF(VLOOKUP($A52,parlvotes_lh!$A$11:$ZZ$201,6,FALSE)=0,"",VLOOKUP($A52,parlvotes_lh!$A$11:$ZZ$201,6,FALSE)))</f>
        <v/>
      </c>
      <c r="K52" s="187" t="str">
        <f>IF(ISERROR(VLOOKUP($A52,parlvotes_lh!$A$11:$ZZ$201,26,FALSE))=TRUE,"",IF(VLOOKUP($A52,parlvotes_lh!$A$11:$ZZ$201,26,FALSE)=0,"",VLOOKUP($A52,parlvotes_lh!$A$11:$ZZ$201,26,FALSE)))</f>
        <v/>
      </c>
      <c r="L52" s="187" t="str">
        <f>IF(ISERROR(VLOOKUP($A52,parlvotes_lh!$A$11:$ZZ$201,46,FALSE))=TRUE,"",IF(VLOOKUP($A52,parlvotes_lh!$A$11:$ZZ$201,46,FALSE)=0,"",VLOOKUP($A52,parlvotes_lh!$A$11:$ZZ$201,46,FALSE)))</f>
        <v/>
      </c>
      <c r="M52" s="187" t="str">
        <f>IF(ISERROR(VLOOKUP($A52,parlvotes_lh!$A$11:$ZZ$201,66,FALSE))=TRUE,"",IF(VLOOKUP($A52,parlvotes_lh!$A$11:$ZZ$201,66,FALSE)=0,"",VLOOKUP($A52,parlvotes_lh!$A$11:$ZZ$201,66,FALSE)))</f>
        <v/>
      </c>
      <c r="N52" s="187" t="str">
        <f>IF(ISERROR(VLOOKUP($A52,parlvotes_lh!$A$11:$ZZ$201,86,FALSE))=TRUE,"",IF(VLOOKUP($A52,parlvotes_lh!$A$11:$ZZ$201,86,FALSE)=0,"",VLOOKUP($A52,parlvotes_lh!$A$11:$ZZ$201,86,FALSE)))</f>
        <v/>
      </c>
      <c r="O52" s="187" t="str">
        <f>IF(ISERROR(VLOOKUP($A52,parlvotes_lh!$A$11:$ZZ$201,106,FALSE))=TRUE,"",IF(VLOOKUP($A52,parlvotes_lh!$A$11:$ZZ$201,106,FALSE)=0,"",VLOOKUP($A52,parlvotes_lh!$A$11:$ZZ$201,106,FALSE)))</f>
        <v/>
      </c>
      <c r="P52" s="187" t="str">
        <f>IF(ISERROR(VLOOKUP($A52,parlvotes_lh!$A$11:$ZZ$201,126,FALSE))=TRUE,"",IF(VLOOKUP($A52,parlvotes_lh!$A$11:$ZZ$201,126,FALSE)=0,"",VLOOKUP($A52,parlvotes_lh!$A$11:$ZZ$201,126,FALSE)))</f>
        <v/>
      </c>
      <c r="Q52" s="188" t="str">
        <f>IF(ISERROR(VLOOKUP($A52,parlvotes_lh!$A$11:$ZZ$201,146,FALSE))=TRUE,"",IF(VLOOKUP($A52,parlvotes_lh!$A$11:$ZZ$201,146,FALSE)=0,"",VLOOKUP($A52,parlvotes_lh!$A$11:$ZZ$201,146,FALSE)))</f>
        <v/>
      </c>
      <c r="R52" s="188" t="str">
        <f>IF(ISERROR(VLOOKUP($A52,parlvotes_lh!$A$11:$ZZ$201,166,FALSE))=TRUE,"",IF(VLOOKUP($A52,parlvotes_lh!$A$11:$ZZ$201,166,FALSE)=0,"",VLOOKUP($A52,parlvotes_lh!$A$11:$ZZ$201,166,FALSE)))</f>
        <v/>
      </c>
      <c r="S52" s="188" t="str">
        <f>IF(ISERROR(VLOOKUP($A52,parlvotes_lh!$A$11:$ZZ$201,186,FALSE))=TRUE,"",IF(VLOOKUP($A52,parlvotes_lh!$A$11:$ZZ$201,186,FALSE)=0,"",VLOOKUP($A52,parlvotes_lh!$A$11:$ZZ$201,186,FALSE)))</f>
        <v/>
      </c>
      <c r="T52" s="188" t="str">
        <f>IF(ISERROR(VLOOKUP($A52,parlvotes_lh!$A$11:$ZZ$201,206,FALSE))=TRUE,"",IF(VLOOKUP($A52,parlvotes_lh!$A$11:$ZZ$201,206,FALSE)=0,"",VLOOKUP($A52,parlvotes_lh!$A$11:$ZZ$201,206,FALSE)))</f>
        <v/>
      </c>
      <c r="U52" s="188" t="str">
        <f>IF(ISERROR(VLOOKUP($A52,parlvotes_lh!$A$11:$ZZ$201,226,FALSE))=TRUE,"",IF(VLOOKUP($A52,parlvotes_lh!$A$11:$ZZ$201,226,FALSE)=0,"",VLOOKUP($A52,parlvotes_lh!$A$11:$ZZ$201,226,FALSE)))</f>
        <v/>
      </c>
      <c r="V52" s="188" t="str">
        <f>IF(ISERROR(VLOOKUP($A52,parlvotes_lh!$A$11:$ZZ$201,246,FALSE))=TRUE,"",IF(VLOOKUP($A52,parlvotes_lh!$A$11:$ZZ$201,246,FALSE)=0,"",VLOOKUP($A52,parlvotes_lh!$A$11:$ZZ$201,246,FALSE)))</f>
        <v/>
      </c>
      <c r="W52" s="188" t="str">
        <f>IF(ISERROR(VLOOKUP($A52,parlvotes_lh!$A$11:$ZZ$201,266,FALSE))=TRUE,"",IF(VLOOKUP($A52,parlvotes_lh!$A$11:$ZZ$201,266,FALSE)=0,"",VLOOKUP($A52,parlvotes_lh!$A$11:$ZZ$201,266,FALSE)))</f>
        <v/>
      </c>
      <c r="X52" s="188" t="str">
        <f>IF(ISERROR(VLOOKUP($A52,parlvotes_lh!$A$11:$ZZ$201,286,FALSE))=TRUE,"",IF(VLOOKUP($A52,parlvotes_lh!$A$11:$ZZ$201,286,FALSE)=0,"",VLOOKUP($A52,parlvotes_lh!$A$11:$ZZ$201,286,FALSE)))</f>
        <v/>
      </c>
      <c r="Y52" s="188" t="str">
        <f>IF(ISERROR(VLOOKUP($A52,parlvotes_lh!$A$11:$ZZ$201,306,FALSE))=TRUE,"",IF(VLOOKUP($A52,parlvotes_lh!$A$11:$ZZ$201,306,FALSE)=0,"",VLOOKUP($A52,parlvotes_lh!$A$11:$ZZ$201,306,FALSE)))</f>
        <v/>
      </c>
      <c r="Z52" s="188" t="str">
        <f>IF(ISERROR(VLOOKUP($A52,parlvotes_lh!$A$11:$ZZ$201,326,FALSE))=TRUE,"",IF(VLOOKUP($A52,parlvotes_lh!$A$11:$ZZ$201,326,FALSE)=0,"",VLOOKUP($A52,parlvotes_lh!$A$11:$ZZ$201,326,FALSE)))</f>
        <v/>
      </c>
      <c r="AA52" s="188" t="str">
        <f>IF(ISERROR(VLOOKUP($A52,parlvotes_lh!$A$11:$ZZ$201,346,FALSE))=TRUE,"",IF(VLOOKUP($A52,parlvotes_lh!$A$11:$ZZ$201,346,FALSE)=0,"",VLOOKUP($A52,parlvotes_lh!$A$11:$ZZ$201,346,FALSE)))</f>
        <v/>
      </c>
      <c r="AB52" s="188" t="str">
        <f>IF(ISERROR(VLOOKUP($A52,parlvotes_lh!$A$11:$ZZ$201,366,FALSE))=TRUE,"",IF(VLOOKUP($A52,parlvotes_lh!$A$11:$ZZ$201,366,FALSE)=0,"",VLOOKUP($A52,parlvotes_lh!$A$11:$ZZ$201,366,FALSE)))</f>
        <v/>
      </c>
      <c r="AC52" s="188" t="str">
        <f>IF(ISERROR(VLOOKUP($A52,parlvotes_lh!$A$11:$ZZ$201,386,FALSE))=TRUE,"",IF(VLOOKUP($A52,parlvotes_lh!$A$11:$ZZ$201,386,FALSE)=0,"",VLOOKUP($A52,parlvotes_lh!$A$11:$ZZ$201,386,FALSE)))</f>
        <v/>
      </c>
    </row>
    <row r="53" spans="1:29" ht="13.5" customHeight="1" x14ac:dyDescent="0.25">
      <c r="A53" s="182" t="str">
        <f>IF(info_parties!A53="","",info_parties!A53)</f>
        <v/>
      </c>
      <c r="B53" s="87" t="str">
        <f>IF(A53="","",MID(info_weblinks!$C$3,32,3))</f>
        <v/>
      </c>
      <c r="C53" s="87" t="str">
        <f>IF(info_parties!G53="","",info_parties!G53)</f>
        <v/>
      </c>
      <c r="D53" s="87" t="str">
        <f>IF(info_parties!K53="","",info_parties!K53)</f>
        <v/>
      </c>
      <c r="E53" s="87" t="str">
        <f>IF(info_parties!H53="","",info_parties!H53)</f>
        <v/>
      </c>
      <c r="F53" s="183" t="str">
        <f t="shared" si="0"/>
        <v/>
      </c>
      <c r="G53" s="184" t="str">
        <f t="shared" si="1"/>
        <v/>
      </c>
      <c r="H53" s="185" t="str">
        <f t="shared" si="2"/>
        <v/>
      </c>
      <c r="I53" s="186" t="str">
        <f t="shared" si="3"/>
        <v/>
      </c>
      <c r="J53" s="187" t="str">
        <f>IF(ISERROR(VLOOKUP($A53,parlvotes_lh!$A$11:$ZZ$201,6,FALSE))=TRUE,"",IF(VLOOKUP($A53,parlvotes_lh!$A$11:$ZZ$201,6,FALSE)=0,"",VLOOKUP($A53,parlvotes_lh!$A$11:$ZZ$201,6,FALSE)))</f>
        <v/>
      </c>
      <c r="K53" s="187" t="str">
        <f>IF(ISERROR(VLOOKUP($A53,parlvotes_lh!$A$11:$ZZ$201,26,FALSE))=TRUE,"",IF(VLOOKUP($A53,parlvotes_lh!$A$11:$ZZ$201,26,FALSE)=0,"",VLOOKUP($A53,parlvotes_lh!$A$11:$ZZ$201,26,FALSE)))</f>
        <v/>
      </c>
      <c r="L53" s="187" t="str">
        <f>IF(ISERROR(VLOOKUP($A53,parlvotes_lh!$A$11:$ZZ$201,46,FALSE))=TRUE,"",IF(VLOOKUP($A53,parlvotes_lh!$A$11:$ZZ$201,46,FALSE)=0,"",VLOOKUP($A53,parlvotes_lh!$A$11:$ZZ$201,46,FALSE)))</f>
        <v/>
      </c>
      <c r="M53" s="187" t="str">
        <f>IF(ISERROR(VLOOKUP($A53,parlvotes_lh!$A$11:$ZZ$201,66,FALSE))=TRUE,"",IF(VLOOKUP($A53,parlvotes_lh!$A$11:$ZZ$201,66,FALSE)=0,"",VLOOKUP($A53,parlvotes_lh!$A$11:$ZZ$201,66,FALSE)))</f>
        <v/>
      </c>
      <c r="N53" s="187" t="str">
        <f>IF(ISERROR(VLOOKUP($A53,parlvotes_lh!$A$11:$ZZ$201,86,FALSE))=TRUE,"",IF(VLOOKUP($A53,parlvotes_lh!$A$11:$ZZ$201,86,FALSE)=0,"",VLOOKUP($A53,parlvotes_lh!$A$11:$ZZ$201,86,FALSE)))</f>
        <v/>
      </c>
      <c r="O53" s="187" t="str">
        <f>IF(ISERROR(VLOOKUP($A53,parlvotes_lh!$A$11:$ZZ$201,106,FALSE))=TRUE,"",IF(VLOOKUP($A53,parlvotes_lh!$A$11:$ZZ$201,106,FALSE)=0,"",VLOOKUP($A53,parlvotes_lh!$A$11:$ZZ$201,106,FALSE)))</f>
        <v/>
      </c>
      <c r="P53" s="187" t="str">
        <f>IF(ISERROR(VLOOKUP($A53,parlvotes_lh!$A$11:$ZZ$201,126,FALSE))=TRUE,"",IF(VLOOKUP($A53,parlvotes_lh!$A$11:$ZZ$201,126,FALSE)=0,"",VLOOKUP($A53,parlvotes_lh!$A$11:$ZZ$201,126,FALSE)))</f>
        <v/>
      </c>
      <c r="Q53" s="188" t="str">
        <f>IF(ISERROR(VLOOKUP($A53,parlvotes_lh!$A$11:$ZZ$201,146,FALSE))=TRUE,"",IF(VLOOKUP($A53,parlvotes_lh!$A$11:$ZZ$201,146,FALSE)=0,"",VLOOKUP($A53,parlvotes_lh!$A$11:$ZZ$201,146,FALSE)))</f>
        <v/>
      </c>
      <c r="R53" s="188" t="str">
        <f>IF(ISERROR(VLOOKUP($A53,parlvotes_lh!$A$11:$ZZ$201,166,FALSE))=TRUE,"",IF(VLOOKUP($A53,parlvotes_lh!$A$11:$ZZ$201,166,FALSE)=0,"",VLOOKUP($A53,parlvotes_lh!$A$11:$ZZ$201,166,FALSE)))</f>
        <v/>
      </c>
      <c r="S53" s="188" t="str">
        <f>IF(ISERROR(VLOOKUP($A53,parlvotes_lh!$A$11:$ZZ$201,186,FALSE))=TRUE,"",IF(VLOOKUP($A53,parlvotes_lh!$A$11:$ZZ$201,186,FALSE)=0,"",VLOOKUP($A53,parlvotes_lh!$A$11:$ZZ$201,186,FALSE)))</f>
        <v/>
      </c>
      <c r="T53" s="188" t="str">
        <f>IF(ISERROR(VLOOKUP($A53,parlvotes_lh!$A$11:$ZZ$201,206,FALSE))=TRUE,"",IF(VLOOKUP($A53,parlvotes_lh!$A$11:$ZZ$201,206,FALSE)=0,"",VLOOKUP($A53,parlvotes_lh!$A$11:$ZZ$201,206,FALSE)))</f>
        <v/>
      </c>
      <c r="U53" s="188" t="str">
        <f>IF(ISERROR(VLOOKUP($A53,parlvotes_lh!$A$11:$ZZ$201,226,FALSE))=TRUE,"",IF(VLOOKUP($A53,parlvotes_lh!$A$11:$ZZ$201,226,FALSE)=0,"",VLOOKUP($A53,parlvotes_lh!$A$11:$ZZ$201,226,FALSE)))</f>
        <v/>
      </c>
      <c r="V53" s="188" t="str">
        <f>IF(ISERROR(VLOOKUP($A53,parlvotes_lh!$A$11:$ZZ$201,246,FALSE))=TRUE,"",IF(VLOOKUP($A53,parlvotes_lh!$A$11:$ZZ$201,246,FALSE)=0,"",VLOOKUP($A53,parlvotes_lh!$A$11:$ZZ$201,246,FALSE)))</f>
        <v/>
      </c>
      <c r="W53" s="188" t="str">
        <f>IF(ISERROR(VLOOKUP($A53,parlvotes_lh!$A$11:$ZZ$201,266,FALSE))=TRUE,"",IF(VLOOKUP($A53,parlvotes_lh!$A$11:$ZZ$201,266,FALSE)=0,"",VLOOKUP($A53,parlvotes_lh!$A$11:$ZZ$201,266,FALSE)))</f>
        <v/>
      </c>
      <c r="X53" s="188" t="str">
        <f>IF(ISERROR(VLOOKUP($A53,parlvotes_lh!$A$11:$ZZ$201,286,FALSE))=TRUE,"",IF(VLOOKUP($A53,parlvotes_lh!$A$11:$ZZ$201,286,FALSE)=0,"",VLOOKUP($A53,parlvotes_lh!$A$11:$ZZ$201,286,FALSE)))</f>
        <v/>
      </c>
      <c r="Y53" s="188" t="str">
        <f>IF(ISERROR(VLOOKUP($A53,parlvotes_lh!$A$11:$ZZ$201,306,FALSE))=TRUE,"",IF(VLOOKUP($A53,parlvotes_lh!$A$11:$ZZ$201,306,FALSE)=0,"",VLOOKUP($A53,parlvotes_lh!$A$11:$ZZ$201,306,FALSE)))</f>
        <v/>
      </c>
      <c r="Z53" s="188" t="str">
        <f>IF(ISERROR(VLOOKUP($A53,parlvotes_lh!$A$11:$ZZ$201,326,FALSE))=TRUE,"",IF(VLOOKUP($A53,parlvotes_lh!$A$11:$ZZ$201,326,FALSE)=0,"",VLOOKUP($A53,parlvotes_lh!$A$11:$ZZ$201,326,FALSE)))</f>
        <v/>
      </c>
      <c r="AA53" s="188" t="str">
        <f>IF(ISERROR(VLOOKUP($A53,parlvotes_lh!$A$11:$ZZ$201,346,FALSE))=TRUE,"",IF(VLOOKUP($A53,parlvotes_lh!$A$11:$ZZ$201,346,FALSE)=0,"",VLOOKUP($A53,parlvotes_lh!$A$11:$ZZ$201,346,FALSE)))</f>
        <v/>
      </c>
      <c r="AB53" s="188" t="str">
        <f>IF(ISERROR(VLOOKUP($A53,parlvotes_lh!$A$11:$ZZ$201,366,FALSE))=TRUE,"",IF(VLOOKUP($A53,parlvotes_lh!$A$11:$ZZ$201,366,FALSE)=0,"",VLOOKUP($A53,parlvotes_lh!$A$11:$ZZ$201,366,FALSE)))</f>
        <v/>
      </c>
      <c r="AC53" s="188" t="str">
        <f>IF(ISERROR(VLOOKUP($A53,parlvotes_lh!$A$11:$ZZ$201,386,FALSE))=TRUE,"",IF(VLOOKUP($A53,parlvotes_lh!$A$11:$ZZ$201,386,FALSE)=0,"",VLOOKUP($A53,parlvotes_lh!$A$11:$ZZ$201,386,FALSE)))</f>
        <v/>
      </c>
    </row>
    <row r="54" spans="1:29" ht="13.5" customHeight="1" x14ac:dyDescent="0.25">
      <c r="A54" s="182" t="str">
        <f>IF(info_parties!A54="","",info_parties!A54)</f>
        <v/>
      </c>
      <c r="B54" s="87" t="str">
        <f>IF(A54="","",MID(info_weblinks!$C$3,32,3))</f>
        <v/>
      </c>
      <c r="C54" s="87" t="str">
        <f>IF(info_parties!G54="","",info_parties!G54)</f>
        <v/>
      </c>
      <c r="D54" s="87" t="str">
        <f>IF(info_parties!K54="","",info_parties!K54)</f>
        <v/>
      </c>
      <c r="E54" s="87" t="str">
        <f>IF(info_parties!H54="","",info_parties!H54)</f>
        <v/>
      </c>
      <c r="F54" s="183" t="str">
        <f t="shared" si="0"/>
        <v/>
      </c>
      <c r="G54" s="184" t="str">
        <f t="shared" si="1"/>
        <v/>
      </c>
      <c r="H54" s="185" t="str">
        <f t="shared" si="2"/>
        <v/>
      </c>
      <c r="I54" s="186" t="str">
        <f t="shared" si="3"/>
        <v/>
      </c>
      <c r="J54" s="187" t="str">
        <f>IF(ISERROR(VLOOKUP($A54,parlvotes_lh!$A$11:$ZZ$201,6,FALSE))=TRUE,"",IF(VLOOKUP($A54,parlvotes_lh!$A$11:$ZZ$201,6,FALSE)=0,"",VLOOKUP($A54,parlvotes_lh!$A$11:$ZZ$201,6,FALSE)))</f>
        <v/>
      </c>
      <c r="K54" s="187" t="str">
        <f>IF(ISERROR(VLOOKUP($A54,parlvotes_lh!$A$11:$ZZ$201,26,FALSE))=TRUE,"",IF(VLOOKUP($A54,parlvotes_lh!$A$11:$ZZ$201,26,FALSE)=0,"",VLOOKUP($A54,parlvotes_lh!$A$11:$ZZ$201,26,FALSE)))</f>
        <v/>
      </c>
      <c r="L54" s="187" t="str">
        <f>IF(ISERROR(VLOOKUP($A54,parlvotes_lh!$A$11:$ZZ$201,46,FALSE))=TRUE,"",IF(VLOOKUP($A54,parlvotes_lh!$A$11:$ZZ$201,46,FALSE)=0,"",VLOOKUP($A54,parlvotes_lh!$A$11:$ZZ$201,46,FALSE)))</f>
        <v/>
      </c>
      <c r="M54" s="187" t="str">
        <f>IF(ISERROR(VLOOKUP($A54,parlvotes_lh!$A$11:$ZZ$201,66,FALSE))=TRUE,"",IF(VLOOKUP($A54,parlvotes_lh!$A$11:$ZZ$201,66,FALSE)=0,"",VLOOKUP($A54,parlvotes_lh!$A$11:$ZZ$201,66,FALSE)))</f>
        <v/>
      </c>
      <c r="N54" s="187" t="str">
        <f>IF(ISERROR(VLOOKUP($A54,parlvotes_lh!$A$11:$ZZ$201,86,FALSE))=TRUE,"",IF(VLOOKUP($A54,parlvotes_lh!$A$11:$ZZ$201,86,FALSE)=0,"",VLOOKUP($A54,parlvotes_lh!$A$11:$ZZ$201,86,FALSE)))</f>
        <v/>
      </c>
      <c r="O54" s="187" t="str">
        <f>IF(ISERROR(VLOOKUP($A54,parlvotes_lh!$A$11:$ZZ$201,106,FALSE))=TRUE,"",IF(VLOOKUP($A54,parlvotes_lh!$A$11:$ZZ$201,106,FALSE)=0,"",VLOOKUP($A54,parlvotes_lh!$A$11:$ZZ$201,106,FALSE)))</f>
        <v/>
      </c>
      <c r="P54" s="187" t="str">
        <f>IF(ISERROR(VLOOKUP($A54,parlvotes_lh!$A$11:$ZZ$201,126,FALSE))=TRUE,"",IF(VLOOKUP($A54,parlvotes_lh!$A$11:$ZZ$201,126,FALSE)=0,"",VLOOKUP($A54,parlvotes_lh!$A$11:$ZZ$201,126,FALSE)))</f>
        <v/>
      </c>
      <c r="Q54" s="188" t="str">
        <f>IF(ISERROR(VLOOKUP($A54,parlvotes_lh!$A$11:$ZZ$201,146,FALSE))=TRUE,"",IF(VLOOKUP($A54,parlvotes_lh!$A$11:$ZZ$201,146,FALSE)=0,"",VLOOKUP($A54,parlvotes_lh!$A$11:$ZZ$201,146,FALSE)))</f>
        <v/>
      </c>
      <c r="R54" s="188" t="str">
        <f>IF(ISERROR(VLOOKUP($A54,parlvotes_lh!$A$11:$ZZ$201,166,FALSE))=TRUE,"",IF(VLOOKUP($A54,parlvotes_lh!$A$11:$ZZ$201,166,FALSE)=0,"",VLOOKUP($A54,parlvotes_lh!$A$11:$ZZ$201,166,FALSE)))</f>
        <v/>
      </c>
      <c r="S54" s="188" t="str">
        <f>IF(ISERROR(VLOOKUP($A54,parlvotes_lh!$A$11:$ZZ$201,186,FALSE))=TRUE,"",IF(VLOOKUP($A54,parlvotes_lh!$A$11:$ZZ$201,186,FALSE)=0,"",VLOOKUP($A54,parlvotes_lh!$A$11:$ZZ$201,186,FALSE)))</f>
        <v/>
      </c>
      <c r="T54" s="188" t="str">
        <f>IF(ISERROR(VLOOKUP($A54,parlvotes_lh!$A$11:$ZZ$201,206,FALSE))=TRUE,"",IF(VLOOKUP($A54,parlvotes_lh!$A$11:$ZZ$201,206,FALSE)=0,"",VLOOKUP($A54,parlvotes_lh!$A$11:$ZZ$201,206,FALSE)))</f>
        <v/>
      </c>
      <c r="U54" s="188" t="str">
        <f>IF(ISERROR(VLOOKUP($A54,parlvotes_lh!$A$11:$ZZ$201,226,FALSE))=TRUE,"",IF(VLOOKUP($A54,parlvotes_lh!$A$11:$ZZ$201,226,FALSE)=0,"",VLOOKUP($A54,parlvotes_lh!$A$11:$ZZ$201,226,FALSE)))</f>
        <v/>
      </c>
      <c r="V54" s="188" t="str">
        <f>IF(ISERROR(VLOOKUP($A54,parlvotes_lh!$A$11:$ZZ$201,246,FALSE))=TRUE,"",IF(VLOOKUP($A54,parlvotes_lh!$A$11:$ZZ$201,246,FALSE)=0,"",VLOOKUP($A54,parlvotes_lh!$A$11:$ZZ$201,246,FALSE)))</f>
        <v/>
      </c>
      <c r="W54" s="188" t="str">
        <f>IF(ISERROR(VLOOKUP($A54,parlvotes_lh!$A$11:$ZZ$201,266,FALSE))=TRUE,"",IF(VLOOKUP($A54,parlvotes_lh!$A$11:$ZZ$201,266,FALSE)=0,"",VLOOKUP($A54,parlvotes_lh!$A$11:$ZZ$201,266,FALSE)))</f>
        <v/>
      </c>
      <c r="X54" s="188" t="str">
        <f>IF(ISERROR(VLOOKUP($A54,parlvotes_lh!$A$11:$ZZ$201,286,FALSE))=TRUE,"",IF(VLOOKUP($A54,parlvotes_lh!$A$11:$ZZ$201,286,FALSE)=0,"",VLOOKUP($A54,parlvotes_lh!$A$11:$ZZ$201,286,FALSE)))</f>
        <v/>
      </c>
      <c r="Y54" s="188" t="str">
        <f>IF(ISERROR(VLOOKUP($A54,parlvotes_lh!$A$11:$ZZ$201,306,FALSE))=TRUE,"",IF(VLOOKUP($A54,parlvotes_lh!$A$11:$ZZ$201,306,FALSE)=0,"",VLOOKUP($A54,parlvotes_lh!$A$11:$ZZ$201,306,FALSE)))</f>
        <v/>
      </c>
      <c r="Z54" s="188" t="str">
        <f>IF(ISERROR(VLOOKUP($A54,parlvotes_lh!$A$11:$ZZ$201,326,FALSE))=TRUE,"",IF(VLOOKUP($A54,parlvotes_lh!$A$11:$ZZ$201,326,FALSE)=0,"",VLOOKUP($A54,parlvotes_lh!$A$11:$ZZ$201,326,FALSE)))</f>
        <v/>
      </c>
      <c r="AA54" s="188" t="str">
        <f>IF(ISERROR(VLOOKUP($A54,parlvotes_lh!$A$11:$ZZ$201,346,FALSE))=TRUE,"",IF(VLOOKUP($A54,parlvotes_lh!$A$11:$ZZ$201,346,FALSE)=0,"",VLOOKUP($A54,parlvotes_lh!$A$11:$ZZ$201,346,FALSE)))</f>
        <v/>
      </c>
      <c r="AB54" s="188" t="str">
        <f>IF(ISERROR(VLOOKUP($A54,parlvotes_lh!$A$11:$ZZ$201,366,FALSE))=TRUE,"",IF(VLOOKUP($A54,parlvotes_lh!$A$11:$ZZ$201,366,FALSE)=0,"",VLOOKUP($A54,parlvotes_lh!$A$11:$ZZ$201,366,FALSE)))</f>
        <v/>
      </c>
      <c r="AC54" s="188" t="str">
        <f>IF(ISERROR(VLOOKUP($A54,parlvotes_lh!$A$11:$ZZ$201,386,FALSE))=TRUE,"",IF(VLOOKUP($A54,parlvotes_lh!$A$11:$ZZ$201,386,FALSE)=0,"",VLOOKUP($A54,parlvotes_lh!$A$11:$ZZ$201,386,FALSE)))</f>
        <v/>
      </c>
    </row>
    <row r="55" spans="1:29" ht="13.5" customHeight="1" x14ac:dyDescent="0.25">
      <c r="A55" s="182" t="str">
        <f>IF(info_parties!A55="","",info_parties!A55)</f>
        <v/>
      </c>
      <c r="B55" s="87" t="str">
        <f>IF(A55="","",MID(info_weblinks!$C$3,32,3))</f>
        <v/>
      </c>
      <c r="C55" s="87" t="str">
        <f>IF(info_parties!G55="","",info_parties!G55)</f>
        <v/>
      </c>
      <c r="D55" s="87" t="str">
        <f>IF(info_parties!K55="","",info_parties!K55)</f>
        <v/>
      </c>
      <c r="E55" s="87" t="str">
        <f>IF(info_parties!H55="","",info_parties!H55)</f>
        <v/>
      </c>
      <c r="F55" s="183" t="str">
        <f t="shared" si="0"/>
        <v/>
      </c>
      <c r="G55" s="184" t="str">
        <f t="shared" si="1"/>
        <v/>
      </c>
      <c r="H55" s="185" t="str">
        <f t="shared" si="2"/>
        <v/>
      </c>
      <c r="I55" s="186" t="str">
        <f t="shared" si="3"/>
        <v/>
      </c>
      <c r="J55" s="187" t="str">
        <f>IF(ISERROR(VLOOKUP($A55,parlvotes_lh!$A$11:$ZZ$201,6,FALSE))=TRUE,"",IF(VLOOKUP($A55,parlvotes_lh!$A$11:$ZZ$201,6,FALSE)=0,"",VLOOKUP($A55,parlvotes_lh!$A$11:$ZZ$201,6,FALSE)))</f>
        <v/>
      </c>
      <c r="K55" s="187" t="str">
        <f>IF(ISERROR(VLOOKUP($A55,parlvotes_lh!$A$11:$ZZ$201,26,FALSE))=TRUE,"",IF(VLOOKUP($A55,parlvotes_lh!$A$11:$ZZ$201,26,FALSE)=0,"",VLOOKUP($A55,parlvotes_lh!$A$11:$ZZ$201,26,FALSE)))</f>
        <v/>
      </c>
      <c r="L55" s="187" t="str">
        <f>IF(ISERROR(VLOOKUP($A55,parlvotes_lh!$A$11:$ZZ$201,46,FALSE))=TRUE,"",IF(VLOOKUP($A55,parlvotes_lh!$A$11:$ZZ$201,46,FALSE)=0,"",VLOOKUP($A55,parlvotes_lh!$A$11:$ZZ$201,46,FALSE)))</f>
        <v/>
      </c>
      <c r="M55" s="187" t="str">
        <f>IF(ISERROR(VLOOKUP($A55,parlvotes_lh!$A$11:$ZZ$201,66,FALSE))=TRUE,"",IF(VLOOKUP($A55,parlvotes_lh!$A$11:$ZZ$201,66,FALSE)=0,"",VLOOKUP($A55,parlvotes_lh!$A$11:$ZZ$201,66,FALSE)))</f>
        <v/>
      </c>
      <c r="N55" s="187" t="str">
        <f>IF(ISERROR(VLOOKUP($A55,parlvotes_lh!$A$11:$ZZ$201,86,FALSE))=TRUE,"",IF(VLOOKUP($A55,parlvotes_lh!$A$11:$ZZ$201,86,FALSE)=0,"",VLOOKUP($A55,parlvotes_lh!$A$11:$ZZ$201,86,FALSE)))</f>
        <v/>
      </c>
      <c r="O55" s="187" t="str">
        <f>IF(ISERROR(VLOOKUP($A55,parlvotes_lh!$A$11:$ZZ$201,106,FALSE))=TRUE,"",IF(VLOOKUP($A55,parlvotes_lh!$A$11:$ZZ$201,106,FALSE)=0,"",VLOOKUP($A55,parlvotes_lh!$A$11:$ZZ$201,106,FALSE)))</f>
        <v/>
      </c>
      <c r="P55" s="187" t="str">
        <f>IF(ISERROR(VLOOKUP($A55,parlvotes_lh!$A$11:$ZZ$201,126,FALSE))=TRUE,"",IF(VLOOKUP($A55,parlvotes_lh!$A$11:$ZZ$201,126,FALSE)=0,"",VLOOKUP($A55,parlvotes_lh!$A$11:$ZZ$201,126,FALSE)))</f>
        <v/>
      </c>
      <c r="Q55" s="188" t="str">
        <f>IF(ISERROR(VLOOKUP($A55,parlvotes_lh!$A$11:$ZZ$201,146,FALSE))=TRUE,"",IF(VLOOKUP($A55,parlvotes_lh!$A$11:$ZZ$201,146,FALSE)=0,"",VLOOKUP($A55,parlvotes_lh!$A$11:$ZZ$201,146,FALSE)))</f>
        <v/>
      </c>
      <c r="R55" s="188" t="str">
        <f>IF(ISERROR(VLOOKUP($A55,parlvotes_lh!$A$11:$ZZ$201,166,FALSE))=TRUE,"",IF(VLOOKUP($A55,parlvotes_lh!$A$11:$ZZ$201,166,FALSE)=0,"",VLOOKUP($A55,parlvotes_lh!$A$11:$ZZ$201,166,FALSE)))</f>
        <v/>
      </c>
      <c r="S55" s="188" t="str">
        <f>IF(ISERROR(VLOOKUP($A55,parlvotes_lh!$A$11:$ZZ$201,186,FALSE))=TRUE,"",IF(VLOOKUP($A55,parlvotes_lh!$A$11:$ZZ$201,186,FALSE)=0,"",VLOOKUP($A55,parlvotes_lh!$A$11:$ZZ$201,186,FALSE)))</f>
        <v/>
      </c>
      <c r="T55" s="188" t="str">
        <f>IF(ISERROR(VLOOKUP($A55,parlvotes_lh!$A$11:$ZZ$201,206,FALSE))=TRUE,"",IF(VLOOKUP($A55,parlvotes_lh!$A$11:$ZZ$201,206,FALSE)=0,"",VLOOKUP($A55,parlvotes_lh!$A$11:$ZZ$201,206,FALSE)))</f>
        <v/>
      </c>
      <c r="U55" s="188" t="str">
        <f>IF(ISERROR(VLOOKUP($A55,parlvotes_lh!$A$11:$ZZ$201,226,FALSE))=TRUE,"",IF(VLOOKUP($A55,parlvotes_lh!$A$11:$ZZ$201,226,FALSE)=0,"",VLOOKUP($A55,parlvotes_lh!$A$11:$ZZ$201,226,FALSE)))</f>
        <v/>
      </c>
      <c r="V55" s="188" t="str">
        <f>IF(ISERROR(VLOOKUP($A55,parlvotes_lh!$A$11:$ZZ$201,246,FALSE))=TRUE,"",IF(VLOOKUP($A55,parlvotes_lh!$A$11:$ZZ$201,246,FALSE)=0,"",VLOOKUP($A55,parlvotes_lh!$A$11:$ZZ$201,246,FALSE)))</f>
        <v/>
      </c>
      <c r="W55" s="188" t="str">
        <f>IF(ISERROR(VLOOKUP($A55,parlvotes_lh!$A$11:$ZZ$201,266,FALSE))=TRUE,"",IF(VLOOKUP($A55,parlvotes_lh!$A$11:$ZZ$201,266,FALSE)=0,"",VLOOKUP($A55,parlvotes_lh!$A$11:$ZZ$201,266,FALSE)))</f>
        <v/>
      </c>
      <c r="X55" s="188" t="str">
        <f>IF(ISERROR(VLOOKUP($A55,parlvotes_lh!$A$11:$ZZ$201,286,FALSE))=TRUE,"",IF(VLOOKUP($A55,parlvotes_lh!$A$11:$ZZ$201,286,FALSE)=0,"",VLOOKUP($A55,parlvotes_lh!$A$11:$ZZ$201,286,FALSE)))</f>
        <v/>
      </c>
      <c r="Y55" s="188" t="str">
        <f>IF(ISERROR(VLOOKUP($A55,parlvotes_lh!$A$11:$ZZ$201,306,FALSE))=TRUE,"",IF(VLOOKUP($A55,parlvotes_lh!$A$11:$ZZ$201,306,FALSE)=0,"",VLOOKUP($A55,parlvotes_lh!$A$11:$ZZ$201,306,FALSE)))</f>
        <v/>
      </c>
      <c r="Z55" s="188" t="str">
        <f>IF(ISERROR(VLOOKUP($A55,parlvotes_lh!$A$11:$ZZ$201,326,FALSE))=TRUE,"",IF(VLOOKUP($A55,parlvotes_lh!$A$11:$ZZ$201,326,FALSE)=0,"",VLOOKUP($A55,parlvotes_lh!$A$11:$ZZ$201,326,FALSE)))</f>
        <v/>
      </c>
      <c r="AA55" s="188" t="str">
        <f>IF(ISERROR(VLOOKUP($A55,parlvotes_lh!$A$11:$ZZ$201,346,FALSE))=TRUE,"",IF(VLOOKUP($A55,parlvotes_lh!$A$11:$ZZ$201,346,FALSE)=0,"",VLOOKUP($A55,parlvotes_lh!$A$11:$ZZ$201,346,FALSE)))</f>
        <v/>
      </c>
      <c r="AB55" s="188" t="str">
        <f>IF(ISERROR(VLOOKUP($A55,parlvotes_lh!$A$11:$ZZ$201,366,FALSE))=TRUE,"",IF(VLOOKUP($A55,parlvotes_lh!$A$11:$ZZ$201,366,FALSE)=0,"",VLOOKUP($A55,parlvotes_lh!$A$11:$ZZ$201,366,FALSE)))</f>
        <v/>
      </c>
      <c r="AC55" s="188" t="str">
        <f>IF(ISERROR(VLOOKUP($A55,parlvotes_lh!$A$11:$ZZ$201,386,FALSE))=TRUE,"",IF(VLOOKUP($A55,parlvotes_lh!$A$11:$ZZ$201,386,FALSE)=0,"",VLOOKUP($A55,parlvotes_lh!$A$11:$ZZ$201,386,FALSE)))</f>
        <v/>
      </c>
    </row>
    <row r="56" spans="1:29" ht="13.5" customHeight="1" x14ac:dyDescent="0.25">
      <c r="A56" s="182" t="str">
        <f>IF(info_parties!A56="","",info_parties!A56)</f>
        <v/>
      </c>
      <c r="B56" s="87" t="str">
        <f>IF(A56="","",MID(info_weblinks!$C$3,32,3))</f>
        <v/>
      </c>
      <c r="C56" s="87" t="str">
        <f>IF(info_parties!G56="","",info_parties!G56)</f>
        <v/>
      </c>
      <c r="D56" s="87" t="str">
        <f>IF(info_parties!K56="","",info_parties!K56)</f>
        <v/>
      </c>
      <c r="E56" s="87" t="str">
        <f>IF(info_parties!H56="","",info_parties!H56)</f>
        <v/>
      </c>
      <c r="F56" s="183" t="str">
        <f t="shared" si="0"/>
        <v/>
      </c>
      <c r="G56" s="184" t="str">
        <f t="shared" si="1"/>
        <v/>
      </c>
      <c r="H56" s="185" t="str">
        <f t="shared" si="2"/>
        <v/>
      </c>
      <c r="I56" s="186" t="str">
        <f t="shared" si="3"/>
        <v/>
      </c>
      <c r="J56" s="187" t="str">
        <f>IF(ISERROR(VLOOKUP($A56,parlvotes_lh!$A$11:$ZZ$201,6,FALSE))=TRUE,"",IF(VLOOKUP($A56,parlvotes_lh!$A$11:$ZZ$201,6,FALSE)=0,"",VLOOKUP($A56,parlvotes_lh!$A$11:$ZZ$201,6,FALSE)))</f>
        <v/>
      </c>
      <c r="K56" s="187" t="str">
        <f>IF(ISERROR(VLOOKUP($A56,parlvotes_lh!$A$11:$ZZ$201,26,FALSE))=TRUE,"",IF(VLOOKUP($A56,parlvotes_lh!$A$11:$ZZ$201,26,FALSE)=0,"",VLOOKUP($A56,parlvotes_lh!$A$11:$ZZ$201,26,FALSE)))</f>
        <v/>
      </c>
      <c r="L56" s="187" t="str">
        <f>IF(ISERROR(VLOOKUP($A56,parlvotes_lh!$A$11:$ZZ$201,46,FALSE))=TRUE,"",IF(VLOOKUP($A56,parlvotes_lh!$A$11:$ZZ$201,46,FALSE)=0,"",VLOOKUP($A56,parlvotes_lh!$A$11:$ZZ$201,46,FALSE)))</f>
        <v/>
      </c>
      <c r="M56" s="187" t="str">
        <f>IF(ISERROR(VLOOKUP($A56,parlvotes_lh!$A$11:$ZZ$201,66,FALSE))=TRUE,"",IF(VLOOKUP($A56,parlvotes_lh!$A$11:$ZZ$201,66,FALSE)=0,"",VLOOKUP($A56,parlvotes_lh!$A$11:$ZZ$201,66,FALSE)))</f>
        <v/>
      </c>
      <c r="N56" s="187" t="str">
        <f>IF(ISERROR(VLOOKUP($A56,parlvotes_lh!$A$11:$ZZ$201,86,FALSE))=TRUE,"",IF(VLOOKUP($A56,parlvotes_lh!$A$11:$ZZ$201,86,FALSE)=0,"",VLOOKUP($A56,parlvotes_lh!$A$11:$ZZ$201,86,FALSE)))</f>
        <v/>
      </c>
      <c r="O56" s="187" t="str">
        <f>IF(ISERROR(VLOOKUP($A56,parlvotes_lh!$A$11:$ZZ$201,106,FALSE))=TRUE,"",IF(VLOOKUP($A56,parlvotes_lh!$A$11:$ZZ$201,106,FALSE)=0,"",VLOOKUP($A56,parlvotes_lh!$A$11:$ZZ$201,106,FALSE)))</f>
        <v/>
      </c>
      <c r="P56" s="187" t="str">
        <f>IF(ISERROR(VLOOKUP($A56,parlvotes_lh!$A$11:$ZZ$201,126,FALSE))=TRUE,"",IF(VLOOKUP($A56,parlvotes_lh!$A$11:$ZZ$201,126,FALSE)=0,"",VLOOKUP($A56,parlvotes_lh!$A$11:$ZZ$201,126,FALSE)))</f>
        <v/>
      </c>
      <c r="Q56" s="188" t="str">
        <f>IF(ISERROR(VLOOKUP($A56,parlvotes_lh!$A$11:$ZZ$201,146,FALSE))=TRUE,"",IF(VLOOKUP($A56,parlvotes_lh!$A$11:$ZZ$201,146,FALSE)=0,"",VLOOKUP($A56,parlvotes_lh!$A$11:$ZZ$201,146,FALSE)))</f>
        <v/>
      </c>
      <c r="R56" s="188" t="str">
        <f>IF(ISERROR(VLOOKUP($A56,parlvotes_lh!$A$11:$ZZ$201,166,FALSE))=TRUE,"",IF(VLOOKUP($A56,parlvotes_lh!$A$11:$ZZ$201,166,FALSE)=0,"",VLOOKUP($A56,parlvotes_lh!$A$11:$ZZ$201,166,FALSE)))</f>
        <v/>
      </c>
      <c r="S56" s="188" t="str">
        <f>IF(ISERROR(VLOOKUP($A56,parlvotes_lh!$A$11:$ZZ$201,186,FALSE))=TRUE,"",IF(VLOOKUP($A56,parlvotes_lh!$A$11:$ZZ$201,186,FALSE)=0,"",VLOOKUP($A56,parlvotes_lh!$A$11:$ZZ$201,186,FALSE)))</f>
        <v/>
      </c>
      <c r="T56" s="188" t="str">
        <f>IF(ISERROR(VLOOKUP($A56,parlvotes_lh!$A$11:$ZZ$201,206,FALSE))=TRUE,"",IF(VLOOKUP($A56,parlvotes_lh!$A$11:$ZZ$201,206,FALSE)=0,"",VLOOKUP($A56,parlvotes_lh!$A$11:$ZZ$201,206,FALSE)))</f>
        <v/>
      </c>
      <c r="U56" s="188" t="str">
        <f>IF(ISERROR(VLOOKUP($A56,parlvotes_lh!$A$11:$ZZ$201,226,FALSE))=TRUE,"",IF(VLOOKUP($A56,parlvotes_lh!$A$11:$ZZ$201,226,FALSE)=0,"",VLOOKUP($A56,parlvotes_lh!$A$11:$ZZ$201,226,FALSE)))</f>
        <v/>
      </c>
      <c r="V56" s="188" t="str">
        <f>IF(ISERROR(VLOOKUP($A56,parlvotes_lh!$A$11:$ZZ$201,246,FALSE))=TRUE,"",IF(VLOOKUP($A56,parlvotes_lh!$A$11:$ZZ$201,246,FALSE)=0,"",VLOOKUP($A56,parlvotes_lh!$A$11:$ZZ$201,246,FALSE)))</f>
        <v/>
      </c>
      <c r="W56" s="188" t="str">
        <f>IF(ISERROR(VLOOKUP($A56,parlvotes_lh!$A$11:$ZZ$201,266,FALSE))=TRUE,"",IF(VLOOKUP($A56,parlvotes_lh!$A$11:$ZZ$201,266,FALSE)=0,"",VLOOKUP($A56,parlvotes_lh!$A$11:$ZZ$201,266,FALSE)))</f>
        <v/>
      </c>
      <c r="X56" s="188" t="str">
        <f>IF(ISERROR(VLOOKUP($A56,parlvotes_lh!$A$11:$ZZ$201,286,FALSE))=TRUE,"",IF(VLOOKUP($A56,parlvotes_lh!$A$11:$ZZ$201,286,FALSE)=0,"",VLOOKUP($A56,parlvotes_lh!$A$11:$ZZ$201,286,FALSE)))</f>
        <v/>
      </c>
      <c r="Y56" s="188" t="str">
        <f>IF(ISERROR(VLOOKUP($A56,parlvotes_lh!$A$11:$ZZ$201,306,FALSE))=TRUE,"",IF(VLOOKUP($A56,parlvotes_lh!$A$11:$ZZ$201,306,FALSE)=0,"",VLOOKUP($A56,parlvotes_lh!$A$11:$ZZ$201,306,FALSE)))</f>
        <v/>
      </c>
      <c r="Z56" s="188" t="str">
        <f>IF(ISERROR(VLOOKUP($A56,parlvotes_lh!$A$11:$ZZ$201,326,FALSE))=TRUE,"",IF(VLOOKUP($A56,parlvotes_lh!$A$11:$ZZ$201,326,FALSE)=0,"",VLOOKUP($A56,parlvotes_lh!$A$11:$ZZ$201,326,FALSE)))</f>
        <v/>
      </c>
      <c r="AA56" s="188" t="str">
        <f>IF(ISERROR(VLOOKUP($A56,parlvotes_lh!$A$11:$ZZ$201,346,FALSE))=TRUE,"",IF(VLOOKUP($A56,parlvotes_lh!$A$11:$ZZ$201,346,FALSE)=0,"",VLOOKUP($A56,parlvotes_lh!$A$11:$ZZ$201,346,FALSE)))</f>
        <v/>
      </c>
      <c r="AB56" s="188" t="str">
        <f>IF(ISERROR(VLOOKUP($A56,parlvotes_lh!$A$11:$ZZ$201,366,FALSE))=TRUE,"",IF(VLOOKUP($A56,parlvotes_lh!$A$11:$ZZ$201,366,FALSE)=0,"",VLOOKUP($A56,parlvotes_lh!$A$11:$ZZ$201,366,FALSE)))</f>
        <v/>
      </c>
      <c r="AC56" s="188" t="str">
        <f>IF(ISERROR(VLOOKUP($A56,parlvotes_lh!$A$11:$ZZ$201,386,FALSE))=TRUE,"",IF(VLOOKUP($A56,parlvotes_lh!$A$11:$ZZ$201,386,FALSE)=0,"",VLOOKUP($A56,parlvotes_lh!$A$11:$ZZ$201,386,FALSE)))</f>
        <v/>
      </c>
    </row>
    <row r="57" spans="1:29" ht="13.5" customHeight="1" x14ac:dyDescent="0.25">
      <c r="A57" s="182" t="str">
        <f>IF(info_parties!A57="","",info_parties!A57)</f>
        <v/>
      </c>
      <c r="B57" s="87" t="str">
        <f>IF(A57="","",MID(info_weblinks!$C$3,32,3))</f>
        <v/>
      </c>
      <c r="C57" s="87" t="str">
        <f>IF(info_parties!G57="","",info_parties!G57)</f>
        <v/>
      </c>
      <c r="D57" s="87" t="str">
        <f>IF(info_parties!K57="","",info_parties!K57)</f>
        <v/>
      </c>
      <c r="E57" s="87" t="str">
        <f>IF(info_parties!H57="","",info_parties!H57)</f>
        <v/>
      </c>
      <c r="F57" s="183" t="str">
        <f t="shared" si="0"/>
        <v/>
      </c>
      <c r="G57" s="184" t="str">
        <f t="shared" si="1"/>
        <v/>
      </c>
      <c r="H57" s="185" t="str">
        <f t="shared" si="2"/>
        <v/>
      </c>
      <c r="I57" s="186" t="str">
        <f t="shared" si="3"/>
        <v/>
      </c>
      <c r="J57" s="187" t="str">
        <f>IF(ISERROR(VLOOKUP($A57,parlvotes_lh!$A$11:$ZZ$201,6,FALSE))=TRUE,"",IF(VLOOKUP($A57,parlvotes_lh!$A$11:$ZZ$201,6,FALSE)=0,"",VLOOKUP($A57,parlvotes_lh!$A$11:$ZZ$201,6,FALSE)))</f>
        <v/>
      </c>
      <c r="K57" s="187" t="str">
        <f>IF(ISERROR(VLOOKUP($A57,parlvotes_lh!$A$11:$ZZ$201,26,FALSE))=TRUE,"",IF(VLOOKUP($A57,parlvotes_lh!$A$11:$ZZ$201,26,FALSE)=0,"",VLOOKUP($A57,parlvotes_lh!$A$11:$ZZ$201,26,FALSE)))</f>
        <v/>
      </c>
      <c r="L57" s="187" t="str">
        <f>IF(ISERROR(VLOOKUP($A57,parlvotes_lh!$A$11:$ZZ$201,46,FALSE))=TRUE,"",IF(VLOOKUP($A57,parlvotes_lh!$A$11:$ZZ$201,46,FALSE)=0,"",VLOOKUP($A57,parlvotes_lh!$A$11:$ZZ$201,46,FALSE)))</f>
        <v/>
      </c>
      <c r="M57" s="187" t="str">
        <f>IF(ISERROR(VLOOKUP($A57,parlvotes_lh!$A$11:$ZZ$201,66,FALSE))=TRUE,"",IF(VLOOKUP($A57,parlvotes_lh!$A$11:$ZZ$201,66,FALSE)=0,"",VLOOKUP($A57,parlvotes_lh!$A$11:$ZZ$201,66,FALSE)))</f>
        <v/>
      </c>
      <c r="N57" s="187" t="str">
        <f>IF(ISERROR(VLOOKUP($A57,parlvotes_lh!$A$11:$ZZ$201,86,FALSE))=TRUE,"",IF(VLOOKUP($A57,parlvotes_lh!$A$11:$ZZ$201,86,FALSE)=0,"",VLOOKUP($A57,parlvotes_lh!$A$11:$ZZ$201,86,FALSE)))</f>
        <v/>
      </c>
      <c r="O57" s="187" t="str">
        <f>IF(ISERROR(VLOOKUP($A57,parlvotes_lh!$A$11:$ZZ$201,106,FALSE))=TRUE,"",IF(VLOOKUP($A57,parlvotes_lh!$A$11:$ZZ$201,106,FALSE)=0,"",VLOOKUP($A57,parlvotes_lh!$A$11:$ZZ$201,106,FALSE)))</f>
        <v/>
      </c>
      <c r="P57" s="187" t="str">
        <f>IF(ISERROR(VLOOKUP($A57,parlvotes_lh!$A$11:$ZZ$201,126,FALSE))=TRUE,"",IF(VLOOKUP($A57,parlvotes_lh!$A$11:$ZZ$201,126,FALSE)=0,"",VLOOKUP($A57,parlvotes_lh!$A$11:$ZZ$201,126,FALSE)))</f>
        <v/>
      </c>
      <c r="Q57" s="188" t="str">
        <f>IF(ISERROR(VLOOKUP($A57,parlvotes_lh!$A$11:$ZZ$201,146,FALSE))=TRUE,"",IF(VLOOKUP($A57,parlvotes_lh!$A$11:$ZZ$201,146,FALSE)=0,"",VLOOKUP($A57,parlvotes_lh!$A$11:$ZZ$201,146,FALSE)))</f>
        <v/>
      </c>
      <c r="R57" s="188" t="str">
        <f>IF(ISERROR(VLOOKUP($A57,parlvotes_lh!$A$11:$ZZ$201,166,FALSE))=TRUE,"",IF(VLOOKUP($A57,parlvotes_lh!$A$11:$ZZ$201,166,FALSE)=0,"",VLOOKUP($A57,parlvotes_lh!$A$11:$ZZ$201,166,FALSE)))</f>
        <v/>
      </c>
      <c r="S57" s="188" t="str">
        <f>IF(ISERROR(VLOOKUP($A57,parlvotes_lh!$A$11:$ZZ$201,186,FALSE))=TRUE,"",IF(VLOOKUP($A57,parlvotes_lh!$A$11:$ZZ$201,186,FALSE)=0,"",VLOOKUP($A57,parlvotes_lh!$A$11:$ZZ$201,186,FALSE)))</f>
        <v/>
      </c>
      <c r="T57" s="188" t="str">
        <f>IF(ISERROR(VLOOKUP($A57,parlvotes_lh!$A$11:$ZZ$201,206,FALSE))=TRUE,"",IF(VLOOKUP($A57,parlvotes_lh!$A$11:$ZZ$201,206,FALSE)=0,"",VLOOKUP($A57,parlvotes_lh!$A$11:$ZZ$201,206,FALSE)))</f>
        <v/>
      </c>
      <c r="U57" s="188" t="str">
        <f>IF(ISERROR(VLOOKUP($A57,parlvotes_lh!$A$11:$ZZ$201,226,FALSE))=TRUE,"",IF(VLOOKUP($A57,parlvotes_lh!$A$11:$ZZ$201,226,FALSE)=0,"",VLOOKUP($A57,parlvotes_lh!$A$11:$ZZ$201,226,FALSE)))</f>
        <v/>
      </c>
      <c r="V57" s="188" t="str">
        <f>IF(ISERROR(VLOOKUP($A57,parlvotes_lh!$A$11:$ZZ$201,246,FALSE))=TRUE,"",IF(VLOOKUP($A57,parlvotes_lh!$A$11:$ZZ$201,246,FALSE)=0,"",VLOOKUP($A57,parlvotes_lh!$A$11:$ZZ$201,246,FALSE)))</f>
        <v/>
      </c>
      <c r="W57" s="188" t="str">
        <f>IF(ISERROR(VLOOKUP($A57,parlvotes_lh!$A$11:$ZZ$201,266,FALSE))=TRUE,"",IF(VLOOKUP($A57,parlvotes_lh!$A$11:$ZZ$201,266,FALSE)=0,"",VLOOKUP($A57,parlvotes_lh!$A$11:$ZZ$201,266,FALSE)))</f>
        <v/>
      </c>
      <c r="X57" s="188" t="str">
        <f>IF(ISERROR(VLOOKUP($A57,parlvotes_lh!$A$11:$ZZ$201,286,FALSE))=TRUE,"",IF(VLOOKUP($A57,parlvotes_lh!$A$11:$ZZ$201,286,FALSE)=0,"",VLOOKUP($A57,parlvotes_lh!$A$11:$ZZ$201,286,FALSE)))</f>
        <v/>
      </c>
      <c r="Y57" s="188" t="str">
        <f>IF(ISERROR(VLOOKUP($A57,parlvotes_lh!$A$11:$ZZ$201,306,FALSE))=TRUE,"",IF(VLOOKUP($A57,parlvotes_lh!$A$11:$ZZ$201,306,FALSE)=0,"",VLOOKUP($A57,parlvotes_lh!$A$11:$ZZ$201,306,FALSE)))</f>
        <v/>
      </c>
      <c r="Z57" s="188" t="str">
        <f>IF(ISERROR(VLOOKUP($A57,parlvotes_lh!$A$11:$ZZ$201,326,FALSE))=TRUE,"",IF(VLOOKUP($A57,parlvotes_lh!$A$11:$ZZ$201,326,FALSE)=0,"",VLOOKUP($A57,parlvotes_lh!$A$11:$ZZ$201,326,FALSE)))</f>
        <v/>
      </c>
      <c r="AA57" s="188" t="str">
        <f>IF(ISERROR(VLOOKUP($A57,parlvotes_lh!$A$11:$ZZ$201,346,FALSE))=TRUE,"",IF(VLOOKUP($A57,parlvotes_lh!$A$11:$ZZ$201,346,FALSE)=0,"",VLOOKUP($A57,parlvotes_lh!$A$11:$ZZ$201,346,FALSE)))</f>
        <v/>
      </c>
      <c r="AB57" s="188" t="str">
        <f>IF(ISERROR(VLOOKUP($A57,parlvotes_lh!$A$11:$ZZ$201,366,FALSE))=TRUE,"",IF(VLOOKUP($A57,parlvotes_lh!$A$11:$ZZ$201,366,FALSE)=0,"",VLOOKUP($A57,parlvotes_lh!$A$11:$ZZ$201,366,FALSE)))</f>
        <v/>
      </c>
      <c r="AC57" s="188" t="str">
        <f>IF(ISERROR(VLOOKUP($A57,parlvotes_lh!$A$11:$ZZ$201,386,FALSE))=TRUE,"",IF(VLOOKUP($A57,parlvotes_lh!$A$11:$ZZ$201,386,FALSE)=0,"",VLOOKUP($A57,parlvotes_lh!$A$11:$ZZ$201,386,FALSE)))</f>
        <v/>
      </c>
    </row>
    <row r="58" spans="1:29" ht="13.5" customHeight="1" x14ac:dyDescent="0.25">
      <c r="A58" s="182" t="str">
        <f>IF(info_parties!A58="","",info_parties!A58)</f>
        <v/>
      </c>
      <c r="B58" s="87" t="str">
        <f>IF(A58="","",MID(info_weblinks!$C$3,32,3))</f>
        <v/>
      </c>
      <c r="C58" s="87" t="str">
        <f>IF(info_parties!G58="","",info_parties!G58)</f>
        <v/>
      </c>
      <c r="D58" s="87" t="str">
        <f>IF(info_parties!K58="","",info_parties!K58)</f>
        <v/>
      </c>
      <c r="E58" s="87" t="str">
        <f>IF(info_parties!H58="","",info_parties!H58)</f>
        <v/>
      </c>
      <c r="F58" s="183" t="str">
        <f t="shared" si="0"/>
        <v/>
      </c>
      <c r="G58" s="184" t="str">
        <f t="shared" si="1"/>
        <v/>
      </c>
      <c r="H58" s="185" t="str">
        <f t="shared" si="2"/>
        <v/>
      </c>
      <c r="I58" s="186" t="str">
        <f t="shared" si="3"/>
        <v/>
      </c>
      <c r="J58" s="187" t="str">
        <f>IF(ISERROR(VLOOKUP($A58,parlvotes_lh!$A$11:$ZZ$201,6,FALSE))=TRUE,"",IF(VLOOKUP($A58,parlvotes_lh!$A$11:$ZZ$201,6,FALSE)=0,"",VLOOKUP($A58,parlvotes_lh!$A$11:$ZZ$201,6,FALSE)))</f>
        <v/>
      </c>
      <c r="K58" s="187" t="str">
        <f>IF(ISERROR(VLOOKUP($A58,parlvotes_lh!$A$11:$ZZ$201,26,FALSE))=TRUE,"",IF(VLOOKUP($A58,parlvotes_lh!$A$11:$ZZ$201,26,FALSE)=0,"",VLOOKUP($A58,parlvotes_lh!$A$11:$ZZ$201,26,FALSE)))</f>
        <v/>
      </c>
      <c r="L58" s="187" t="str">
        <f>IF(ISERROR(VLOOKUP($A58,parlvotes_lh!$A$11:$ZZ$201,46,FALSE))=TRUE,"",IF(VLOOKUP($A58,parlvotes_lh!$A$11:$ZZ$201,46,FALSE)=0,"",VLOOKUP($A58,parlvotes_lh!$A$11:$ZZ$201,46,FALSE)))</f>
        <v/>
      </c>
      <c r="M58" s="187" t="str">
        <f>IF(ISERROR(VLOOKUP($A58,parlvotes_lh!$A$11:$ZZ$201,66,FALSE))=TRUE,"",IF(VLOOKUP($A58,parlvotes_lh!$A$11:$ZZ$201,66,FALSE)=0,"",VLOOKUP($A58,parlvotes_lh!$A$11:$ZZ$201,66,FALSE)))</f>
        <v/>
      </c>
      <c r="N58" s="187" t="str">
        <f>IF(ISERROR(VLOOKUP($A58,parlvotes_lh!$A$11:$ZZ$201,86,FALSE))=TRUE,"",IF(VLOOKUP($A58,parlvotes_lh!$A$11:$ZZ$201,86,FALSE)=0,"",VLOOKUP($A58,parlvotes_lh!$A$11:$ZZ$201,86,FALSE)))</f>
        <v/>
      </c>
      <c r="O58" s="187" t="str">
        <f>IF(ISERROR(VLOOKUP($A58,parlvotes_lh!$A$11:$ZZ$201,106,FALSE))=TRUE,"",IF(VLOOKUP($A58,parlvotes_lh!$A$11:$ZZ$201,106,FALSE)=0,"",VLOOKUP($A58,parlvotes_lh!$A$11:$ZZ$201,106,FALSE)))</f>
        <v/>
      </c>
      <c r="P58" s="187" t="str">
        <f>IF(ISERROR(VLOOKUP($A58,parlvotes_lh!$A$11:$ZZ$201,126,FALSE))=TRUE,"",IF(VLOOKUP($A58,parlvotes_lh!$A$11:$ZZ$201,126,FALSE)=0,"",VLOOKUP($A58,parlvotes_lh!$A$11:$ZZ$201,126,FALSE)))</f>
        <v/>
      </c>
      <c r="Q58" s="188" t="str">
        <f>IF(ISERROR(VLOOKUP($A58,parlvotes_lh!$A$11:$ZZ$201,146,FALSE))=TRUE,"",IF(VLOOKUP($A58,parlvotes_lh!$A$11:$ZZ$201,146,FALSE)=0,"",VLOOKUP($A58,parlvotes_lh!$A$11:$ZZ$201,146,FALSE)))</f>
        <v/>
      </c>
      <c r="R58" s="188" t="str">
        <f>IF(ISERROR(VLOOKUP($A58,parlvotes_lh!$A$11:$ZZ$201,166,FALSE))=TRUE,"",IF(VLOOKUP($A58,parlvotes_lh!$A$11:$ZZ$201,166,FALSE)=0,"",VLOOKUP($A58,parlvotes_lh!$A$11:$ZZ$201,166,FALSE)))</f>
        <v/>
      </c>
      <c r="S58" s="188" t="str">
        <f>IF(ISERROR(VLOOKUP($A58,parlvotes_lh!$A$11:$ZZ$201,186,FALSE))=TRUE,"",IF(VLOOKUP($A58,parlvotes_lh!$A$11:$ZZ$201,186,FALSE)=0,"",VLOOKUP($A58,parlvotes_lh!$A$11:$ZZ$201,186,FALSE)))</f>
        <v/>
      </c>
      <c r="T58" s="188" t="str">
        <f>IF(ISERROR(VLOOKUP($A58,parlvotes_lh!$A$11:$ZZ$201,206,FALSE))=TRUE,"",IF(VLOOKUP($A58,parlvotes_lh!$A$11:$ZZ$201,206,FALSE)=0,"",VLOOKUP($A58,parlvotes_lh!$A$11:$ZZ$201,206,FALSE)))</f>
        <v/>
      </c>
      <c r="U58" s="188" t="str">
        <f>IF(ISERROR(VLOOKUP($A58,parlvotes_lh!$A$11:$ZZ$201,226,FALSE))=TRUE,"",IF(VLOOKUP($A58,parlvotes_lh!$A$11:$ZZ$201,226,FALSE)=0,"",VLOOKUP($A58,parlvotes_lh!$A$11:$ZZ$201,226,FALSE)))</f>
        <v/>
      </c>
      <c r="V58" s="188" t="str">
        <f>IF(ISERROR(VLOOKUP($A58,parlvotes_lh!$A$11:$ZZ$201,246,FALSE))=TRUE,"",IF(VLOOKUP($A58,parlvotes_lh!$A$11:$ZZ$201,246,FALSE)=0,"",VLOOKUP($A58,parlvotes_lh!$A$11:$ZZ$201,246,FALSE)))</f>
        <v/>
      </c>
      <c r="W58" s="188" t="str">
        <f>IF(ISERROR(VLOOKUP($A58,parlvotes_lh!$A$11:$ZZ$201,266,FALSE))=TRUE,"",IF(VLOOKUP($A58,parlvotes_lh!$A$11:$ZZ$201,266,FALSE)=0,"",VLOOKUP($A58,parlvotes_lh!$A$11:$ZZ$201,266,FALSE)))</f>
        <v/>
      </c>
      <c r="X58" s="188" t="str">
        <f>IF(ISERROR(VLOOKUP($A58,parlvotes_lh!$A$11:$ZZ$201,286,FALSE))=TRUE,"",IF(VLOOKUP($A58,parlvotes_lh!$A$11:$ZZ$201,286,FALSE)=0,"",VLOOKUP($A58,parlvotes_lh!$A$11:$ZZ$201,286,FALSE)))</f>
        <v/>
      </c>
      <c r="Y58" s="188" t="str">
        <f>IF(ISERROR(VLOOKUP($A58,parlvotes_lh!$A$11:$ZZ$201,306,FALSE))=TRUE,"",IF(VLOOKUP($A58,parlvotes_lh!$A$11:$ZZ$201,306,FALSE)=0,"",VLOOKUP($A58,parlvotes_lh!$A$11:$ZZ$201,306,FALSE)))</f>
        <v/>
      </c>
      <c r="Z58" s="188" t="str">
        <f>IF(ISERROR(VLOOKUP($A58,parlvotes_lh!$A$11:$ZZ$201,326,FALSE))=TRUE,"",IF(VLOOKUP($A58,parlvotes_lh!$A$11:$ZZ$201,326,FALSE)=0,"",VLOOKUP($A58,parlvotes_lh!$A$11:$ZZ$201,326,FALSE)))</f>
        <v/>
      </c>
      <c r="AA58" s="188" t="str">
        <f>IF(ISERROR(VLOOKUP($A58,parlvotes_lh!$A$11:$ZZ$201,346,FALSE))=TRUE,"",IF(VLOOKUP($A58,parlvotes_lh!$A$11:$ZZ$201,346,FALSE)=0,"",VLOOKUP($A58,parlvotes_lh!$A$11:$ZZ$201,346,FALSE)))</f>
        <v/>
      </c>
      <c r="AB58" s="188" t="str">
        <f>IF(ISERROR(VLOOKUP($A58,parlvotes_lh!$A$11:$ZZ$201,366,FALSE))=TRUE,"",IF(VLOOKUP($A58,parlvotes_lh!$A$11:$ZZ$201,366,FALSE)=0,"",VLOOKUP($A58,parlvotes_lh!$A$11:$ZZ$201,366,FALSE)))</f>
        <v/>
      </c>
      <c r="AC58" s="188" t="str">
        <f>IF(ISERROR(VLOOKUP($A58,parlvotes_lh!$A$11:$ZZ$201,386,FALSE))=TRUE,"",IF(VLOOKUP($A58,parlvotes_lh!$A$11:$ZZ$201,386,FALSE)=0,"",VLOOKUP($A58,parlvotes_lh!$A$11:$ZZ$201,386,FALSE)))</f>
        <v/>
      </c>
    </row>
    <row r="59" spans="1:29" ht="13.5" customHeight="1" x14ac:dyDescent="0.25">
      <c r="A59" s="182" t="str">
        <f>IF(info_parties!A59="","",info_parties!A59)</f>
        <v/>
      </c>
      <c r="B59" s="87" t="str">
        <f>IF(A59="","",MID(info_weblinks!$C$3,32,3))</f>
        <v/>
      </c>
      <c r="C59" s="87" t="str">
        <f>IF(info_parties!G59="","",info_parties!G59)</f>
        <v/>
      </c>
      <c r="D59" s="87" t="str">
        <f>IF(info_parties!K59="","",info_parties!K59)</f>
        <v/>
      </c>
      <c r="E59" s="87" t="str">
        <f>IF(info_parties!H59="","",info_parties!H59)</f>
        <v/>
      </c>
      <c r="F59" s="183" t="str">
        <f t="shared" si="0"/>
        <v/>
      </c>
      <c r="G59" s="184" t="str">
        <f t="shared" si="1"/>
        <v/>
      </c>
      <c r="H59" s="185" t="str">
        <f t="shared" si="2"/>
        <v/>
      </c>
      <c r="I59" s="186" t="str">
        <f t="shared" si="3"/>
        <v/>
      </c>
      <c r="J59" s="187" t="str">
        <f>IF(ISERROR(VLOOKUP($A59,parlvotes_lh!$A$11:$ZZ$201,6,FALSE))=TRUE,"",IF(VLOOKUP($A59,parlvotes_lh!$A$11:$ZZ$201,6,FALSE)=0,"",VLOOKUP($A59,parlvotes_lh!$A$11:$ZZ$201,6,FALSE)))</f>
        <v/>
      </c>
      <c r="K59" s="187" t="str">
        <f>IF(ISERROR(VLOOKUP($A59,parlvotes_lh!$A$11:$ZZ$201,26,FALSE))=TRUE,"",IF(VLOOKUP($A59,parlvotes_lh!$A$11:$ZZ$201,26,FALSE)=0,"",VLOOKUP($A59,parlvotes_lh!$A$11:$ZZ$201,26,FALSE)))</f>
        <v/>
      </c>
      <c r="L59" s="187" t="str">
        <f>IF(ISERROR(VLOOKUP($A59,parlvotes_lh!$A$11:$ZZ$201,46,FALSE))=TRUE,"",IF(VLOOKUP($A59,parlvotes_lh!$A$11:$ZZ$201,46,FALSE)=0,"",VLOOKUP($A59,parlvotes_lh!$A$11:$ZZ$201,46,FALSE)))</f>
        <v/>
      </c>
      <c r="M59" s="187" t="str">
        <f>IF(ISERROR(VLOOKUP($A59,parlvotes_lh!$A$11:$ZZ$201,66,FALSE))=TRUE,"",IF(VLOOKUP($A59,parlvotes_lh!$A$11:$ZZ$201,66,FALSE)=0,"",VLOOKUP($A59,parlvotes_lh!$A$11:$ZZ$201,66,FALSE)))</f>
        <v/>
      </c>
      <c r="N59" s="187" t="str">
        <f>IF(ISERROR(VLOOKUP($A59,parlvotes_lh!$A$11:$ZZ$201,86,FALSE))=TRUE,"",IF(VLOOKUP($A59,parlvotes_lh!$A$11:$ZZ$201,86,FALSE)=0,"",VLOOKUP($A59,parlvotes_lh!$A$11:$ZZ$201,86,FALSE)))</f>
        <v/>
      </c>
      <c r="O59" s="187" t="str">
        <f>IF(ISERROR(VLOOKUP($A59,parlvotes_lh!$A$11:$ZZ$201,106,FALSE))=TRUE,"",IF(VLOOKUP($A59,parlvotes_lh!$A$11:$ZZ$201,106,FALSE)=0,"",VLOOKUP($A59,parlvotes_lh!$A$11:$ZZ$201,106,FALSE)))</f>
        <v/>
      </c>
      <c r="P59" s="187" t="str">
        <f>IF(ISERROR(VLOOKUP($A59,parlvotes_lh!$A$11:$ZZ$201,126,FALSE))=TRUE,"",IF(VLOOKUP($A59,parlvotes_lh!$A$11:$ZZ$201,126,FALSE)=0,"",VLOOKUP($A59,parlvotes_lh!$A$11:$ZZ$201,126,FALSE)))</f>
        <v/>
      </c>
      <c r="Q59" s="188" t="str">
        <f>IF(ISERROR(VLOOKUP($A59,parlvotes_lh!$A$11:$ZZ$201,146,FALSE))=TRUE,"",IF(VLOOKUP($A59,parlvotes_lh!$A$11:$ZZ$201,146,FALSE)=0,"",VLOOKUP($A59,parlvotes_lh!$A$11:$ZZ$201,146,FALSE)))</f>
        <v/>
      </c>
      <c r="R59" s="188" t="str">
        <f>IF(ISERROR(VLOOKUP($A59,parlvotes_lh!$A$11:$ZZ$201,166,FALSE))=TRUE,"",IF(VLOOKUP($A59,parlvotes_lh!$A$11:$ZZ$201,166,FALSE)=0,"",VLOOKUP($A59,parlvotes_lh!$A$11:$ZZ$201,166,FALSE)))</f>
        <v/>
      </c>
      <c r="S59" s="188" t="str">
        <f>IF(ISERROR(VLOOKUP($A59,parlvotes_lh!$A$11:$ZZ$201,186,FALSE))=TRUE,"",IF(VLOOKUP($A59,parlvotes_lh!$A$11:$ZZ$201,186,FALSE)=0,"",VLOOKUP($A59,parlvotes_lh!$A$11:$ZZ$201,186,FALSE)))</f>
        <v/>
      </c>
      <c r="T59" s="188" t="str">
        <f>IF(ISERROR(VLOOKUP($A59,parlvotes_lh!$A$11:$ZZ$201,206,FALSE))=TRUE,"",IF(VLOOKUP($A59,parlvotes_lh!$A$11:$ZZ$201,206,FALSE)=0,"",VLOOKUP($A59,parlvotes_lh!$A$11:$ZZ$201,206,FALSE)))</f>
        <v/>
      </c>
      <c r="U59" s="188" t="str">
        <f>IF(ISERROR(VLOOKUP($A59,parlvotes_lh!$A$11:$ZZ$201,226,FALSE))=TRUE,"",IF(VLOOKUP($A59,parlvotes_lh!$A$11:$ZZ$201,226,FALSE)=0,"",VLOOKUP($A59,parlvotes_lh!$A$11:$ZZ$201,226,FALSE)))</f>
        <v/>
      </c>
      <c r="V59" s="188" t="str">
        <f>IF(ISERROR(VLOOKUP($A59,parlvotes_lh!$A$11:$ZZ$201,246,FALSE))=TRUE,"",IF(VLOOKUP($A59,parlvotes_lh!$A$11:$ZZ$201,246,FALSE)=0,"",VLOOKUP($A59,parlvotes_lh!$A$11:$ZZ$201,246,FALSE)))</f>
        <v/>
      </c>
      <c r="W59" s="188" t="str">
        <f>IF(ISERROR(VLOOKUP($A59,parlvotes_lh!$A$11:$ZZ$201,266,FALSE))=TRUE,"",IF(VLOOKUP($A59,parlvotes_lh!$A$11:$ZZ$201,266,FALSE)=0,"",VLOOKUP($A59,parlvotes_lh!$A$11:$ZZ$201,266,FALSE)))</f>
        <v/>
      </c>
      <c r="X59" s="188" t="str">
        <f>IF(ISERROR(VLOOKUP($A59,parlvotes_lh!$A$11:$ZZ$201,286,FALSE))=TRUE,"",IF(VLOOKUP($A59,parlvotes_lh!$A$11:$ZZ$201,286,FALSE)=0,"",VLOOKUP($A59,parlvotes_lh!$A$11:$ZZ$201,286,FALSE)))</f>
        <v/>
      </c>
      <c r="Y59" s="188" t="str">
        <f>IF(ISERROR(VLOOKUP($A59,parlvotes_lh!$A$11:$ZZ$201,306,FALSE))=TRUE,"",IF(VLOOKUP($A59,parlvotes_lh!$A$11:$ZZ$201,306,FALSE)=0,"",VLOOKUP($A59,parlvotes_lh!$A$11:$ZZ$201,306,FALSE)))</f>
        <v/>
      </c>
      <c r="Z59" s="188" t="str">
        <f>IF(ISERROR(VLOOKUP($A59,parlvotes_lh!$A$11:$ZZ$201,326,FALSE))=TRUE,"",IF(VLOOKUP($A59,parlvotes_lh!$A$11:$ZZ$201,326,FALSE)=0,"",VLOOKUP($A59,parlvotes_lh!$A$11:$ZZ$201,326,FALSE)))</f>
        <v/>
      </c>
      <c r="AA59" s="188" t="str">
        <f>IF(ISERROR(VLOOKUP($A59,parlvotes_lh!$A$11:$ZZ$201,346,FALSE))=TRUE,"",IF(VLOOKUP($A59,parlvotes_lh!$A$11:$ZZ$201,346,FALSE)=0,"",VLOOKUP($A59,parlvotes_lh!$A$11:$ZZ$201,346,FALSE)))</f>
        <v/>
      </c>
      <c r="AB59" s="188" t="str">
        <f>IF(ISERROR(VLOOKUP($A59,parlvotes_lh!$A$11:$ZZ$201,366,FALSE))=TRUE,"",IF(VLOOKUP($A59,parlvotes_lh!$A$11:$ZZ$201,366,FALSE)=0,"",VLOOKUP($A59,parlvotes_lh!$A$11:$ZZ$201,366,FALSE)))</f>
        <v/>
      </c>
      <c r="AC59" s="188" t="str">
        <f>IF(ISERROR(VLOOKUP($A59,parlvotes_lh!$A$11:$ZZ$201,386,FALSE))=TRUE,"",IF(VLOOKUP($A59,parlvotes_lh!$A$11:$ZZ$201,386,FALSE)=0,"",VLOOKUP($A59,parlvotes_lh!$A$11:$ZZ$201,386,FALSE)))</f>
        <v/>
      </c>
    </row>
    <row r="60" spans="1:29" ht="13.5" customHeight="1" x14ac:dyDescent="0.25">
      <c r="A60" s="182" t="str">
        <f>IF(info_parties!A60="","",info_parties!A60)</f>
        <v/>
      </c>
      <c r="B60" s="87" t="str">
        <f>IF(A60="","",MID(info_weblinks!$C$3,32,3))</f>
        <v/>
      </c>
      <c r="C60" s="87" t="str">
        <f>IF(info_parties!G60="","",info_parties!G60)</f>
        <v/>
      </c>
      <c r="D60" s="87" t="str">
        <f>IF(info_parties!K60="","",info_parties!K60)</f>
        <v/>
      </c>
      <c r="E60" s="87" t="str">
        <f>IF(info_parties!H60="","",info_parties!H60)</f>
        <v/>
      </c>
      <c r="F60" s="183" t="str">
        <f t="shared" si="0"/>
        <v/>
      </c>
      <c r="G60" s="184" t="str">
        <f t="shared" si="1"/>
        <v/>
      </c>
      <c r="H60" s="185" t="str">
        <f t="shared" si="2"/>
        <v/>
      </c>
      <c r="I60" s="186" t="str">
        <f t="shared" si="3"/>
        <v/>
      </c>
      <c r="J60" s="187" t="str">
        <f>IF(ISERROR(VLOOKUP($A60,parlvotes_lh!$A$11:$ZZ$201,6,FALSE))=TRUE,"",IF(VLOOKUP($A60,parlvotes_lh!$A$11:$ZZ$201,6,FALSE)=0,"",VLOOKUP($A60,parlvotes_lh!$A$11:$ZZ$201,6,FALSE)))</f>
        <v/>
      </c>
      <c r="K60" s="187" t="str">
        <f>IF(ISERROR(VLOOKUP($A60,parlvotes_lh!$A$11:$ZZ$201,26,FALSE))=TRUE,"",IF(VLOOKUP($A60,parlvotes_lh!$A$11:$ZZ$201,26,FALSE)=0,"",VLOOKUP($A60,parlvotes_lh!$A$11:$ZZ$201,26,FALSE)))</f>
        <v/>
      </c>
      <c r="L60" s="187" t="str">
        <f>IF(ISERROR(VLOOKUP($A60,parlvotes_lh!$A$11:$ZZ$201,46,FALSE))=TRUE,"",IF(VLOOKUP($A60,parlvotes_lh!$A$11:$ZZ$201,46,FALSE)=0,"",VLOOKUP($A60,parlvotes_lh!$A$11:$ZZ$201,46,FALSE)))</f>
        <v/>
      </c>
      <c r="M60" s="187" t="str">
        <f>IF(ISERROR(VLOOKUP($A60,parlvotes_lh!$A$11:$ZZ$201,66,FALSE))=TRUE,"",IF(VLOOKUP($A60,parlvotes_lh!$A$11:$ZZ$201,66,FALSE)=0,"",VLOOKUP($A60,parlvotes_lh!$A$11:$ZZ$201,66,FALSE)))</f>
        <v/>
      </c>
      <c r="N60" s="187" t="str">
        <f>IF(ISERROR(VLOOKUP($A60,parlvotes_lh!$A$11:$ZZ$201,86,FALSE))=TRUE,"",IF(VLOOKUP($A60,parlvotes_lh!$A$11:$ZZ$201,86,FALSE)=0,"",VLOOKUP($A60,parlvotes_lh!$A$11:$ZZ$201,86,FALSE)))</f>
        <v/>
      </c>
      <c r="O60" s="187" t="str">
        <f>IF(ISERROR(VLOOKUP($A60,parlvotes_lh!$A$11:$ZZ$201,106,FALSE))=TRUE,"",IF(VLOOKUP($A60,parlvotes_lh!$A$11:$ZZ$201,106,FALSE)=0,"",VLOOKUP($A60,parlvotes_lh!$A$11:$ZZ$201,106,FALSE)))</f>
        <v/>
      </c>
      <c r="P60" s="187" t="str">
        <f>IF(ISERROR(VLOOKUP($A60,parlvotes_lh!$A$11:$ZZ$201,126,FALSE))=TRUE,"",IF(VLOOKUP($A60,parlvotes_lh!$A$11:$ZZ$201,126,FALSE)=0,"",VLOOKUP($A60,parlvotes_lh!$A$11:$ZZ$201,126,FALSE)))</f>
        <v/>
      </c>
      <c r="Q60" s="188" t="str">
        <f>IF(ISERROR(VLOOKUP($A60,parlvotes_lh!$A$11:$ZZ$201,146,FALSE))=TRUE,"",IF(VLOOKUP($A60,parlvotes_lh!$A$11:$ZZ$201,146,FALSE)=0,"",VLOOKUP($A60,parlvotes_lh!$A$11:$ZZ$201,146,FALSE)))</f>
        <v/>
      </c>
      <c r="R60" s="188" t="str">
        <f>IF(ISERROR(VLOOKUP($A60,parlvotes_lh!$A$11:$ZZ$201,166,FALSE))=TRUE,"",IF(VLOOKUP($A60,parlvotes_lh!$A$11:$ZZ$201,166,FALSE)=0,"",VLOOKUP($A60,parlvotes_lh!$A$11:$ZZ$201,166,FALSE)))</f>
        <v/>
      </c>
      <c r="S60" s="188" t="str">
        <f>IF(ISERROR(VLOOKUP($A60,parlvotes_lh!$A$11:$ZZ$201,186,FALSE))=TRUE,"",IF(VLOOKUP($A60,parlvotes_lh!$A$11:$ZZ$201,186,FALSE)=0,"",VLOOKUP($A60,parlvotes_lh!$A$11:$ZZ$201,186,FALSE)))</f>
        <v/>
      </c>
      <c r="T60" s="188" t="str">
        <f>IF(ISERROR(VLOOKUP($A60,parlvotes_lh!$A$11:$ZZ$201,206,FALSE))=TRUE,"",IF(VLOOKUP($A60,parlvotes_lh!$A$11:$ZZ$201,206,FALSE)=0,"",VLOOKUP($A60,parlvotes_lh!$A$11:$ZZ$201,206,FALSE)))</f>
        <v/>
      </c>
      <c r="U60" s="188" t="str">
        <f>IF(ISERROR(VLOOKUP($A60,parlvotes_lh!$A$11:$ZZ$201,226,FALSE))=TRUE,"",IF(VLOOKUP($A60,parlvotes_lh!$A$11:$ZZ$201,226,FALSE)=0,"",VLOOKUP($A60,parlvotes_lh!$A$11:$ZZ$201,226,FALSE)))</f>
        <v/>
      </c>
      <c r="V60" s="188" t="str">
        <f>IF(ISERROR(VLOOKUP($A60,parlvotes_lh!$A$11:$ZZ$201,246,FALSE))=TRUE,"",IF(VLOOKUP($A60,parlvotes_lh!$A$11:$ZZ$201,246,FALSE)=0,"",VLOOKUP($A60,parlvotes_lh!$A$11:$ZZ$201,246,FALSE)))</f>
        <v/>
      </c>
      <c r="W60" s="188" t="str">
        <f>IF(ISERROR(VLOOKUP($A60,parlvotes_lh!$A$11:$ZZ$201,266,FALSE))=TRUE,"",IF(VLOOKUP($A60,parlvotes_lh!$A$11:$ZZ$201,266,FALSE)=0,"",VLOOKUP($A60,parlvotes_lh!$A$11:$ZZ$201,266,FALSE)))</f>
        <v/>
      </c>
      <c r="X60" s="188" t="str">
        <f>IF(ISERROR(VLOOKUP($A60,parlvotes_lh!$A$11:$ZZ$201,286,FALSE))=TRUE,"",IF(VLOOKUP($A60,parlvotes_lh!$A$11:$ZZ$201,286,FALSE)=0,"",VLOOKUP($A60,parlvotes_lh!$A$11:$ZZ$201,286,FALSE)))</f>
        <v/>
      </c>
      <c r="Y60" s="188" t="str">
        <f>IF(ISERROR(VLOOKUP($A60,parlvotes_lh!$A$11:$ZZ$201,306,FALSE))=TRUE,"",IF(VLOOKUP($A60,parlvotes_lh!$A$11:$ZZ$201,306,FALSE)=0,"",VLOOKUP($A60,parlvotes_lh!$A$11:$ZZ$201,306,FALSE)))</f>
        <v/>
      </c>
      <c r="Z60" s="188" t="str">
        <f>IF(ISERROR(VLOOKUP($A60,parlvotes_lh!$A$11:$ZZ$201,326,FALSE))=TRUE,"",IF(VLOOKUP($A60,parlvotes_lh!$A$11:$ZZ$201,326,FALSE)=0,"",VLOOKUP($A60,parlvotes_lh!$A$11:$ZZ$201,326,FALSE)))</f>
        <v/>
      </c>
      <c r="AA60" s="188" t="str">
        <f>IF(ISERROR(VLOOKUP($A60,parlvotes_lh!$A$11:$ZZ$201,346,FALSE))=TRUE,"",IF(VLOOKUP($A60,parlvotes_lh!$A$11:$ZZ$201,346,FALSE)=0,"",VLOOKUP($A60,parlvotes_lh!$A$11:$ZZ$201,346,FALSE)))</f>
        <v/>
      </c>
      <c r="AB60" s="188" t="str">
        <f>IF(ISERROR(VLOOKUP($A60,parlvotes_lh!$A$11:$ZZ$201,366,FALSE))=TRUE,"",IF(VLOOKUP($A60,parlvotes_lh!$A$11:$ZZ$201,366,FALSE)=0,"",VLOOKUP($A60,parlvotes_lh!$A$11:$ZZ$201,366,FALSE)))</f>
        <v/>
      </c>
      <c r="AC60" s="188" t="str">
        <f>IF(ISERROR(VLOOKUP($A60,parlvotes_lh!$A$11:$ZZ$201,386,FALSE))=TRUE,"",IF(VLOOKUP($A60,parlvotes_lh!$A$11:$ZZ$201,386,FALSE)=0,"",VLOOKUP($A60,parlvotes_lh!$A$11:$ZZ$201,386,FALSE)))</f>
        <v/>
      </c>
    </row>
    <row r="61" spans="1:29" ht="13.5" customHeight="1" x14ac:dyDescent="0.25">
      <c r="A61" s="182" t="str">
        <f>IF(info_parties!A61="","",info_parties!A61)</f>
        <v/>
      </c>
      <c r="B61" s="87" t="str">
        <f>IF(A61="","",MID(info_weblinks!$C$3,32,3))</f>
        <v/>
      </c>
      <c r="C61" s="87" t="str">
        <f>IF(info_parties!G61="","",info_parties!G61)</f>
        <v/>
      </c>
      <c r="D61" s="87" t="str">
        <f>IF(info_parties!K61="","",info_parties!K61)</f>
        <v/>
      </c>
      <c r="E61" s="87" t="str">
        <f>IF(info_parties!H61="","",info_parties!H61)</f>
        <v/>
      </c>
      <c r="F61" s="183" t="str">
        <f t="shared" si="0"/>
        <v/>
      </c>
      <c r="G61" s="184" t="str">
        <f t="shared" si="1"/>
        <v/>
      </c>
      <c r="H61" s="185" t="str">
        <f t="shared" si="2"/>
        <v/>
      </c>
      <c r="I61" s="186" t="str">
        <f t="shared" si="3"/>
        <v/>
      </c>
      <c r="J61" s="187" t="str">
        <f>IF(ISERROR(VLOOKUP($A61,parlvotes_lh!$A$11:$ZZ$201,6,FALSE))=TRUE,"",IF(VLOOKUP($A61,parlvotes_lh!$A$11:$ZZ$201,6,FALSE)=0,"",VLOOKUP($A61,parlvotes_lh!$A$11:$ZZ$201,6,FALSE)))</f>
        <v/>
      </c>
      <c r="K61" s="187" t="str">
        <f>IF(ISERROR(VLOOKUP($A61,parlvotes_lh!$A$11:$ZZ$201,26,FALSE))=TRUE,"",IF(VLOOKUP($A61,parlvotes_lh!$A$11:$ZZ$201,26,FALSE)=0,"",VLOOKUP($A61,parlvotes_lh!$A$11:$ZZ$201,26,FALSE)))</f>
        <v/>
      </c>
      <c r="L61" s="187" t="str">
        <f>IF(ISERROR(VLOOKUP($A61,parlvotes_lh!$A$11:$ZZ$201,46,FALSE))=TRUE,"",IF(VLOOKUP($A61,parlvotes_lh!$A$11:$ZZ$201,46,FALSE)=0,"",VLOOKUP($A61,parlvotes_lh!$A$11:$ZZ$201,46,FALSE)))</f>
        <v/>
      </c>
      <c r="M61" s="187" t="str">
        <f>IF(ISERROR(VLOOKUP($A61,parlvotes_lh!$A$11:$ZZ$201,66,FALSE))=TRUE,"",IF(VLOOKUP($A61,parlvotes_lh!$A$11:$ZZ$201,66,FALSE)=0,"",VLOOKUP($A61,parlvotes_lh!$A$11:$ZZ$201,66,FALSE)))</f>
        <v/>
      </c>
      <c r="N61" s="187" t="str">
        <f>IF(ISERROR(VLOOKUP($A61,parlvotes_lh!$A$11:$ZZ$201,86,FALSE))=TRUE,"",IF(VLOOKUP($A61,parlvotes_lh!$A$11:$ZZ$201,86,FALSE)=0,"",VLOOKUP($A61,parlvotes_lh!$A$11:$ZZ$201,86,FALSE)))</f>
        <v/>
      </c>
      <c r="O61" s="187" t="str">
        <f>IF(ISERROR(VLOOKUP($A61,parlvotes_lh!$A$11:$ZZ$201,106,FALSE))=TRUE,"",IF(VLOOKUP($A61,parlvotes_lh!$A$11:$ZZ$201,106,FALSE)=0,"",VLOOKUP($A61,parlvotes_lh!$A$11:$ZZ$201,106,FALSE)))</f>
        <v/>
      </c>
      <c r="P61" s="187" t="str">
        <f>IF(ISERROR(VLOOKUP($A61,parlvotes_lh!$A$11:$ZZ$201,126,FALSE))=TRUE,"",IF(VLOOKUP($A61,parlvotes_lh!$A$11:$ZZ$201,126,FALSE)=0,"",VLOOKUP($A61,parlvotes_lh!$A$11:$ZZ$201,126,FALSE)))</f>
        <v/>
      </c>
      <c r="Q61" s="188" t="str">
        <f>IF(ISERROR(VLOOKUP($A61,parlvotes_lh!$A$11:$ZZ$201,146,FALSE))=TRUE,"",IF(VLOOKUP($A61,parlvotes_lh!$A$11:$ZZ$201,146,FALSE)=0,"",VLOOKUP($A61,parlvotes_lh!$A$11:$ZZ$201,146,FALSE)))</f>
        <v/>
      </c>
      <c r="R61" s="188" t="str">
        <f>IF(ISERROR(VLOOKUP($A61,parlvotes_lh!$A$11:$ZZ$201,166,FALSE))=TRUE,"",IF(VLOOKUP($A61,parlvotes_lh!$A$11:$ZZ$201,166,FALSE)=0,"",VLOOKUP($A61,parlvotes_lh!$A$11:$ZZ$201,166,FALSE)))</f>
        <v/>
      </c>
      <c r="S61" s="188" t="str">
        <f>IF(ISERROR(VLOOKUP($A61,parlvotes_lh!$A$11:$ZZ$201,186,FALSE))=TRUE,"",IF(VLOOKUP($A61,parlvotes_lh!$A$11:$ZZ$201,186,FALSE)=0,"",VLOOKUP($A61,parlvotes_lh!$A$11:$ZZ$201,186,FALSE)))</f>
        <v/>
      </c>
      <c r="T61" s="188" t="str">
        <f>IF(ISERROR(VLOOKUP($A61,parlvotes_lh!$A$11:$ZZ$201,206,FALSE))=TRUE,"",IF(VLOOKUP($A61,parlvotes_lh!$A$11:$ZZ$201,206,FALSE)=0,"",VLOOKUP($A61,parlvotes_lh!$A$11:$ZZ$201,206,FALSE)))</f>
        <v/>
      </c>
      <c r="U61" s="188" t="str">
        <f>IF(ISERROR(VLOOKUP($A61,parlvotes_lh!$A$11:$ZZ$201,226,FALSE))=TRUE,"",IF(VLOOKUP($A61,parlvotes_lh!$A$11:$ZZ$201,226,FALSE)=0,"",VLOOKUP($A61,parlvotes_lh!$A$11:$ZZ$201,226,FALSE)))</f>
        <v/>
      </c>
      <c r="V61" s="188" t="str">
        <f>IF(ISERROR(VLOOKUP($A61,parlvotes_lh!$A$11:$ZZ$201,246,FALSE))=TRUE,"",IF(VLOOKUP($A61,parlvotes_lh!$A$11:$ZZ$201,246,FALSE)=0,"",VLOOKUP($A61,parlvotes_lh!$A$11:$ZZ$201,246,FALSE)))</f>
        <v/>
      </c>
      <c r="W61" s="188" t="str">
        <f>IF(ISERROR(VLOOKUP($A61,parlvotes_lh!$A$11:$ZZ$201,266,FALSE))=TRUE,"",IF(VLOOKUP($A61,parlvotes_lh!$A$11:$ZZ$201,266,FALSE)=0,"",VLOOKUP($A61,parlvotes_lh!$A$11:$ZZ$201,266,FALSE)))</f>
        <v/>
      </c>
      <c r="X61" s="188" t="str">
        <f>IF(ISERROR(VLOOKUP($A61,parlvotes_lh!$A$11:$ZZ$201,286,FALSE))=TRUE,"",IF(VLOOKUP($A61,parlvotes_lh!$A$11:$ZZ$201,286,FALSE)=0,"",VLOOKUP($A61,parlvotes_lh!$A$11:$ZZ$201,286,FALSE)))</f>
        <v/>
      </c>
      <c r="Y61" s="188" t="str">
        <f>IF(ISERROR(VLOOKUP($A61,parlvotes_lh!$A$11:$ZZ$201,306,FALSE))=TRUE,"",IF(VLOOKUP($A61,parlvotes_lh!$A$11:$ZZ$201,306,FALSE)=0,"",VLOOKUP($A61,parlvotes_lh!$A$11:$ZZ$201,306,FALSE)))</f>
        <v/>
      </c>
      <c r="Z61" s="188" t="str">
        <f>IF(ISERROR(VLOOKUP($A61,parlvotes_lh!$A$11:$ZZ$201,326,FALSE))=TRUE,"",IF(VLOOKUP($A61,parlvotes_lh!$A$11:$ZZ$201,326,FALSE)=0,"",VLOOKUP($A61,parlvotes_lh!$A$11:$ZZ$201,326,FALSE)))</f>
        <v/>
      </c>
      <c r="AA61" s="188" t="str">
        <f>IF(ISERROR(VLOOKUP($A61,parlvotes_lh!$A$11:$ZZ$201,346,FALSE))=TRUE,"",IF(VLOOKUP($A61,parlvotes_lh!$A$11:$ZZ$201,346,FALSE)=0,"",VLOOKUP($A61,parlvotes_lh!$A$11:$ZZ$201,346,FALSE)))</f>
        <v/>
      </c>
      <c r="AB61" s="188" t="str">
        <f>IF(ISERROR(VLOOKUP($A61,parlvotes_lh!$A$11:$ZZ$201,366,FALSE))=TRUE,"",IF(VLOOKUP($A61,parlvotes_lh!$A$11:$ZZ$201,366,FALSE)=0,"",VLOOKUP($A61,parlvotes_lh!$A$11:$ZZ$201,366,FALSE)))</f>
        <v/>
      </c>
      <c r="AC61" s="188" t="str">
        <f>IF(ISERROR(VLOOKUP($A61,parlvotes_lh!$A$11:$ZZ$201,386,FALSE))=TRUE,"",IF(VLOOKUP($A61,parlvotes_lh!$A$11:$ZZ$201,386,FALSE)=0,"",VLOOKUP($A61,parlvotes_lh!$A$11:$ZZ$201,386,FALSE)))</f>
        <v/>
      </c>
    </row>
    <row r="62" spans="1:29" ht="13.5" customHeight="1" x14ac:dyDescent="0.25">
      <c r="A62" s="182" t="str">
        <f>IF(info_parties!A62="","",info_parties!A62)</f>
        <v/>
      </c>
      <c r="B62" s="87" t="str">
        <f>IF(A62="","",MID(info_weblinks!$C$3,32,3))</f>
        <v/>
      </c>
      <c r="C62" s="87" t="str">
        <f>IF(info_parties!G62="","",info_parties!G62)</f>
        <v/>
      </c>
      <c r="D62" s="87" t="str">
        <f>IF(info_parties!K62="","",info_parties!K62)</f>
        <v/>
      </c>
      <c r="E62" s="87" t="str">
        <f>IF(info_parties!H62="","",info_parties!H62)</f>
        <v/>
      </c>
      <c r="F62" s="183" t="str">
        <f t="shared" si="0"/>
        <v/>
      </c>
      <c r="G62" s="184" t="str">
        <f t="shared" si="1"/>
        <v/>
      </c>
      <c r="H62" s="185" t="str">
        <f t="shared" si="2"/>
        <v/>
      </c>
      <c r="I62" s="186" t="str">
        <f t="shared" si="3"/>
        <v/>
      </c>
      <c r="J62" s="187" t="str">
        <f>IF(ISERROR(VLOOKUP($A62,parlvotes_lh!$A$11:$ZZ$201,6,FALSE))=TRUE,"",IF(VLOOKUP($A62,parlvotes_lh!$A$11:$ZZ$201,6,FALSE)=0,"",VLOOKUP($A62,parlvotes_lh!$A$11:$ZZ$201,6,FALSE)))</f>
        <v/>
      </c>
      <c r="K62" s="187" t="str">
        <f>IF(ISERROR(VLOOKUP($A62,parlvotes_lh!$A$11:$ZZ$201,26,FALSE))=TRUE,"",IF(VLOOKUP($A62,parlvotes_lh!$A$11:$ZZ$201,26,FALSE)=0,"",VLOOKUP($A62,parlvotes_lh!$A$11:$ZZ$201,26,FALSE)))</f>
        <v/>
      </c>
      <c r="L62" s="187" t="str">
        <f>IF(ISERROR(VLOOKUP($A62,parlvotes_lh!$A$11:$ZZ$201,46,FALSE))=TRUE,"",IF(VLOOKUP($A62,parlvotes_lh!$A$11:$ZZ$201,46,FALSE)=0,"",VLOOKUP($A62,parlvotes_lh!$A$11:$ZZ$201,46,FALSE)))</f>
        <v/>
      </c>
      <c r="M62" s="187" t="str">
        <f>IF(ISERROR(VLOOKUP($A62,parlvotes_lh!$A$11:$ZZ$201,66,FALSE))=TRUE,"",IF(VLOOKUP($A62,parlvotes_lh!$A$11:$ZZ$201,66,FALSE)=0,"",VLOOKUP($A62,parlvotes_lh!$A$11:$ZZ$201,66,FALSE)))</f>
        <v/>
      </c>
      <c r="N62" s="187" t="str">
        <f>IF(ISERROR(VLOOKUP($A62,parlvotes_lh!$A$11:$ZZ$201,86,FALSE))=TRUE,"",IF(VLOOKUP($A62,parlvotes_lh!$A$11:$ZZ$201,86,FALSE)=0,"",VLOOKUP($A62,parlvotes_lh!$A$11:$ZZ$201,86,FALSE)))</f>
        <v/>
      </c>
      <c r="O62" s="187" t="str">
        <f>IF(ISERROR(VLOOKUP($A62,parlvotes_lh!$A$11:$ZZ$201,106,FALSE))=TRUE,"",IF(VLOOKUP($A62,parlvotes_lh!$A$11:$ZZ$201,106,FALSE)=0,"",VLOOKUP($A62,parlvotes_lh!$A$11:$ZZ$201,106,FALSE)))</f>
        <v/>
      </c>
      <c r="P62" s="187" t="str">
        <f>IF(ISERROR(VLOOKUP($A62,parlvotes_lh!$A$11:$ZZ$201,126,FALSE))=TRUE,"",IF(VLOOKUP($A62,parlvotes_lh!$A$11:$ZZ$201,126,FALSE)=0,"",VLOOKUP($A62,parlvotes_lh!$A$11:$ZZ$201,126,FALSE)))</f>
        <v/>
      </c>
      <c r="Q62" s="188" t="str">
        <f>IF(ISERROR(VLOOKUP($A62,parlvotes_lh!$A$11:$ZZ$201,146,FALSE))=TRUE,"",IF(VLOOKUP($A62,parlvotes_lh!$A$11:$ZZ$201,146,FALSE)=0,"",VLOOKUP($A62,parlvotes_lh!$A$11:$ZZ$201,146,FALSE)))</f>
        <v/>
      </c>
      <c r="R62" s="188" t="str">
        <f>IF(ISERROR(VLOOKUP($A62,parlvotes_lh!$A$11:$ZZ$201,166,FALSE))=TRUE,"",IF(VLOOKUP($A62,parlvotes_lh!$A$11:$ZZ$201,166,FALSE)=0,"",VLOOKUP($A62,parlvotes_lh!$A$11:$ZZ$201,166,FALSE)))</f>
        <v/>
      </c>
      <c r="S62" s="188" t="str">
        <f>IF(ISERROR(VLOOKUP($A62,parlvotes_lh!$A$11:$ZZ$201,186,FALSE))=TRUE,"",IF(VLOOKUP($A62,parlvotes_lh!$A$11:$ZZ$201,186,FALSE)=0,"",VLOOKUP($A62,parlvotes_lh!$A$11:$ZZ$201,186,FALSE)))</f>
        <v/>
      </c>
      <c r="T62" s="188" t="str">
        <f>IF(ISERROR(VLOOKUP($A62,parlvotes_lh!$A$11:$ZZ$201,206,FALSE))=TRUE,"",IF(VLOOKUP($A62,parlvotes_lh!$A$11:$ZZ$201,206,FALSE)=0,"",VLOOKUP($A62,parlvotes_lh!$A$11:$ZZ$201,206,FALSE)))</f>
        <v/>
      </c>
      <c r="U62" s="188" t="str">
        <f>IF(ISERROR(VLOOKUP($A62,parlvotes_lh!$A$11:$ZZ$201,226,FALSE))=TRUE,"",IF(VLOOKUP($A62,parlvotes_lh!$A$11:$ZZ$201,226,FALSE)=0,"",VLOOKUP($A62,parlvotes_lh!$A$11:$ZZ$201,226,FALSE)))</f>
        <v/>
      </c>
      <c r="V62" s="188" t="str">
        <f>IF(ISERROR(VLOOKUP($A62,parlvotes_lh!$A$11:$ZZ$201,246,FALSE))=TRUE,"",IF(VLOOKUP($A62,parlvotes_lh!$A$11:$ZZ$201,246,FALSE)=0,"",VLOOKUP($A62,parlvotes_lh!$A$11:$ZZ$201,246,FALSE)))</f>
        <v/>
      </c>
      <c r="W62" s="188" t="str">
        <f>IF(ISERROR(VLOOKUP($A62,parlvotes_lh!$A$11:$ZZ$201,266,FALSE))=TRUE,"",IF(VLOOKUP($A62,parlvotes_lh!$A$11:$ZZ$201,266,FALSE)=0,"",VLOOKUP($A62,parlvotes_lh!$A$11:$ZZ$201,266,FALSE)))</f>
        <v/>
      </c>
      <c r="X62" s="188" t="str">
        <f>IF(ISERROR(VLOOKUP($A62,parlvotes_lh!$A$11:$ZZ$201,286,FALSE))=TRUE,"",IF(VLOOKUP($A62,parlvotes_lh!$A$11:$ZZ$201,286,FALSE)=0,"",VLOOKUP($A62,parlvotes_lh!$A$11:$ZZ$201,286,FALSE)))</f>
        <v/>
      </c>
      <c r="Y62" s="188" t="str">
        <f>IF(ISERROR(VLOOKUP($A62,parlvotes_lh!$A$11:$ZZ$201,306,FALSE))=TRUE,"",IF(VLOOKUP($A62,parlvotes_lh!$A$11:$ZZ$201,306,FALSE)=0,"",VLOOKUP($A62,parlvotes_lh!$A$11:$ZZ$201,306,FALSE)))</f>
        <v/>
      </c>
      <c r="Z62" s="188" t="str">
        <f>IF(ISERROR(VLOOKUP($A62,parlvotes_lh!$A$11:$ZZ$201,326,FALSE))=TRUE,"",IF(VLOOKUP($A62,parlvotes_lh!$A$11:$ZZ$201,326,FALSE)=0,"",VLOOKUP($A62,parlvotes_lh!$A$11:$ZZ$201,326,FALSE)))</f>
        <v/>
      </c>
      <c r="AA62" s="188" t="str">
        <f>IF(ISERROR(VLOOKUP($A62,parlvotes_lh!$A$11:$ZZ$201,346,FALSE))=TRUE,"",IF(VLOOKUP($A62,parlvotes_lh!$A$11:$ZZ$201,346,FALSE)=0,"",VLOOKUP($A62,parlvotes_lh!$A$11:$ZZ$201,346,FALSE)))</f>
        <v/>
      </c>
      <c r="AB62" s="188" t="str">
        <f>IF(ISERROR(VLOOKUP($A62,parlvotes_lh!$A$11:$ZZ$201,366,FALSE))=TRUE,"",IF(VLOOKUP($A62,parlvotes_lh!$A$11:$ZZ$201,366,FALSE)=0,"",VLOOKUP($A62,parlvotes_lh!$A$11:$ZZ$201,366,FALSE)))</f>
        <v/>
      </c>
      <c r="AC62" s="188" t="str">
        <f>IF(ISERROR(VLOOKUP($A62,parlvotes_lh!$A$11:$ZZ$201,386,FALSE))=TRUE,"",IF(VLOOKUP($A62,parlvotes_lh!$A$11:$ZZ$201,386,FALSE)=0,"",VLOOKUP($A62,parlvotes_lh!$A$11:$ZZ$201,386,FALSE)))</f>
        <v/>
      </c>
    </row>
    <row r="63" spans="1:29" ht="13.5" customHeight="1" x14ac:dyDescent="0.25">
      <c r="A63" s="182" t="str">
        <f>IF(info_parties!A63="","",info_parties!A63)</f>
        <v/>
      </c>
      <c r="B63" s="87" t="str">
        <f>IF(A63="","",MID(info_weblinks!$C$3,32,3))</f>
        <v/>
      </c>
      <c r="C63" s="87" t="str">
        <f>IF(info_parties!G63="","",info_parties!G63)</f>
        <v/>
      </c>
      <c r="D63" s="87" t="str">
        <f>IF(info_parties!K63="","",info_parties!K63)</f>
        <v/>
      </c>
      <c r="E63" s="87" t="str">
        <f>IF(info_parties!H63="","",info_parties!H63)</f>
        <v/>
      </c>
      <c r="F63" s="183" t="str">
        <f t="shared" si="0"/>
        <v/>
      </c>
      <c r="G63" s="184" t="str">
        <f t="shared" si="1"/>
        <v/>
      </c>
      <c r="H63" s="185" t="str">
        <f t="shared" si="2"/>
        <v/>
      </c>
      <c r="I63" s="186" t="str">
        <f t="shared" si="3"/>
        <v/>
      </c>
      <c r="J63" s="187" t="str">
        <f>IF(ISERROR(VLOOKUP($A63,parlvotes_lh!$A$11:$ZZ$201,6,FALSE))=TRUE,"",IF(VLOOKUP($A63,parlvotes_lh!$A$11:$ZZ$201,6,FALSE)=0,"",VLOOKUP($A63,parlvotes_lh!$A$11:$ZZ$201,6,FALSE)))</f>
        <v/>
      </c>
      <c r="K63" s="187" t="str">
        <f>IF(ISERROR(VLOOKUP($A63,parlvotes_lh!$A$11:$ZZ$201,26,FALSE))=TRUE,"",IF(VLOOKUP($A63,parlvotes_lh!$A$11:$ZZ$201,26,FALSE)=0,"",VLOOKUP($A63,parlvotes_lh!$A$11:$ZZ$201,26,FALSE)))</f>
        <v/>
      </c>
      <c r="L63" s="187" t="str">
        <f>IF(ISERROR(VLOOKUP($A63,parlvotes_lh!$A$11:$ZZ$201,46,FALSE))=TRUE,"",IF(VLOOKUP($A63,parlvotes_lh!$A$11:$ZZ$201,46,FALSE)=0,"",VLOOKUP($A63,parlvotes_lh!$A$11:$ZZ$201,46,FALSE)))</f>
        <v/>
      </c>
      <c r="M63" s="187" t="str">
        <f>IF(ISERROR(VLOOKUP($A63,parlvotes_lh!$A$11:$ZZ$201,66,FALSE))=TRUE,"",IF(VLOOKUP($A63,parlvotes_lh!$A$11:$ZZ$201,66,FALSE)=0,"",VLOOKUP($A63,parlvotes_lh!$A$11:$ZZ$201,66,FALSE)))</f>
        <v/>
      </c>
      <c r="N63" s="187" t="str">
        <f>IF(ISERROR(VLOOKUP($A63,parlvotes_lh!$A$11:$ZZ$201,86,FALSE))=TRUE,"",IF(VLOOKUP($A63,parlvotes_lh!$A$11:$ZZ$201,86,FALSE)=0,"",VLOOKUP($A63,parlvotes_lh!$A$11:$ZZ$201,86,FALSE)))</f>
        <v/>
      </c>
      <c r="O63" s="187" t="str">
        <f>IF(ISERROR(VLOOKUP($A63,parlvotes_lh!$A$11:$ZZ$201,106,FALSE))=TRUE,"",IF(VLOOKUP($A63,parlvotes_lh!$A$11:$ZZ$201,106,FALSE)=0,"",VLOOKUP($A63,parlvotes_lh!$A$11:$ZZ$201,106,FALSE)))</f>
        <v/>
      </c>
      <c r="P63" s="187" t="str">
        <f>IF(ISERROR(VLOOKUP($A63,parlvotes_lh!$A$11:$ZZ$201,126,FALSE))=TRUE,"",IF(VLOOKUP($A63,parlvotes_lh!$A$11:$ZZ$201,126,FALSE)=0,"",VLOOKUP($A63,parlvotes_lh!$A$11:$ZZ$201,126,FALSE)))</f>
        <v/>
      </c>
      <c r="Q63" s="188" t="str">
        <f>IF(ISERROR(VLOOKUP($A63,parlvotes_lh!$A$11:$ZZ$201,146,FALSE))=TRUE,"",IF(VLOOKUP($A63,parlvotes_lh!$A$11:$ZZ$201,146,FALSE)=0,"",VLOOKUP($A63,parlvotes_lh!$A$11:$ZZ$201,146,FALSE)))</f>
        <v/>
      </c>
      <c r="R63" s="188" t="str">
        <f>IF(ISERROR(VLOOKUP($A63,parlvotes_lh!$A$11:$ZZ$201,166,FALSE))=TRUE,"",IF(VLOOKUP($A63,parlvotes_lh!$A$11:$ZZ$201,166,FALSE)=0,"",VLOOKUP($A63,parlvotes_lh!$A$11:$ZZ$201,166,FALSE)))</f>
        <v/>
      </c>
      <c r="S63" s="188" t="str">
        <f>IF(ISERROR(VLOOKUP($A63,parlvotes_lh!$A$11:$ZZ$201,186,FALSE))=TRUE,"",IF(VLOOKUP($A63,parlvotes_lh!$A$11:$ZZ$201,186,FALSE)=0,"",VLOOKUP($A63,parlvotes_lh!$A$11:$ZZ$201,186,FALSE)))</f>
        <v/>
      </c>
      <c r="T63" s="188" t="str">
        <f>IF(ISERROR(VLOOKUP($A63,parlvotes_lh!$A$11:$ZZ$201,206,FALSE))=TRUE,"",IF(VLOOKUP($A63,parlvotes_lh!$A$11:$ZZ$201,206,FALSE)=0,"",VLOOKUP($A63,parlvotes_lh!$A$11:$ZZ$201,206,FALSE)))</f>
        <v/>
      </c>
      <c r="U63" s="188" t="str">
        <f>IF(ISERROR(VLOOKUP($A63,parlvotes_lh!$A$11:$ZZ$201,226,FALSE))=TRUE,"",IF(VLOOKUP($A63,parlvotes_lh!$A$11:$ZZ$201,226,FALSE)=0,"",VLOOKUP($A63,parlvotes_lh!$A$11:$ZZ$201,226,FALSE)))</f>
        <v/>
      </c>
      <c r="V63" s="188" t="str">
        <f>IF(ISERROR(VLOOKUP($A63,parlvotes_lh!$A$11:$ZZ$201,246,FALSE))=TRUE,"",IF(VLOOKUP($A63,parlvotes_lh!$A$11:$ZZ$201,246,FALSE)=0,"",VLOOKUP($A63,parlvotes_lh!$A$11:$ZZ$201,246,FALSE)))</f>
        <v/>
      </c>
      <c r="W63" s="188" t="str">
        <f>IF(ISERROR(VLOOKUP($A63,parlvotes_lh!$A$11:$ZZ$201,266,FALSE))=TRUE,"",IF(VLOOKUP($A63,parlvotes_lh!$A$11:$ZZ$201,266,FALSE)=0,"",VLOOKUP($A63,parlvotes_lh!$A$11:$ZZ$201,266,FALSE)))</f>
        <v/>
      </c>
      <c r="X63" s="188" t="str">
        <f>IF(ISERROR(VLOOKUP($A63,parlvotes_lh!$A$11:$ZZ$201,286,FALSE))=TRUE,"",IF(VLOOKUP($A63,parlvotes_lh!$A$11:$ZZ$201,286,FALSE)=0,"",VLOOKUP($A63,parlvotes_lh!$A$11:$ZZ$201,286,FALSE)))</f>
        <v/>
      </c>
      <c r="Y63" s="188" t="str">
        <f>IF(ISERROR(VLOOKUP($A63,parlvotes_lh!$A$11:$ZZ$201,306,FALSE))=TRUE,"",IF(VLOOKUP($A63,parlvotes_lh!$A$11:$ZZ$201,306,FALSE)=0,"",VLOOKUP($A63,parlvotes_lh!$A$11:$ZZ$201,306,FALSE)))</f>
        <v/>
      </c>
      <c r="Z63" s="188" t="str">
        <f>IF(ISERROR(VLOOKUP($A63,parlvotes_lh!$A$11:$ZZ$201,326,FALSE))=TRUE,"",IF(VLOOKUP($A63,parlvotes_lh!$A$11:$ZZ$201,326,FALSE)=0,"",VLOOKUP($A63,parlvotes_lh!$A$11:$ZZ$201,326,FALSE)))</f>
        <v/>
      </c>
      <c r="AA63" s="188" t="str">
        <f>IF(ISERROR(VLOOKUP($A63,parlvotes_lh!$A$11:$ZZ$201,346,FALSE))=TRUE,"",IF(VLOOKUP($A63,parlvotes_lh!$A$11:$ZZ$201,346,FALSE)=0,"",VLOOKUP($A63,parlvotes_lh!$A$11:$ZZ$201,346,FALSE)))</f>
        <v/>
      </c>
      <c r="AB63" s="188" t="str">
        <f>IF(ISERROR(VLOOKUP($A63,parlvotes_lh!$A$11:$ZZ$201,366,FALSE))=TRUE,"",IF(VLOOKUP($A63,parlvotes_lh!$A$11:$ZZ$201,366,FALSE)=0,"",VLOOKUP($A63,parlvotes_lh!$A$11:$ZZ$201,366,FALSE)))</f>
        <v/>
      </c>
      <c r="AC63" s="188" t="str">
        <f>IF(ISERROR(VLOOKUP($A63,parlvotes_lh!$A$11:$ZZ$201,386,FALSE))=TRUE,"",IF(VLOOKUP($A63,parlvotes_lh!$A$11:$ZZ$201,386,FALSE)=0,"",VLOOKUP($A63,parlvotes_lh!$A$11:$ZZ$201,386,FALSE)))</f>
        <v/>
      </c>
    </row>
    <row r="64" spans="1:29" ht="13.5" customHeight="1" x14ac:dyDescent="0.25">
      <c r="A64" s="182" t="str">
        <f>IF(info_parties!A64="","",info_parties!A64)</f>
        <v/>
      </c>
      <c r="B64" s="87" t="str">
        <f>IF(A64="","",MID(info_weblinks!$C$3,32,3))</f>
        <v/>
      </c>
      <c r="C64" s="87" t="str">
        <f>IF(info_parties!G64="","",info_parties!G64)</f>
        <v/>
      </c>
      <c r="D64" s="87" t="str">
        <f>IF(info_parties!K64="","",info_parties!K64)</f>
        <v/>
      </c>
      <c r="E64" s="87" t="str">
        <f>IF(info_parties!H64="","",info_parties!H64)</f>
        <v/>
      </c>
      <c r="F64" s="183" t="str">
        <f t="shared" si="0"/>
        <v/>
      </c>
      <c r="G64" s="184" t="str">
        <f t="shared" si="1"/>
        <v/>
      </c>
      <c r="H64" s="185" t="str">
        <f t="shared" si="2"/>
        <v/>
      </c>
      <c r="I64" s="186" t="str">
        <f t="shared" si="3"/>
        <v/>
      </c>
      <c r="J64" s="187" t="str">
        <f>IF(ISERROR(VLOOKUP($A64,parlvotes_lh!$A$11:$ZZ$201,6,FALSE))=TRUE,"",IF(VLOOKUP($A64,parlvotes_lh!$A$11:$ZZ$201,6,FALSE)=0,"",VLOOKUP($A64,parlvotes_lh!$A$11:$ZZ$201,6,FALSE)))</f>
        <v/>
      </c>
      <c r="K64" s="187" t="str">
        <f>IF(ISERROR(VLOOKUP($A64,parlvotes_lh!$A$11:$ZZ$201,26,FALSE))=TRUE,"",IF(VLOOKUP($A64,parlvotes_lh!$A$11:$ZZ$201,26,FALSE)=0,"",VLOOKUP($A64,parlvotes_lh!$A$11:$ZZ$201,26,FALSE)))</f>
        <v/>
      </c>
      <c r="L64" s="187" t="str">
        <f>IF(ISERROR(VLOOKUP($A64,parlvotes_lh!$A$11:$ZZ$201,46,FALSE))=TRUE,"",IF(VLOOKUP($A64,parlvotes_lh!$A$11:$ZZ$201,46,FALSE)=0,"",VLOOKUP($A64,parlvotes_lh!$A$11:$ZZ$201,46,FALSE)))</f>
        <v/>
      </c>
      <c r="M64" s="187" t="str">
        <f>IF(ISERROR(VLOOKUP($A64,parlvotes_lh!$A$11:$ZZ$201,66,FALSE))=TRUE,"",IF(VLOOKUP($A64,parlvotes_lh!$A$11:$ZZ$201,66,FALSE)=0,"",VLOOKUP($A64,parlvotes_lh!$A$11:$ZZ$201,66,FALSE)))</f>
        <v/>
      </c>
      <c r="N64" s="187" t="str">
        <f>IF(ISERROR(VLOOKUP($A64,parlvotes_lh!$A$11:$ZZ$201,86,FALSE))=TRUE,"",IF(VLOOKUP($A64,parlvotes_lh!$A$11:$ZZ$201,86,FALSE)=0,"",VLOOKUP($A64,parlvotes_lh!$A$11:$ZZ$201,86,FALSE)))</f>
        <v/>
      </c>
      <c r="O64" s="187" t="str">
        <f>IF(ISERROR(VLOOKUP($A64,parlvotes_lh!$A$11:$ZZ$201,106,FALSE))=TRUE,"",IF(VLOOKUP($A64,parlvotes_lh!$A$11:$ZZ$201,106,FALSE)=0,"",VLOOKUP($A64,parlvotes_lh!$A$11:$ZZ$201,106,FALSE)))</f>
        <v/>
      </c>
      <c r="P64" s="187" t="str">
        <f>IF(ISERROR(VLOOKUP($A64,parlvotes_lh!$A$11:$ZZ$201,126,FALSE))=TRUE,"",IF(VLOOKUP($A64,parlvotes_lh!$A$11:$ZZ$201,126,FALSE)=0,"",VLOOKUP($A64,parlvotes_lh!$A$11:$ZZ$201,126,FALSE)))</f>
        <v/>
      </c>
      <c r="Q64" s="188" t="str">
        <f>IF(ISERROR(VLOOKUP($A64,parlvotes_lh!$A$11:$ZZ$201,146,FALSE))=TRUE,"",IF(VLOOKUP($A64,parlvotes_lh!$A$11:$ZZ$201,146,FALSE)=0,"",VLOOKUP($A64,parlvotes_lh!$A$11:$ZZ$201,146,FALSE)))</f>
        <v/>
      </c>
      <c r="R64" s="188" t="str">
        <f>IF(ISERROR(VLOOKUP($A64,parlvotes_lh!$A$11:$ZZ$201,166,FALSE))=TRUE,"",IF(VLOOKUP($A64,parlvotes_lh!$A$11:$ZZ$201,166,FALSE)=0,"",VLOOKUP($A64,parlvotes_lh!$A$11:$ZZ$201,166,FALSE)))</f>
        <v/>
      </c>
      <c r="S64" s="188" t="str">
        <f>IF(ISERROR(VLOOKUP($A64,parlvotes_lh!$A$11:$ZZ$201,186,FALSE))=TRUE,"",IF(VLOOKUP($A64,parlvotes_lh!$A$11:$ZZ$201,186,FALSE)=0,"",VLOOKUP($A64,parlvotes_lh!$A$11:$ZZ$201,186,FALSE)))</f>
        <v/>
      </c>
      <c r="T64" s="188" t="str">
        <f>IF(ISERROR(VLOOKUP($A64,parlvotes_lh!$A$11:$ZZ$201,206,FALSE))=TRUE,"",IF(VLOOKUP($A64,parlvotes_lh!$A$11:$ZZ$201,206,FALSE)=0,"",VLOOKUP($A64,parlvotes_lh!$A$11:$ZZ$201,206,FALSE)))</f>
        <v/>
      </c>
      <c r="U64" s="188" t="str">
        <f>IF(ISERROR(VLOOKUP($A64,parlvotes_lh!$A$11:$ZZ$201,226,FALSE))=TRUE,"",IF(VLOOKUP($A64,parlvotes_lh!$A$11:$ZZ$201,226,FALSE)=0,"",VLOOKUP($A64,parlvotes_lh!$A$11:$ZZ$201,226,FALSE)))</f>
        <v/>
      </c>
      <c r="V64" s="188" t="str">
        <f>IF(ISERROR(VLOOKUP($A64,parlvotes_lh!$A$11:$ZZ$201,246,FALSE))=TRUE,"",IF(VLOOKUP($A64,parlvotes_lh!$A$11:$ZZ$201,246,FALSE)=0,"",VLOOKUP($A64,parlvotes_lh!$A$11:$ZZ$201,246,FALSE)))</f>
        <v/>
      </c>
      <c r="W64" s="188" t="str">
        <f>IF(ISERROR(VLOOKUP($A64,parlvotes_lh!$A$11:$ZZ$201,266,FALSE))=TRUE,"",IF(VLOOKUP($A64,parlvotes_lh!$A$11:$ZZ$201,266,FALSE)=0,"",VLOOKUP($A64,parlvotes_lh!$A$11:$ZZ$201,266,FALSE)))</f>
        <v/>
      </c>
      <c r="X64" s="188" t="str">
        <f>IF(ISERROR(VLOOKUP($A64,parlvotes_lh!$A$11:$ZZ$201,286,FALSE))=TRUE,"",IF(VLOOKUP($A64,parlvotes_lh!$A$11:$ZZ$201,286,FALSE)=0,"",VLOOKUP($A64,parlvotes_lh!$A$11:$ZZ$201,286,FALSE)))</f>
        <v/>
      </c>
      <c r="Y64" s="188" t="str">
        <f>IF(ISERROR(VLOOKUP($A64,parlvotes_lh!$A$11:$ZZ$201,306,FALSE))=TRUE,"",IF(VLOOKUP($A64,parlvotes_lh!$A$11:$ZZ$201,306,FALSE)=0,"",VLOOKUP($A64,parlvotes_lh!$A$11:$ZZ$201,306,FALSE)))</f>
        <v/>
      </c>
      <c r="Z64" s="188" t="str">
        <f>IF(ISERROR(VLOOKUP($A64,parlvotes_lh!$A$11:$ZZ$201,326,FALSE))=TRUE,"",IF(VLOOKUP($A64,parlvotes_lh!$A$11:$ZZ$201,326,FALSE)=0,"",VLOOKUP($A64,parlvotes_lh!$A$11:$ZZ$201,326,FALSE)))</f>
        <v/>
      </c>
      <c r="AA64" s="188" t="str">
        <f>IF(ISERROR(VLOOKUP($A64,parlvotes_lh!$A$11:$ZZ$201,346,FALSE))=TRUE,"",IF(VLOOKUP($A64,parlvotes_lh!$A$11:$ZZ$201,346,FALSE)=0,"",VLOOKUP($A64,parlvotes_lh!$A$11:$ZZ$201,346,FALSE)))</f>
        <v/>
      </c>
      <c r="AB64" s="188" t="str">
        <f>IF(ISERROR(VLOOKUP($A64,parlvotes_lh!$A$11:$ZZ$201,366,FALSE))=TRUE,"",IF(VLOOKUP($A64,parlvotes_lh!$A$11:$ZZ$201,366,FALSE)=0,"",VLOOKUP($A64,parlvotes_lh!$A$11:$ZZ$201,366,FALSE)))</f>
        <v/>
      </c>
      <c r="AC64" s="188" t="str">
        <f>IF(ISERROR(VLOOKUP($A64,parlvotes_lh!$A$11:$ZZ$201,386,FALSE))=TRUE,"",IF(VLOOKUP($A64,parlvotes_lh!$A$11:$ZZ$201,386,FALSE)=0,"",VLOOKUP($A64,parlvotes_lh!$A$11:$ZZ$201,386,FALSE)))</f>
        <v/>
      </c>
    </row>
    <row r="65" spans="1:29" ht="13.5" customHeight="1" x14ac:dyDescent="0.25">
      <c r="A65" s="182" t="str">
        <f>IF(info_parties!A65="","",info_parties!A65)</f>
        <v/>
      </c>
      <c r="B65" s="87" t="str">
        <f>IF(A65="","",MID(info_weblinks!$C$3,32,3))</f>
        <v/>
      </c>
      <c r="C65" s="87" t="str">
        <f>IF(info_parties!G65="","",info_parties!G65)</f>
        <v/>
      </c>
      <c r="D65" s="87" t="str">
        <f>IF(info_parties!K65="","",info_parties!K65)</f>
        <v/>
      </c>
      <c r="E65" s="87" t="str">
        <f>IF(info_parties!H65="","",info_parties!H65)</f>
        <v/>
      </c>
      <c r="F65" s="183" t="str">
        <f t="shared" si="0"/>
        <v/>
      </c>
      <c r="G65" s="184" t="str">
        <f t="shared" si="1"/>
        <v/>
      </c>
      <c r="H65" s="185" t="str">
        <f t="shared" si="2"/>
        <v/>
      </c>
      <c r="I65" s="186" t="str">
        <f t="shared" si="3"/>
        <v/>
      </c>
      <c r="J65" s="187" t="str">
        <f>IF(ISERROR(VLOOKUP($A65,parlvotes_lh!$A$11:$ZZ$201,6,FALSE))=TRUE,"",IF(VLOOKUP($A65,parlvotes_lh!$A$11:$ZZ$201,6,FALSE)=0,"",VLOOKUP($A65,parlvotes_lh!$A$11:$ZZ$201,6,FALSE)))</f>
        <v/>
      </c>
      <c r="K65" s="187" t="str">
        <f>IF(ISERROR(VLOOKUP($A65,parlvotes_lh!$A$11:$ZZ$201,26,FALSE))=TRUE,"",IF(VLOOKUP($A65,parlvotes_lh!$A$11:$ZZ$201,26,FALSE)=0,"",VLOOKUP($A65,parlvotes_lh!$A$11:$ZZ$201,26,FALSE)))</f>
        <v/>
      </c>
      <c r="L65" s="187" t="str">
        <f>IF(ISERROR(VLOOKUP($A65,parlvotes_lh!$A$11:$ZZ$201,46,FALSE))=TRUE,"",IF(VLOOKUP($A65,parlvotes_lh!$A$11:$ZZ$201,46,FALSE)=0,"",VLOOKUP($A65,parlvotes_lh!$A$11:$ZZ$201,46,FALSE)))</f>
        <v/>
      </c>
      <c r="M65" s="187" t="str">
        <f>IF(ISERROR(VLOOKUP($A65,parlvotes_lh!$A$11:$ZZ$201,66,FALSE))=TRUE,"",IF(VLOOKUP($A65,parlvotes_lh!$A$11:$ZZ$201,66,FALSE)=0,"",VLOOKUP($A65,parlvotes_lh!$A$11:$ZZ$201,66,FALSE)))</f>
        <v/>
      </c>
      <c r="N65" s="187" t="str">
        <f>IF(ISERROR(VLOOKUP($A65,parlvotes_lh!$A$11:$ZZ$201,86,FALSE))=TRUE,"",IF(VLOOKUP($A65,parlvotes_lh!$A$11:$ZZ$201,86,FALSE)=0,"",VLOOKUP($A65,parlvotes_lh!$A$11:$ZZ$201,86,FALSE)))</f>
        <v/>
      </c>
      <c r="O65" s="187" t="str">
        <f>IF(ISERROR(VLOOKUP($A65,parlvotes_lh!$A$11:$ZZ$201,106,FALSE))=TRUE,"",IF(VLOOKUP($A65,parlvotes_lh!$A$11:$ZZ$201,106,FALSE)=0,"",VLOOKUP($A65,parlvotes_lh!$A$11:$ZZ$201,106,FALSE)))</f>
        <v/>
      </c>
      <c r="P65" s="187" t="str">
        <f>IF(ISERROR(VLOOKUP($A65,parlvotes_lh!$A$11:$ZZ$201,126,FALSE))=TRUE,"",IF(VLOOKUP($A65,parlvotes_lh!$A$11:$ZZ$201,126,FALSE)=0,"",VLOOKUP($A65,parlvotes_lh!$A$11:$ZZ$201,126,FALSE)))</f>
        <v/>
      </c>
      <c r="Q65" s="188" t="str">
        <f>IF(ISERROR(VLOOKUP($A65,parlvotes_lh!$A$11:$ZZ$201,146,FALSE))=TRUE,"",IF(VLOOKUP($A65,parlvotes_lh!$A$11:$ZZ$201,146,FALSE)=0,"",VLOOKUP($A65,parlvotes_lh!$A$11:$ZZ$201,146,FALSE)))</f>
        <v/>
      </c>
      <c r="R65" s="188" t="str">
        <f>IF(ISERROR(VLOOKUP($A65,parlvotes_lh!$A$11:$ZZ$201,166,FALSE))=TRUE,"",IF(VLOOKUP($A65,parlvotes_lh!$A$11:$ZZ$201,166,FALSE)=0,"",VLOOKUP($A65,parlvotes_lh!$A$11:$ZZ$201,166,FALSE)))</f>
        <v/>
      </c>
      <c r="S65" s="188" t="str">
        <f>IF(ISERROR(VLOOKUP($A65,parlvotes_lh!$A$11:$ZZ$201,186,FALSE))=TRUE,"",IF(VLOOKUP($A65,parlvotes_lh!$A$11:$ZZ$201,186,FALSE)=0,"",VLOOKUP($A65,parlvotes_lh!$A$11:$ZZ$201,186,FALSE)))</f>
        <v/>
      </c>
      <c r="T65" s="188" t="str">
        <f>IF(ISERROR(VLOOKUP($A65,parlvotes_lh!$A$11:$ZZ$201,206,FALSE))=TRUE,"",IF(VLOOKUP($A65,parlvotes_lh!$A$11:$ZZ$201,206,FALSE)=0,"",VLOOKUP($A65,parlvotes_lh!$A$11:$ZZ$201,206,FALSE)))</f>
        <v/>
      </c>
      <c r="U65" s="188" t="str">
        <f>IF(ISERROR(VLOOKUP($A65,parlvotes_lh!$A$11:$ZZ$201,226,FALSE))=TRUE,"",IF(VLOOKUP($A65,parlvotes_lh!$A$11:$ZZ$201,226,FALSE)=0,"",VLOOKUP($A65,parlvotes_lh!$A$11:$ZZ$201,226,FALSE)))</f>
        <v/>
      </c>
      <c r="V65" s="188" t="str">
        <f>IF(ISERROR(VLOOKUP($A65,parlvotes_lh!$A$11:$ZZ$201,246,FALSE))=TRUE,"",IF(VLOOKUP($A65,parlvotes_lh!$A$11:$ZZ$201,246,FALSE)=0,"",VLOOKUP($A65,parlvotes_lh!$A$11:$ZZ$201,246,FALSE)))</f>
        <v/>
      </c>
      <c r="W65" s="188" t="str">
        <f>IF(ISERROR(VLOOKUP($A65,parlvotes_lh!$A$11:$ZZ$201,266,FALSE))=TRUE,"",IF(VLOOKUP($A65,parlvotes_lh!$A$11:$ZZ$201,266,FALSE)=0,"",VLOOKUP($A65,parlvotes_lh!$A$11:$ZZ$201,266,FALSE)))</f>
        <v/>
      </c>
      <c r="X65" s="188" t="str">
        <f>IF(ISERROR(VLOOKUP($A65,parlvotes_lh!$A$11:$ZZ$201,286,FALSE))=TRUE,"",IF(VLOOKUP($A65,parlvotes_lh!$A$11:$ZZ$201,286,FALSE)=0,"",VLOOKUP($A65,parlvotes_lh!$A$11:$ZZ$201,286,FALSE)))</f>
        <v/>
      </c>
      <c r="Y65" s="188" t="str">
        <f>IF(ISERROR(VLOOKUP($A65,parlvotes_lh!$A$11:$ZZ$201,306,FALSE))=TRUE,"",IF(VLOOKUP($A65,parlvotes_lh!$A$11:$ZZ$201,306,FALSE)=0,"",VLOOKUP($A65,parlvotes_lh!$A$11:$ZZ$201,306,FALSE)))</f>
        <v/>
      </c>
      <c r="Z65" s="188" t="str">
        <f>IF(ISERROR(VLOOKUP($A65,parlvotes_lh!$A$11:$ZZ$201,326,FALSE))=TRUE,"",IF(VLOOKUP($A65,parlvotes_lh!$A$11:$ZZ$201,326,FALSE)=0,"",VLOOKUP($A65,parlvotes_lh!$A$11:$ZZ$201,326,FALSE)))</f>
        <v/>
      </c>
      <c r="AA65" s="188" t="str">
        <f>IF(ISERROR(VLOOKUP($A65,parlvotes_lh!$A$11:$ZZ$201,346,FALSE))=TRUE,"",IF(VLOOKUP($A65,parlvotes_lh!$A$11:$ZZ$201,346,FALSE)=0,"",VLOOKUP($A65,parlvotes_lh!$A$11:$ZZ$201,346,FALSE)))</f>
        <v/>
      </c>
      <c r="AB65" s="188" t="str">
        <f>IF(ISERROR(VLOOKUP($A65,parlvotes_lh!$A$11:$ZZ$201,366,FALSE))=TRUE,"",IF(VLOOKUP($A65,parlvotes_lh!$A$11:$ZZ$201,366,FALSE)=0,"",VLOOKUP($A65,parlvotes_lh!$A$11:$ZZ$201,366,FALSE)))</f>
        <v/>
      </c>
      <c r="AC65" s="188" t="str">
        <f>IF(ISERROR(VLOOKUP($A65,parlvotes_lh!$A$11:$ZZ$201,386,FALSE))=TRUE,"",IF(VLOOKUP($A65,parlvotes_lh!$A$11:$ZZ$201,386,FALSE)=0,"",VLOOKUP($A65,parlvotes_lh!$A$11:$ZZ$201,386,FALSE)))</f>
        <v/>
      </c>
    </row>
    <row r="66" spans="1:29" ht="13.5" customHeight="1" x14ac:dyDescent="0.25">
      <c r="A66" s="182" t="str">
        <f>IF(info_parties!A66="","",info_parties!A66)</f>
        <v/>
      </c>
      <c r="B66" s="87" t="str">
        <f>IF(A66="","",MID(info_weblinks!$C$3,32,3))</f>
        <v/>
      </c>
      <c r="C66" s="87" t="str">
        <f>IF(info_parties!G66="","",info_parties!G66)</f>
        <v/>
      </c>
      <c r="D66" s="87" t="str">
        <f>IF(info_parties!K66="","",info_parties!K66)</f>
        <v/>
      </c>
      <c r="E66" s="87" t="str">
        <f>IF(info_parties!H66="","",info_parties!H66)</f>
        <v/>
      </c>
      <c r="F66" s="183" t="str">
        <f t="shared" ref="F66:F129" si="4">IF(MAX(J66:AC66)=0,"",INDEX(J$1:AC$1,MATCH(TRUE,INDEX((J66:AC66&lt;&gt;""),0),0)))</f>
        <v/>
      </c>
      <c r="G66" s="184" t="str">
        <f t="shared" ref="G66:G129" si="5">IF(MAX(J66:AC66)=0,"",INDEX(J$1:AC$1,1,MATCH(LOOKUP(9.99+307,J66:AC66),J66:AC66,0)))</f>
        <v/>
      </c>
      <c r="H66" s="185" t="str">
        <f t="shared" ref="H66:H129" si="6">IF(MAX(J66:AC66)=0,"",MAX(J66:AC66))</f>
        <v/>
      </c>
      <c r="I66" s="186" t="str">
        <f t="shared" ref="I66:I129" si="7">IF(H66="","",INDEX(J$1:AC$1,1,MATCH(H66,J66:AC66,0)))</f>
        <v/>
      </c>
      <c r="J66" s="187" t="str">
        <f>IF(ISERROR(VLOOKUP($A66,parlvotes_lh!$A$11:$ZZ$201,6,FALSE))=TRUE,"",IF(VLOOKUP($A66,parlvotes_lh!$A$11:$ZZ$201,6,FALSE)=0,"",VLOOKUP($A66,parlvotes_lh!$A$11:$ZZ$201,6,FALSE)))</f>
        <v/>
      </c>
      <c r="K66" s="187" t="str">
        <f>IF(ISERROR(VLOOKUP($A66,parlvotes_lh!$A$11:$ZZ$201,26,FALSE))=TRUE,"",IF(VLOOKUP($A66,parlvotes_lh!$A$11:$ZZ$201,26,FALSE)=0,"",VLOOKUP($A66,parlvotes_lh!$A$11:$ZZ$201,26,FALSE)))</f>
        <v/>
      </c>
      <c r="L66" s="187" t="str">
        <f>IF(ISERROR(VLOOKUP($A66,parlvotes_lh!$A$11:$ZZ$201,46,FALSE))=TRUE,"",IF(VLOOKUP($A66,parlvotes_lh!$A$11:$ZZ$201,46,FALSE)=0,"",VLOOKUP($A66,parlvotes_lh!$A$11:$ZZ$201,46,FALSE)))</f>
        <v/>
      </c>
      <c r="M66" s="187" t="str">
        <f>IF(ISERROR(VLOOKUP($A66,parlvotes_lh!$A$11:$ZZ$201,66,FALSE))=TRUE,"",IF(VLOOKUP($A66,parlvotes_lh!$A$11:$ZZ$201,66,FALSE)=0,"",VLOOKUP($A66,parlvotes_lh!$A$11:$ZZ$201,66,FALSE)))</f>
        <v/>
      </c>
      <c r="N66" s="187" t="str">
        <f>IF(ISERROR(VLOOKUP($A66,parlvotes_lh!$A$11:$ZZ$201,86,FALSE))=TRUE,"",IF(VLOOKUP($A66,parlvotes_lh!$A$11:$ZZ$201,86,FALSE)=0,"",VLOOKUP($A66,parlvotes_lh!$A$11:$ZZ$201,86,FALSE)))</f>
        <v/>
      </c>
      <c r="O66" s="187" t="str">
        <f>IF(ISERROR(VLOOKUP($A66,parlvotes_lh!$A$11:$ZZ$201,106,FALSE))=TRUE,"",IF(VLOOKUP($A66,parlvotes_lh!$A$11:$ZZ$201,106,FALSE)=0,"",VLOOKUP($A66,parlvotes_lh!$A$11:$ZZ$201,106,FALSE)))</f>
        <v/>
      </c>
      <c r="P66" s="187" t="str">
        <f>IF(ISERROR(VLOOKUP($A66,parlvotes_lh!$A$11:$ZZ$201,126,FALSE))=TRUE,"",IF(VLOOKUP($A66,parlvotes_lh!$A$11:$ZZ$201,126,FALSE)=0,"",VLOOKUP($A66,parlvotes_lh!$A$11:$ZZ$201,126,FALSE)))</f>
        <v/>
      </c>
      <c r="Q66" s="188" t="str">
        <f>IF(ISERROR(VLOOKUP($A66,parlvotes_lh!$A$11:$ZZ$201,146,FALSE))=TRUE,"",IF(VLOOKUP($A66,parlvotes_lh!$A$11:$ZZ$201,146,FALSE)=0,"",VLOOKUP($A66,parlvotes_lh!$A$11:$ZZ$201,146,FALSE)))</f>
        <v/>
      </c>
      <c r="R66" s="188" t="str">
        <f>IF(ISERROR(VLOOKUP($A66,parlvotes_lh!$A$11:$ZZ$201,166,FALSE))=TRUE,"",IF(VLOOKUP($A66,parlvotes_lh!$A$11:$ZZ$201,166,FALSE)=0,"",VLOOKUP($A66,parlvotes_lh!$A$11:$ZZ$201,166,FALSE)))</f>
        <v/>
      </c>
      <c r="S66" s="188" t="str">
        <f>IF(ISERROR(VLOOKUP($A66,parlvotes_lh!$A$11:$ZZ$201,186,FALSE))=TRUE,"",IF(VLOOKUP($A66,parlvotes_lh!$A$11:$ZZ$201,186,FALSE)=0,"",VLOOKUP($A66,parlvotes_lh!$A$11:$ZZ$201,186,FALSE)))</f>
        <v/>
      </c>
      <c r="T66" s="188" t="str">
        <f>IF(ISERROR(VLOOKUP($A66,parlvotes_lh!$A$11:$ZZ$201,206,FALSE))=TRUE,"",IF(VLOOKUP($A66,parlvotes_lh!$A$11:$ZZ$201,206,FALSE)=0,"",VLOOKUP($A66,parlvotes_lh!$A$11:$ZZ$201,206,FALSE)))</f>
        <v/>
      </c>
      <c r="U66" s="188" t="str">
        <f>IF(ISERROR(VLOOKUP($A66,parlvotes_lh!$A$11:$ZZ$201,226,FALSE))=TRUE,"",IF(VLOOKUP($A66,parlvotes_lh!$A$11:$ZZ$201,226,FALSE)=0,"",VLOOKUP($A66,parlvotes_lh!$A$11:$ZZ$201,226,FALSE)))</f>
        <v/>
      </c>
      <c r="V66" s="188" t="str">
        <f>IF(ISERROR(VLOOKUP($A66,parlvotes_lh!$A$11:$ZZ$201,246,FALSE))=TRUE,"",IF(VLOOKUP($A66,parlvotes_lh!$A$11:$ZZ$201,246,FALSE)=0,"",VLOOKUP($A66,parlvotes_lh!$A$11:$ZZ$201,246,FALSE)))</f>
        <v/>
      </c>
      <c r="W66" s="188" t="str">
        <f>IF(ISERROR(VLOOKUP($A66,parlvotes_lh!$A$11:$ZZ$201,266,FALSE))=TRUE,"",IF(VLOOKUP($A66,parlvotes_lh!$A$11:$ZZ$201,266,FALSE)=0,"",VLOOKUP($A66,parlvotes_lh!$A$11:$ZZ$201,266,FALSE)))</f>
        <v/>
      </c>
      <c r="X66" s="188" t="str">
        <f>IF(ISERROR(VLOOKUP($A66,parlvotes_lh!$A$11:$ZZ$201,286,FALSE))=TRUE,"",IF(VLOOKUP($A66,parlvotes_lh!$A$11:$ZZ$201,286,FALSE)=0,"",VLOOKUP($A66,parlvotes_lh!$A$11:$ZZ$201,286,FALSE)))</f>
        <v/>
      </c>
      <c r="Y66" s="188" t="str">
        <f>IF(ISERROR(VLOOKUP($A66,parlvotes_lh!$A$11:$ZZ$201,306,FALSE))=TRUE,"",IF(VLOOKUP($A66,parlvotes_lh!$A$11:$ZZ$201,306,FALSE)=0,"",VLOOKUP($A66,parlvotes_lh!$A$11:$ZZ$201,306,FALSE)))</f>
        <v/>
      </c>
      <c r="Z66" s="188" t="str">
        <f>IF(ISERROR(VLOOKUP($A66,parlvotes_lh!$A$11:$ZZ$201,326,FALSE))=TRUE,"",IF(VLOOKUP($A66,parlvotes_lh!$A$11:$ZZ$201,326,FALSE)=0,"",VLOOKUP($A66,parlvotes_lh!$A$11:$ZZ$201,326,FALSE)))</f>
        <v/>
      </c>
      <c r="AA66" s="188" t="str">
        <f>IF(ISERROR(VLOOKUP($A66,parlvotes_lh!$A$11:$ZZ$201,346,FALSE))=TRUE,"",IF(VLOOKUP($A66,parlvotes_lh!$A$11:$ZZ$201,346,FALSE)=0,"",VLOOKUP($A66,parlvotes_lh!$A$11:$ZZ$201,346,FALSE)))</f>
        <v/>
      </c>
      <c r="AB66" s="188" t="str">
        <f>IF(ISERROR(VLOOKUP($A66,parlvotes_lh!$A$11:$ZZ$201,366,FALSE))=TRUE,"",IF(VLOOKUP($A66,parlvotes_lh!$A$11:$ZZ$201,366,FALSE)=0,"",VLOOKUP($A66,parlvotes_lh!$A$11:$ZZ$201,366,FALSE)))</f>
        <v/>
      </c>
      <c r="AC66" s="188" t="str">
        <f>IF(ISERROR(VLOOKUP($A66,parlvotes_lh!$A$11:$ZZ$201,386,FALSE))=TRUE,"",IF(VLOOKUP($A66,parlvotes_lh!$A$11:$ZZ$201,386,FALSE)=0,"",VLOOKUP($A66,parlvotes_lh!$A$11:$ZZ$201,386,FALSE)))</f>
        <v/>
      </c>
    </row>
    <row r="67" spans="1:29" ht="13.5" customHeight="1" x14ac:dyDescent="0.25">
      <c r="A67" s="182" t="str">
        <f>IF(info_parties!A67="","",info_parties!A67)</f>
        <v/>
      </c>
      <c r="B67" s="87" t="str">
        <f>IF(A67="","",MID(info_weblinks!$C$3,32,3))</f>
        <v/>
      </c>
      <c r="C67" s="87" t="str">
        <f>IF(info_parties!G67="","",info_parties!G67)</f>
        <v/>
      </c>
      <c r="D67" s="87" t="str">
        <f>IF(info_parties!K67="","",info_parties!K67)</f>
        <v/>
      </c>
      <c r="E67" s="87" t="str">
        <f>IF(info_parties!H67="","",info_parties!H67)</f>
        <v/>
      </c>
      <c r="F67" s="183" t="str">
        <f t="shared" si="4"/>
        <v/>
      </c>
      <c r="G67" s="184" t="str">
        <f t="shared" si="5"/>
        <v/>
      </c>
      <c r="H67" s="185" t="str">
        <f t="shared" si="6"/>
        <v/>
      </c>
      <c r="I67" s="186" t="str">
        <f t="shared" si="7"/>
        <v/>
      </c>
      <c r="J67" s="187" t="str">
        <f>IF(ISERROR(VLOOKUP($A67,parlvotes_lh!$A$11:$ZZ$201,6,FALSE))=TRUE,"",IF(VLOOKUP($A67,parlvotes_lh!$A$11:$ZZ$201,6,FALSE)=0,"",VLOOKUP($A67,parlvotes_lh!$A$11:$ZZ$201,6,FALSE)))</f>
        <v/>
      </c>
      <c r="K67" s="187" t="str">
        <f>IF(ISERROR(VLOOKUP($A67,parlvotes_lh!$A$11:$ZZ$201,26,FALSE))=TRUE,"",IF(VLOOKUP($A67,parlvotes_lh!$A$11:$ZZ$201,26,FALSE)=0,"",VLOOKUP($A67,parlvotes_lh!$A$11:$ZZ$201,26,FALSE)))</f>
        <v/>
      </c>
      <c r="L67" s="187" t="str">
        <f>IF(ISERROR(VLOOKUP($A67,parlvotes_lh!$A$11:$ZZ$201,46,FALSE))=TRUE,"",IF(VLOOKUP($A67,parlvotes_lh!$A$11:$ZZ$201,46,FALSE)=0,"",VLOOKUP($A67,parlvotes_lh!$A$11:$ZZ$201,46,FALSE)))</f>
        <v/>
      </c>
      <c r="M67" s="187" t="str">
        <f>IF(ISERROR(VLOOKUP($A67,parlvotes_lh!$A$11:$ZZ$201,66,FALSE))=TRUE,"",IF(VLOOKUP($A67,parlvotes_lh!$A$11:$ZZ$201,66,FALSE)=0,"",VLOOKUP($A67,parlvotes_lh!$A$11:$ZZ$201,66,FALSE)))</f>
        <v/>
      </c>
      <c r="N67" s="187" t="str">
        <f>IF(ISERROR(VLOOKUP($A67,parlvotes_lh!$A$11:$ZZ$201,86,FALSE))=TRUE,"",IF(VLOOKUP($A67,parlvotes_lh!$A$11:$ZZ$201,86,FALSE)=0,"",VLOOKUP($A67,parlvotes_lh!$A$11:$ZZ$201,86,FALSE)))</f>
        <v/>
      </c>
      <c r="O67" s="187" t="str">
        <f>IF(ISERROR(VLOOKUP($A67,parlvotes_lh!$A$11:$ZZ$201,106,FALSE))=TRUE,"",IF(VLOOKUP($A67,parlvotes_lh!$A$11:$ZZ$201,106,FALSE)=0,"",VLOOKUP($A67,parlvotes_lh!$A$11:$ZZ$201,106,FALSE)))</f>
        <v/>
      </c>
      <c r="P67" s="187" t="str">
        <f>IF(ISERROR(VLOOKUP($A67,parlvotes_lh!$A$11:$ZZ$201,126,FALSE))=TRUE,"",IF(VLOOKUP($A67,parlvotes_lh!$A$11:$ZZ$201,126,FALSE)=0,"",VLOOKUP($A67,parlvotes_lh!$A$11:$ZZ$201,126,FALSE)))</f>
        <v/>
      </c>
      <c r="Q67" s="188" t="str">
        <f>IF(ISERROR(VLOOKUP($A67,parlvotes_lh!$A$11:$ZZ$201,146,FALSE))=TRUE,"",IF(VLOOKUP($A67,parlvotes_lh!$A$11:$ZZ$201,146,FALSE)=0,"",VLOOKUP($A67,parlvotes_lh!$A$11:$ZZ$201,146,FALSE)))</f>
        <v/>
      </c>
      <c r="R67" s="188" t="str">
        <f>IF(ISERROR(VLOOKUP($A67,parlvotes_lh!$A$11:$ZZ$201,166,FALSE))=TRUE,"",IF(VLOOKUP($A67,parlvotes_lh!$A$11:$ZZ$201,166,FALSE)=0,"",VLOOKUP($A67,parlvotes_lh!$A$11:$ZZ$201,166,FALSE)))</f>
        <v/>
      </c>
      <c r="S67" s="188" t="str">
        <f>IF(ISERROR(VLOOKUP($A67,parlvotes_lh!$A$11:$ZZ$201,186,FALSE))=TRUE,"",IF(VLOOKUP($A67,parlvotes_lh!$A$11:$ZZ$201,186,FALSE)=0,"",VLOOKUP($A67,parlvotes_lh!$A$11:$ZZ$201,186,FALSE)))</f>
        <v/>
      </c>
      <c r="T67" s="188" t="str">
        <f>IF(ISERROR(VLOOKUP($A67,parlvotes_lh!$A$11:$ZZ$201,206,FALSE))=TRUE,"",IF(VLOOKUP($A67,parlvotes_lh!$A$11:$ZZ$201,206,FALSE)=0,"",VLOOKUP($A67,parlvotes_lh!$A$11:$ZZ$201,206,FALSE)))</f>
        <v/>
      </c>
      <c r="U67" s="188" t="str">
        <f>IF(ISERROR(VLOOKUP($A67,parlvotes_lh!$A$11:$ZZ$201,226,FALSE))=TRUE,"",IF(VLOOKUP($A67,parlvotes_lh!$A$11:$ZZ$201,226,FALSE)=0,"",VLOOKUP($A67,parlvotes_lh!$A$11:$ZZ$201,226,FALSE)))</f>
        <v/>
      </c>
      <c r="V67" s="188" t="str">
        <f>IF(ISERROR(VLOOKUP($A67,parlvotes_lh!$A$11:$ZZ$201,246,FALSE))=TRUE,"",IF(VLOOKUP($A67,parlvotes_lh!$A$11:$ZZ$201,246,FALSE)=0,"",VLOOKUP($A67,parlvotes_lh!$A$11:$ZZ$201,246,FALSE)))</f>
        <v/>
      </c>
      <c r="W67" s="188" t="str">
        <f>IF(ISERROR(VLOOKUP($A67,parlvotes_lh!$A$11:$ZZ$201,266,FALSE))=TRUE,"",IF(VLOOKUP($A67,parlvotes_lh!$A$11:$ZZ$201,266,FALSE)=0,"",VLOOKUP($A67,parlvotes_lh!$A$11:$ZZ$201,266,FALSE)))</f>
        <v/>
      </c>
      <c r="X67" s="188" t="str">
        <f>IF(ISERROR(VLOOKUP($A67,parlvotes_lh!$A$11:$ZZ$201,286,FALSE))=TRUE,"",IF(VLOOKUP($A67,parlvotes_lh!$A$11:$ZZ$201,286,FALSE)=0,"",VLOOKUP($A67,parlvotes_lh!$A$11:$ZZ$201,286,FALSE)))</f>
        <v/>
      </c>
      <c r="Y67" s="188" t="str">
        <f>IF(ISERROR(VLOOKUP($A67,parlvotes_lh!$A$11:$ZZ$201,306,FALSE))=TRUE,"",IF(VLOOKUP($A67,parlvotes_lh!$A$11:$ZZ$201,306,FALSE)=0,"",VLOOKUP($A67,parlvotes_lh!$A$11:$ZZ$201,306,FALSE)))</f>
        <v/>
      </c>
      <c r="Z67" s="188" t="str">
        <f>IF(ISERROR(VLOOKUP($A67,parlvotes_lh!$A$11:$ZZ$201,326,FALSE))=TRUE,"",IF(VLOOKUP($A67,parlvotes_lh!$A$11:$ZZ$201,326,FALSE)=0,"",VLOOKUP($A67,parlvotes_lh!$A$11:$ZZ$201,326,FALSE)))</f>
        <v/>
      </c>
      <c r="AA67" s="188" t="str">
        <f>IF(ISERROR(VLOOKUP($A67,parlvotes_lh!$A$11:$ZZ$201,346,FALSE))=TRUE,"",IF(VLOOKUP($A67,parlvotes_lh!$A$11:$ZZ$201,346,FALSE)=0,"",VLOOKUP($A67,parlvotes_lh!$A$11:$ZZ$201,346,FALSE)))</f>
        <v/>
      </c>
      <c r="AB67" s="188" t="str">
        <f>IF(ISERROR(VLOOKUP($A67,parlvotes_lh!$A$11:$ZZ$201,366,FALSE))=TRUE,"",IF(VLOOKUP($A67,parlvotes_lh!$A$11:$ZZ$201,366,FALSE)=0,"",VLOOKUP($A67,parlvotes_lh!$A$11:$ZZ$201,366,FALSE)))</f>
        <v/>
      </c>
      <c r="AC67" s="188" t="str">
        <f>IF(ISERROR(VLOOKUP($A67,parlvotes_lh!$A$11:$ZZ$201,386,FALSE))=TRUE,"",IF(VLOOKUP($A67,parlvotes_lh!$A$11:$ZZ$201,386,FALSE)=0,"",VLOOKUP($A67,parlvotes_lh!$A$11:$ZZ$201,386,FALSE)))</f>
        <v/>
      </c>
    </row>
    <row r="68" spans="1:29" ht="13.5" customHeight="1" x14ac:dyDescent="0.25">
      <c r="A68" s="182" t="str">
        <f>IF(info_parties!A68="","",info_parties!A68)</f>
        <v/>
      </c>
      <c r="B68" s="87" t="str">
        <f>IF(A68="","",MID(info_weblinks!$C$3,32,3))</f>
        <v/>
      </c>
      <c r="C68" s="87" t="str">
        <f>IF(info_parties!G68="","",info_parties!G68)</f>
        <v/>
      </c>
      <c r="D68" s="87" t="str">
        <f>IF(info_parties!K68="","",info_parties!K68)</f>
        <v/>
      </c>
      <c r="E68" s="87" t="str">
        <f>IF(info_parties!H68="","",info_parties!H68)</f>
        <v/>
      </c>
      <c r="F68" s="183" t="str">
        <f t="shared" si="4"/>
        <v/>
      </c>
      <c r="G68" s="184" t="str">
        <f t="shared" si="5"/>
        <v/>
      </c>
      <c r="H68" s="185" t="str">
        <f t="shared" si="6"/>
        <v/>
      </c>
      <c r="I68" s="186" t="str">
        <f t="shared" si="7"/>
        <v/>
      </c>
      <c r="J68" s="187" t="str">
        <f>IF(ISERROR(VLOOKUP($A68,parlvotes_lh!$A$11:$ZZ$201,6,FALSE))=TRUE,"",IF(VLOOKUP($A68,parlvotes_lh!$A$11:$ZZ$201,6,FALSE)=0,"",VLOOKUP($A68,parlvotes_lh!$A$11:$ZZ$201,6,FALSE)))</f>
        <v/>
      </c>
      <c r="K68" s="187" t="str">
        <f>IF(ISERROR(VLOOKUP($A68,parlvotes_lh!$A$11:$ZZ$201,26,FALSE))=TRUE,"",IF(VLOOKUP($A68,parlvotes_lh!$A$11:$ZZ$201,26,FALSE)=0,"",VLOOKUP($A68,parlvotes_lh!$A$11:$ZZ$201,26,FALSE)))</f>
        <v/>
      </c>
      <c r="L68" s="187" t="str">
        <f>IF(ISERROR(VLOOKUP($A68,parlvotes_lh!$A$11:$ZZ$201,46,FALSE))=TRUE,"",IF(VLOOKUP($A68,parlvotes_lh!$A$11:$ZZ$201,46,FALSE)=0,"",VLOOKUP($A68,parlvotes_lh!$A$11:$ZZ$201,46,FALSE)))</f>
        <v/>
      </c>
      <c r="M68" s="187" t="str">
        <f>IF(ISERROR(VLOOKUP($A68,parlvotes_lh!$A$11:$ZZ$201,66,FALSE))=TRUE,"",IF(VLOOKUP($A68,parlvotes_lh!$A$11:$ZZ$201,66,FALSE)=0,"",VLOOKUP($A68,parlvotes_lh!$A$11:$ZZ$201,66,FALSE)))</f>
        <v/>
      </c>
      <c r="N68" s="187" t="str">
        <f>IF(ISERROR(VLOOKUP($A68,parlvotes_lh!$A$11:$ZZ$201,86,FALSE))=TRUE,"",IF(VLOOKUP($A68,parlvotes_lh!$A$11:$ZZ$201,86,FALSE)=0,"",VLOOKUP($A68,parlvotes_lh!$A$11:$ZZ$201,86,FALSE)))</f>
        <v/>
      </c>
      <c r="O68" s="187" t="str">
        <f>IF(ISERROR(VLOOKUP($A68,parlvotes_lh!$A$11:$ZZ$201,106,FALSE))=TRUE,"",IF(VLOOKUP($A68,parlvotes_lh!$A$11:$ZZ$201,106,FALSE)=0,"",VLOOKUP($A68,parlvotes_lh!$A$11:$ZZ$201,106,FALSE)))</f>
        <v/>
      </c>
      <c r="P68" s="187" t="str">
        <f>IF(ISERROR(VLOOKUP($A68,parlvotes_lh!$A$11:$ZZ$201,126,FALSE))=TRUE,"",IF(VLOOKUP($A68,parlvotes_lh!$A$11:$ZZ$201,126,FALSE)=0,"",VLOOKUP($A68,parlvotes_lh!$A$11:$ZZ$201,126,FALSE)))</f>
        <v/>
      </c>
      <c r="Q68" s="188" t="str">
        <f>IF(ISERROR(VLOOKUP($A68,parlvotes_lh!$A$11:$ZZ$201,146,FALSE))=TRUE,"",IF(VLOOKUP($A68,parlvotes_lh!$A$11:$ZZ$201,146,FALSE)=0,"",VLOOKUP($A68,parlvotes_lh!$A$11:$ZZ$201,146,FALSE)))</f>
        <v/>
      </c>
      <c r="R68" s="188" t="str">
        <f>IF(ISERROR(VLOOKUP($A68,parlvotes_lh!$A$11:$ZZ$201,166,FALSE))=TRUE,"",IF(VLOOKUP($A68,parlvotes_lh!$A$11:$ZZ$201,166,FALSE)=0,"",VLOOKUP($A68,parlvotes_lh!$A$11:$ZZ$201,166,FALSE)))</f>
        <v/>
      </c>
      <c r="S68" s="188" t="str">
        <f>IF(ISERROR(VLOOKUP($A68,parlvotes_lh!$A$11:$ZZ$201,186,FALSE))=TRUE,"",IF(VLOOKUP($A68,parlvotes_lh!$A$11:$ZZ$201,186,FALSE)=0,"",VLOOKUP($A68,parlvotes_lh!$A$11:$ZZ$201,186,FALSE)))</f>
        <v/>
      </c>
      <c r="T68" s="188" t="str">
        <f>IF(ISERROR(VLOOKUP($A68,parlvotes_lh!$A$11:$ZZ$201,206,FALSE))=TRUE,"",IF(VLOOKUP($A68,parlvotes_lh!$A$11:$ZZ$201,206,FALSE)=0,"",VLOOKUP($A68,parlvotes_lh!$A$11:$ZZ$201,206,FALSE)))</f>
        <v/>
      </c>
      <c r="U68" s="188" t="str">
        <f>IF(ISERROR(VLOOKUP($A68,parlvotes_lh!$A$11:$ZZ$201,226,FALSE))=TRUE,"",IF(VLOOKUP($A68,parlvotes_lh!$A$11:$ZZ$201,226,FALSE)=0,"",VLOOKUP($A68,parlvotes_lh!$A$11:$ZZ$201,226,FALSE)))</f>
        <v/>
      </c>
      <c r="V68" s="188" t="str">
        <f>IF(ISERROR(VLOOKUP($A68,parlvotes_lh!$A$11:$ZZ$201,246,FALSE))=TRUE,"",IF(VLOOKUP($A68,parlvotes_lh!$A$11:$ZZ$201,246,FALSE)=0,"",VLOOKUP($A68,parlvotes_lh!$A$11:$ZZ$201,246,FALSE)))</f>
        <v/>
      </c>
      <c r="W68" s="188" t="str">
        <f>IF(ISERROR(VLOOKUP($A68,parlvotes_lh!$A$11:$ZZ$201,266,FALSE))=TRUE,"",IF(VLOOKUP($A68,parlvotes_lh!$A$11:$ZZ$201,266,FALSE)=0,"",VLOOKUP($A68,parlvotes_lh!$A$11:$ZZ$201,266,FALSE)))</f>
        <v/>
      </c>
      <c r="X68" s="188" t="str">
        <f>IF(ISERROR(VLOOKUP($A68,parlvotes_lh!$A$11:$ZZ$201,286,FALSE))=TRUE,"",IF(VLOOKUP($A68,parlvotes_lh!$A$11:$ZZ$201,286,FALSE)=0,"",VLOOKUP($A68,parlvotes_lh!$A$11:$ZZ$201,286,FALSE)))</f>
        <v/>
      </c>
      <c r="Y68" s="188" t="str">
        <f>IF(ISERROR(VLOOKUP($A68,parlvotes_lh!$A$11:$ZZ$201,306,FALSE))=TRUE,"",IF(VLOOKUP($A68,parlvotes_lh!$A$11:$ZZ$201,306,FALSE)=0,"",VLOOKUP($A68,parlvotes_lh!$A$11:$ZZ$201,306,FALSE)))</f>
        <v/>
      </c>
      <c r="Z68" s="188" t="str">
        <f>IF(ISERROR(VLOOKUP($A68,parlvotes_lh!$A$11:$ZZ$201,326,FALSE))=TRUE,"",IF(VLOOKUP($A68,parlvotes_lh!$A$11:$ZZ$201,326,FALSE)=0,"",VLOOKUP($A68,parlvotes_lh!$A$11:$ZZ$201,326,FALSE)))</f>
        <v/>
      </c>
      <c r="AA68" s="188" t="str">
        <f>IF(ISERROR(VLOOKUP($A68,parlvotes_lh!$A$11:$ZZ$201,346,FALSE))=TRUE,"",IF(VLOOKUP($A68,parlvotes_lh!$A$11:$ZZ$201,346,FALSE)=0,"",VLOOKUP($A68,parlvotes_lh!$A$11:$ZZ$201,346,FALSE)))</f>
        <v/>
      </c>
      <c r="AB68" s="188" t="str">
        <f>IF(ISERROR(VLOOKUP($A68,parlvotes_lh!$A$11:$ZZ$201,366,FALSE))=TRUE,"",IF(VLOOKUP($A68,parlvotes_lh!$A$11:$ZZ$201,366,FALSE)=0,"",VLOOKUP($A68,parlvotes_lh!$A$11:$ZZ$201,366,FALSE)))</f>
        <v/>
      </c>
      <c r="AC68" s="188" t="str">
        <f>IF(ISERROR(VLOOKUP($A68,parlvotes_lh!$A$11:$ZZ$201,386,FALSE))=TRUE,"",IF(VLOOKUP($A68,parlvotes_lh!$A$11:$ZZ$201,386,FALSE)=0,"",VLOOKUP($A68,parlvotes_lh!$A$11:$ZZ$201,386,FALSE)))</f>
        <v/>
      </c>
    </row>
    <row r="69" spans="1:29" ht="13.5" customHeight="1" x14ac:dyDescent="0.25">
      <c r="A69" s="182" t="str">
        <f>IF(info_parties!A69="","",info_parties!A69)</f>
        <v/>
      </c>
      <c r="B69" s="87" t="str">
        <f>IF(A69="","",MID(info_weblinks!$C$3,32,3))</f>
        <v/>
      </c>
      <c r="C69" s="87" t="str">
        <f>IF(info_parties!G69="","",info_parties!G69)</f>
        <v/>
      </c>
      <c r="D69" s="87" t="str">
        <f>IF(info_parties!K69="","",info_parties!K69)</f>
        <v/>
      </c>
      <c r="E69" s="87" t="str">
        <f>IF(info_parties!H69="","",info_parties!H69)</f>
        <v/>
      </c>
      <c r="F69" s="183" t="str">
        <f t="shared" si="4"/>
        <v/>
      </c>
      <c r="G69" s="184" t="str">
        <f t="shared" si="5"/>
        <v/>
      </c>
      <c r="H69" s="185" t="str">
        <f t="shared" si="6"/>
        <v/>
      </c>
      <c r="I69" s="186" t="str">
        <f t="shared" si="7"/>
        <v/>
      </c>
      <c r="J69" s="187" t="str">
        <f>IF(ISERROR(VLOOKUP($A69,parlvotes_lh!$A$11:$ZZ$201,6,FALSE))=TRUE,"",IF(VLOOKUP($A69,parlvotes_lh!$A$11:$ZZ$201,6,FALSE)=0,"",VLOOKUP($A69,parlvotes_lh!$A$11:$ZZ$201,6,FALSE)))</f>
        <v/>
      </c>
      <c r="K69" s="187" t="str">
        <f>IF(ISERROR(VLOOKUP($A69,parlvotes_lh!$A$11:$ZZ$201,26,FALSE))=TRUE,"",IF(VLOOKUP($A69,parlvotes_lh!$A$11:$ZZ$201,26,FALSE)=0,"",VLOOKUP($A69,parlvotes_lh!$A$11:$ZZ$201,26,FALSE)))</f>
        <v/>
      </c>
      <c r="L69" s="187" t="str">
        <f>IF(ISERROR(VLOOKUP($A69,parlvotes_lh!$A$11:$ZZ$201,46,FALSE))=TRUE,"",IF(VLOOKUP($A69,parlvotes_lh!$A$11:$ZZ$201,46,FALSE)=0,"",VLOOKUP($A69,parlvotes_lh!$A$11:$ZZ$201,46,FALSE)))</f>
        <v/>
      </c>
      <c r="M69" s="187" t="str">
        <f>IF(ISERROR(VLOOKUP($A69,parlvotes_lh!$A$11:$ZZ$201,66,FALSE))=TRUE,"",IF(VLOOKUP($A69,parlvotes_lh!$A$11:$ZZ$201,66,FALSE)=0,"",VLOOKUP($A69,parlvotes_lh!$A$11:$ZZ$201,66,FALSE)))</f>
        <v/>
      </c>
      <c r="N69" s="187" t="str">
        <f>IF(ISERROR(VLOOKUP($A69,parlvotes_lh!$A$11:$ZZ$201,86,FALSE))=TRUE,"",IF(VLOOKUP($A69,parlvotes_lh!$A$11:$ZZ$201,86,FALSE)=0,"",VLOOKUP($A69,parlvotes_lh!$A$11:$ZZ$201,86,FALSE)))</f>
        <v/>
      </c>
      <c r="O69" s="187" t="str">
        <f>IF(ISERROR(VLOOKUP($A69,parlvotes_lh!$A$11:$ZZ$201,106,FALSE))=TRUE,"",IF(VLOOKUP($A69,parlvotes_lh!$A$11:$ZZ$201,106,FALSE)=0,"",VLOOKUP($A69,parlvotes_lh!$A$11:$ZZ$201,106,FALSE)))</f>
        <v/>
      </c>
      <c r="P69" s="187" t="str">
        <f>IF(ISERROR(VLOOKUP($A69,parlvotes_lh!$A$11:$ZZ$201,126,FALSE))=TRUE,"",IF(VLOOKUP($A69,parlvotes_lh!$A$11:$ZZ$201,126,FALSE)=0,"",VLOOKUP($A69,parlvotes_lh!$A$11:$ZZ$201,126,FALSE)))</f>
        <v/>
      </c>
      <c r="Q69" s="188" t="str">
        <f>IF(ISERROR(VLOOKUP($A69,parlvotes_lh!$A$11:$ZZ$201,146,FALSE))=TRUE,"",IF(VLOOKUP($A69,parlvotes_lh!$A$11:$ZZ$201,146,FALSE)=0,"",VLOOKUP($A69,parlvotes_lh!$A$11:$ZZ$201,146,FALSE)))</f>
        <v/>
      </c>
      <c r="R69" s="188" t="str">
        <f>IF(ISERROR(VLOOKUP($A69,parlvotes_lh!$A$11:$ZZ$201,166,FALSE))=TRUE,"",IF(VLOOKUP($A69,parlvotes_lh!$A$11:$ZZ$201,166,FALSE)=0,"",VLOOKUP($A69,parlvotes_lh!$A$11:$ZZ$201,166,FALSE)))</f>
        <v/>
      </c>
      <c r="S69" s="188" t="str">
        <f>IF(ISERROR(VLOOKUP($A69,parlvotes_lh!$A$11:$ZZ$201,186,FALSE))=TRUE,"",IF(VLOOKUP($A69,parlvotes_lh!$A$11:$ZZ$201,186,FALSE)=0,"",VLOOKUP($A69,parlvotes_lh!$A$11:$ZZ$201,186,FALSE)))</f>
        <v/>
      </c>
      <c r="T69" s="188" t="str">
        <f>IF(ISERROR(VLOOKUP($A69,parlvotes_lh!$A$11:$ZZ$201,206,FALSE))=TRUE,"",IF(VLOOKUP($A69,parlvotes_lh!$A$11:$ZZ$201,206,FALSE)=0,"",VLOOKUP($A69,parlvotes_lh!$A$11:$ZZ$201,206,FALSE)))</f>
        <v/>
      </c>
      <c r="U69" s="188" t="str">
        <f>IF(ISERROR(VLOOKUP($A69,parlvotes_lh!$A$11:$ZZ$201,226,FALSE))=TRUE,"",IF(VLOOKUP($A69,parlvotes_lh!$A$11:$ZZ$201,226,FALSE)=0,"",VLOOKUP($A69,parlvotes_lh!$A$11:$ZZ$201,226,FALSE)))</f>
        <v/>
      </c>
      <c r="V69" s="188" t="str">
        <f>IF(ISERROR(VLOOKUP($A69,parlvotes_lh!$A$11:$ZZ$201,246,FALSE))=TRUE,"",IF(VLOOKUP($A69,parlvotes_lh!$A$11:$ZZ$201,246,FALSE)=0,"",VLOOKUP($A69,parlvotes_lh!$A$11:$ZZ$201,246,FALSE)))</f>
        <v/>
      </c>
      <c r="W69" s="188" t="str">
        <f>IF(ISERROR(VLOOKUP($A69,parlvotes_lh!$A$11:$ZZ$201,266,FALSE))=TRUE,"",IF(VLOOKUP($A69,parlvotes_lh!$A$11:$ZZ$201,266,FALSE)=0,"",VLOOKUP($A69,parlvotes_lh!$A$11:$ZZ$201,266,FALSE)))</f>
        <v/>
      </c>
      <c r="X69" s="188" t="str">
        <f>IF(ISERROR(VLOOKUP($A69,parlvotes_lh!$A$11:$ZZ$201,286,FALSE))=TRUE,"",IF(VLOOKUP($A69,parlvotes_lh!$A$11:$ZZ$201,286,FALSE)=0,"",VLOOKUP($A69,parlvotes_lh!$A$11:$ZZ$201,286,FALSE)))</f>
        <v/>
      </c>
      <c r="Y69" s="188" t="str">
        <f>IF(ISERROR(VLOOKUP($A69,parlvotes_lh!$A$11:$ZZ$201,306,FALSE))=TRUE,"",IF(VLOOKUP($A69,parlvotes_lh!$A$11:$ZZ$201,306,FALSE)=0,"",VLOOKUP($A69,parlvotes_lh!$A$11:$ZZ$201,306,FALSE)))</f>
        <v/>
      </c>
      <c r="Z69" s="188" t="str">
        <f>IF(ISERROR(VLOOKUP($A69,parlvotes_lh!$A$11:$ZZ$201,326,FALSE))=TRUE,"",IF(VLOOKUP($A69,parlvotes_lh!$A$11:$ZZ$201,326,FALSE)=0,"",VLOOKUP($A69,parlvotes_lh!$A$11:$ZZ$201,326,FALSE)))</f>
        <v/>
      </c>
      <c r="AA69" s="188" t="str">
        <f>IF(ISERROR(VLOOKUP($A69,parlvotes_lh!$A$11:$ZZ$201,346,FALSE))=TRUE,"",IF(VLOOKUP($A69,parlvotes_lh!$A$11:$ZZ$201,346,FALSE)=0,"",VLOOKUP($A69,parlvotes_lh!$A$11:$ZZ$201,346,FALSE)))</f>
        <v/>
      </c>
      <c r="AB69" s="188" t="str">
        <f>IF(ISERROR(VLOOKUP($A69,parlvotes_lh!$A$11:$ZZ$201,366,FALSE))=TRUE,"",IF(VLOOKUP($A69,parlvotes_lh!$A$11:$ZZ$201,366,FALSE)=0,"",VLOOKUP($A69,parlvotes_lh!$A$11:$ZZ$201,366,FALSE)))</f>
        <v/>
      </c>
      <c r="AC69" s="188" t="str">
        <f>IF(ISERROR(VLOOKUP($A69,parlvotes_lh!$A$11:$ZZ$201,386,FALSE))=TRUE,"",IF(VLOOKUP($A69,parlvotes_lh!$A$11:$ZZ$201,386,FALSE)=0,"",VLOOKUP($A69,parlvotes_lh!$A$11:$ZZ$201,386,FALSE)))</f>
        <v/>
      </c>
    </row>
    <row r="70" spans="1:29" ht="13.5" customHeight="1" x14ac:dyDescent="0.25">
      <c r="A70" s="182" t="str">
        <f>IF(info_parties!A70="","",info_parties!A70)</f>
        <v/>
      </c>
      <c r="B70" s="87" t="str">
        <f>IF(A70="","",MID(info_weblinks!$C$3,32,3))</f>
        <v/>
      </c>
      <c r="C70" s="87" t="str">
        <f>IF(info_parties!G70="","",info_parties!G70)</f>
        <v/>
      </c>
      <c r="D70" s="87" t="str">
        <f>IF(info_parties!K70="","",info_parties!K70)</f>
        <v/>
      </c>
      <c r="E70" s="87" t="str">
        <f>IF(info_parties!H70="","",info_parties!H70)</f>
        <v/>
      </c>
      <c r="F70" s="183" t="str">
        <f t="shared" si="4"/>
        <v/>
      </c>
      <c r="G70" s="184" t="str">
        <f t="shared" si="5"/>
        <v/>
      </c>
      <c r="H70" s="185" t="str">
        <f t="shared" si="6"/>
        <v/>
      </c>
      <c r="I70" s="186" t="str">
        <f t="shared" si="7"/>
        <v/>
      </c>
      <c r="J70" s="187" t="str">
        <f>IF(ISERROR(VLOOKUP($A70,parlvotes_lh!$A$11:$ZZ$201,6,FALSE))=TRUE,"",IF(VLOOKUP($A70,parlvotes_lh!$A$11:$ZZ$201,6,FALSE)=0,"",VLOOKUP($A70,parlvotes_lh!$A$11:$ZZ$201,6,FALSE)))</f>
        <v/>
      </c>
      <c r="K70" s="187" t="str">
        <f>IF(ISERROR(VLOOKUP($A70,parlvotes_lh!$A$11:$ZZ$201,26,FALSE))=TRUE,"",IF(VLOOKUP($A70,parlvotes_lh!$A$11:$ZZ$201,26,FALSE)=0,"",VLOOKUP($A70,parlvotes_lh!$A$11:$ZZ$201,26,FALSE)))</f>
        <v/>
      </c>
      <c r="L70" s="187" t="str">
        <f>IF(ISERROR(VLOOKUP($A70,parlvotes_lh!$A$11:$ZZ$201,46,FALSE))=TRUE,"",IF(VLOOKUP($A70,parlvotes_lh!$A$11:$ZZ$201,46,FALSE)=0,"",VLOOKUP($A70,parlvotes_lh!$A$11:$ZZ$201,46,FALSE)))</f>
        <v/>
      </c>
      <c r="M70" s="187" t="str">
        <f>IF(ISERROR(VLOOKUP($A70,parlvotes_lh!$A$11:$ZZ$201,66,FALSE))=TRUE,"",IF(VLOOKUP($A70,parlvotes_lh!$A$11:$ZZ$201,66,FALSE)=0,"",VLOOKUP($A70,parlvotes_lh!$A$11:$ZZ$201,66,FALSE)))</f>
        <v/>
      </c>
      <c r="N70" s="187" t="str">
        <f>IF(ISERROR(VLOOKUP($A70,parlvotes_lh!$A$11:$ZZ$201,86,FALSE))=TRUE,"",IF(VLOOKUP($A70,parlvotes_lh!$A$11:$ZZ$201,86,FALSE)=0,"",VLOOKUP($A70,parlvotes_lh!$A$11:$ZZ$201,86,FALSE)))</f>
        <v/>
      </c>
      <c r="O70" s="187" t="str">
        <f>IF(ISERROR(VLOOKUP($A70,parlvotes_lh!$A$11:$ZZ$201,106,FALSE))=TRUE,"",IF(VLOOKUP($A70,parlvotes_lh!$A$11:$ZZ$201,106,FALSE)=0,"",VLOOKUP($A70,parlvotes_lh!$A$11:$ZZ$201,106,FALSE)))</f>
        <v/>
      </c>
      <c r="P70" s="187" t="str">
        <f>IF(ISERROR(VLOOKUP($A70,parlvotes_lh!$A$11:$ZZ$201,126,FALSE))=TRUE,"",IF(VLOOKUP($A70,parlvotes_lh!$A$11:$ZZ$201,126,FALSE)=0,"",VLOOKUP($A70,parlvotes_lh!$A$11:$ZZ$201,126,FALSE)))</f>
        <v/>
      </c>
      <c r="Q70" s="188" t="str">
        <f>IF(ISERROR(VLOOKUP($A70,parlvotes_lh!$A$11:$ZZ$201,146,FALSE))=TRUE,"",IF(VLOOKUP($A70,parlvotes_lh!$A$11:$ZZ$201,146,FALSE)=0,"",VLOOKUP($A70,parlvotes_lh!$A$11:$ZZ$201,146,FALSE)))</f>
        <v/>
      </c>
      <c r="R70" s="188" t="str">
        <f>IF(ISERROR(VLOOKUP($A70,parlvotes_lh!$A$11:$ZZ$201,166,FALSE))=TRUE,"",IF(VLOOKUP($A70,parlvotes_lh!$A$11:$ZZ$201,166,FALSE)=0,"",VLOOKUP($A70,parlvotes_lh!$A$11:$ZZ$201,166,FALSE)))</f>
        <v/>
      </c>
      <c r="S70" s="188" t="str">
        <f>IF(ISERROR(VLOOKUP($A70,parlvotes_lh!$A$11:$ZZ$201,186,FALSE))=TRUE,"",IF(VLOOKUP($A70,parlvotes_lh!$A$11:$ZZ$201,186,FALSE)=0,"",VLOOKUP($A70,parlvotes_lh!$A$11:$ZZ$201,186,FALSE)))</f>
        <v/>
      </c>
      <c r="T70" s="188" t="str">
        <f>IF(ISERROR(VLOOKUP($A70,parlvotes_lh!$A$11:$ZZ$201,206,FALSE))=TRUE,"",IF(VLOOKUP($A70,parlvotes_lh!$A$11:$ZZ$201,206,FALSE)=0,"",VLOOKUP($A70,parlvotes_lh!$A$11:$ZZ$201,206,FALSE)))</f>
        <v/>
      </c>
      <c r="U70" s="188" t="str">
        <f>IF(ISERROR(VLOOKUP($A70,parlvotes_lh!$A$11:$ZZ$201,226,FALSE))=TRUE,"",IF(VLOOKUP($A70,parlvotes_lh!$A$11:$ZZ$201,226,FALSE)=0,"",VLOOKUP($A70,parlvotes_lh!$A$11:$ZZ$201,226,FALSE)))</f>
        <v/>
      </c>
      <c r="V70" s="188" t="str">
        <f>IF(ISERROR(VLOOKUP($A70,parlvotes_lh!$A$11:$ZZ$201,246,FALSE))=TRUE,"",IF(VLOOKUP($A70,parlvotes_lh!$A$11:$ZZ$201,246,FALSE)=0,"",VLOOKUP($A70,parlvotes_lh!$A$11:$ZZ$201,246,FALSE)))</f>
        <v/>
      </c>
      <c r="W70" s="188" t="str">
        <f>IF(ISERROR(VLOOKUP($A70,parlvotes_lh!$A$11:$ZZ$201,266,FALSE))=TRUE,"",IF(VLOOKUP($A70,parlvotes_lh!$A$11:$ZZ$201,266,FALSE)=0,"",VLOOKUP($A70,parlvotes_lh!$A$11:$ZZ$201,266,FALSE)))</f>
        <v/>
      </c>
      <c r="X70" s="188" t="str">
        <f>IF(ISERROR(VLOOKUP($A70,parlvotes_lh!$A$11:$ZZ$201,286,FALSE))=TRUE,"",IF(VLOOKUP($A70,parlvotes_lh!$A$11:$ZZ$201,286,FALSE)=0,"",VLOOKUP($A70,parlvotes_lh!$A$11:$ZZ$201,286,FALSE)))</f>
        <v/>
      </c>
      <c r="Y70" s="188" t="str">
        <f>IF(ISERROR(VLOOKUP($A70,parlvotes_lh!$A$11:$ZZ$201,306,FALSE))=TRUE,"",IF(VLOOKUP($A70,parlvotes_lh!$A$11:$ZZ$201,306,FALSE)=0,"",VLOOKUP($A70,parlvotes_lh!$A$11:$ZZ$201,306,FALSE)))</f>
        <v/>
      </c>
      <c r="Z70" s="188" t="str">
        <f>IF(ISERROR(VLOOKUP($A70,parlvotes_lh!$A$11:$ZZ$201,326,FALSE))=TRUE,"",IF(VLOOKUP($A70,parlvotes_lh!$A$11:$ZZ$201,326,FALSE)=0,"",VLOOKUP($A70,parlvotes_lh!$A$11:$ZZ$201,326,FALSE)))</f>
        <v/>
      </c>
      <c r="AA70" s="188" t="str">
        <f>IF(ISERROR(VLOOKUP($A70,parlvotes_lh!$A$11:$ZZ$201,346,FALSE))=TRUE,"",IF(VLOOKUP($A70,parlvotes_lh!$A$11:$ZZ$201,346,FALSE)=0,"",VLOOKUP($A70,parlvotes_lh!$A$11:$ZZ$201,346,FALSE)))</f>
        <v/>
      </c>
      <c r="AB70" s="188" t="str">
        <f>IF(ISERROR(VLOOKUP($A70,parlvotes_lh!$A$11:$ZZ$201,366,FALSE))=TRUE,"",IF(VLOOKUP($A70,parlvotes_lh!$A$11:$ZZ$201,366,FALSE)=0,"",VLOOKUP($A70,parlvotes_lh!$A$11:$ZZ$201,366,FALSE)))</f>
        <v/>
      </c>
      <c r="AC70" s="188" t="str">
        <f>IF(ISERROR(VLOOKUP($A70,parlvotes_lh!$A$11:$ZZ$201,386,FALSE))=TRUE,"",IF(VLOOKUP($A70,parlvotes_lh!$A$11:$ZZ$201,386,FALSE)=0,"",VLOOKUP($A70,parlvotes_lh!$A$11:$ZZ$201,386,FALSE)))</f>
        <v/>
      </c>
    </row>
    <row r="71" spans="1:29" ht="13.5" customHeight="1" x14ac:dyDescent="0.25">
      <c r="A71" s="182" t="str">
        <f>IF(info_parties!A71="","",info_parties!A71)</f>
        <v/>
      </c>
      <c r="B71" s="87" t="str">
        <f>IF(A71="","",MID(info_weblinks!$C$3,32,3))</f>
        <v/>
      </c>
      <c r="C71" s="87" t="str">
        <f>IF(info_parties!G71="","",info_parties!G71)</f>
        <v/>
      </c>
      <c r="D71" s="87" t="str">
        <f>IF(info_parties!K71="","",info_parties!K71)</f>
        <v/>
      </c>
      <c r="E71" s="87" t="str">
        <f>IF(info_parties!H71="","",info_parties!H71)</f>
        <v/>
      </c>
      <c r="F71" s="183" t="str">
        <f t="shared" si="4"/>
        <v/>
      </c>
      <c r="G71" s="184" t="str">
        <f t="shared" si="5"/>
        <v/>
      </c>
      <c r="H71" s="185" t="str">
        <f t="shared" si="6"/>
        <v/>
      </c>
      <c r="I71" s="186" t="str">
        <f t="shared" si="7"/>
        <v/>
      </c>
      <c r="J71" s="187" t="str">
        <f>IF(ISERROR(VLOOKUP($A71,parlvotes_lh!$A$11:$ZZ$201,6,FALSE))=TRUE,"",IF(VLOOKUP($A71,parlvotes_lh!$A$11:$ZZ$201,6,FALSE)=0,"",VLOOKUP($A71,parlvotes_lh!$A$11:$ZZ$201,6,FALSE)))</f>
        <v/>
      </c>
      <c r="K71" s="187" t="str">
        <f>IF(ISERROR(VLOOKUP($A71,parlvotes_lh!$A$11:$ZZ$201,26,FALSE))=TRUE,"",IF(VLOOKUP($A71,parlvotes_lh!$A$11:$ZZ$201,26,FALSE)=0,"",VLOOKUP($A71,parlvotes_lh!$A$11:$ZZ$201,26,FALSE)))</f>
        <v/>
      </c>
      <c r="L71" s="187" t="str">
        <f>IF(ISERROR(VLOOKUP($A71,parlvotes_lh!$A$11:$ZZ$201,46,FALSE))=TRUE,"",IF(VLOOKUP($A71,parlvotes_lh!$A$11:$ZZ$201,46,FALSE)=0,"",VLOOKUP($A71,parlvotes_lh!$A$11:$ZZ$201,46,FALSE)))</f>
        <v/>
      </c>
      <c r="M71" s="187" t="str">
        <f>IF(ISERROR(VLOOKUP($A71,parlvotes_lh!$A$11:$ZZ$201,66,FALSE))=TRUE,"",IF(VLOOKUP($A71,parlvotes_lh!$A$11:$ZZ$201,66,FALSE)=0,"",VLOOKUP($A71,parlvotes_lh!$A$11:$ZZ$201,66,FALSE)))</f>
        <v/>
      </c>
      <c r="N71" s="187" t="str">
        <f>IF(ISERROR(VLOOKUP($A71,parlvotes_lh!$A$11:$ZZ$201,86,FALSE))=TRUE,"",IF(VLOOKUP($A71,parlvotes_lh!$A$11:$ZZ$201,86,FALSE)=0,"",VLOOKUP($A71,parlvotes_lh!$A$11:$ZZ$201,86,FALSE)))</f>
        <v/>
      </c>
      <c r="O71" s="187" t="str">
        <f>IF(ISERROR(VLOOKUP($A71,parlvotes_lh!$A$11:$ZZ$201,106,FALSE))=TRUE,"",IF(VLOOKUP($A71,parlvotes_lh!$A$11:$ZZ$201,106,FALSE)=0,"",VLOOKUP($A71,parlvotes_lh!$A$11:$ZZ$201,106,FALSE)))</f>
        <v/>
      </c>
      <c r="P71" s="187" t="str">
        <f>IF(ISERROR(VLOOKUP($A71,parlvotes_lh!$A$11:$ZZ$201,126,FALSE))=TRUE,"",IF(VLOOKUP($A71,parlvotes_lh!$A$11:$ZZ$201,126,FALSE)=0,"",VLOOKUP($A71,parlvotes_lh!$A$11:$ZZ$201,126,FALSE)))</f>
        <v/>
      </c>
      <c r="Q71" s="188" t="str">
        <f>IF(ISERROR(VLOOKUP($A71,parlvotes_lh!$A$11:$ZZ$201,146,FALSE))=TRUE,"",IF(VLOOKUP($A71,parlvotes_lh!$A$11:$ZZ$201,146,FALSE)=0,"",VLOOKUP($A71,parlvotes_lh!$A$11:$ZZ$201,146,FALSE)))</f>
        <v/>
      </c>
      <c r="R71" s="188" t="str">
        <f>IF(ISERROR(VLOOKUP($A71,parlvotes_lh!$A$11:$ZZ$201,166,FALSE))=TRUE,"",IF(VLOOKUP($A71,parlvotes_lh!$A$11:$ZZ$201,166,FALSE)=0,"",VLOOKUP($A71,parlvotes_lh!$A$11:$ZZ$201,166,FALSE)))</f>
        <v/>
      </c>
      <c r="S71" s="188" t="str">
        <f>IF(ISERROR(VLOOKUP($A71,parlvotes_lh!$A$11:$ZZ$201,186,FALSE))=TRUE,"",IF(VLOOKUP($A71,parlvotes_lh!$A$11:$ZZ$201,186,FALSE)=0,"",VLOOKUP($A71,parlvotes_lh!$A$11:$ZZ$201,186,FALSE)))</f>
        <v/>
      </c>
      <c r="T71" s="188" t="str">
        <f>IF(ISERROR(VLOOKUP($A71,parlvotes_lh!$A$11:$ZZ$201,206,FALSE))=TRUE,"",IF(VLOOKUP($A71,parlvotes_lh!$A$11:$ZZ$201,206,FALSE)=0,"",VLOOKUP($A71,parlvotes_lh!$A$11:$ZZ$201,206,FALSE)))</f>
        <v/>
      </c>
      <c r="U71" s="188" t="str">
        <f>IF(ISERROR(VLOOKUP($A71,parlvotes_lh!$A$11:$ZZ$201,226,FALSE))=TRUE,"",IF(VLOOKUP($A71,parlvotes_lh!$A$11:$ZZ$201,226,FALSE)=0,"",VLOOKUP($A71,parlvotes_lh!$A$11:$ZZ$201,226,FALSE)))</f>
        <v/>
      </c>
      <c r="V71" s="188" t="str">
        <f>IF(ISERROR(VLOOKUP($A71,parlvotes_lh!$A$11:$ZZ$201,246,FALSE))=TRUE,"",IF(VLOOKUP($A71,parlvotes_lh!$A$11:$ZZ$201,246,FALSE)=0,"",VLOOKUP($A71,parlvotes_lh!$A$11:$ZZ$201,246,FALSE)))</f>
        <v/>
      </c>
      <c r="W71" s="188" t="str">
        <f>IF(ISERROR(VLOOKUP($A71,parlvotes_lh!$A$11:$ZZ$201,266,FALSE))=TRUE,"",IF(VLOOKUP($A71,parlvotes_lh!$A$11:$ZZ$201,266,FALSE)=0,"",VLOOKUP($A71,parlvotes_lh!$A$11:$ZZ$201,266,FALSE)))</f>
        <v/>
      </c>
      <c r="X71" s="188" t="str">
        <f>IF(ISERROR(VLOOKUP($A71,parlvotes_lh!$A$11:$ZZ$201,286,FALSE))=TRUE,"",IF(VLOOKUP($A71,parlvotes_lh!$A$11:$ZZ$201,286,FALSE)=0,"",VLOOKUP($A71,parlvotes_lh!$A$11:$ZZ$201,286,FALSE)))</f>
        <v/>
      </c>
      <c r="Y71" s="188" t="str">
        <f>IF(ISERROR(VLOOKUP($A71,parlvotes_lh!$A$11:$ZZ$201,306,FALSE))=TRUE,"",IF(VLOOKUP($A71,parlvotes_lh!$A$11:$ZZ$201,306,FALSE)=0,"",VLOOKUP($A71,parlvotes_lh!$A$11:$ZZ$201,306,FALSE)))</f>
        <v/>
      </c>
      <c r="Z71" s="188" t="str">
        <f>IF(ISERROR(VLOOKUP($A71,parlvotes_lh!$A$11:$ZZ$201,326,FALSE))=TRUE,"",IF(VLOOKUP($A71,parlvotes_lh!$A$11:$ZZ$201,326,FALSE)=0,"",VLOOKUP($A71,parlvotes_lh!$A$11:$ZZ$201,326,FALSE)))</f>
        <v/>
      </c>
      <c r="AA71" s="188" t="str">
        <f>IF(ISERROR(VLOOKUP($A71,parlvotes_lh!$A$11:$ZZ$201,346,FALSE))=TRUE,"",IF(VLOOKUP($A71,parlvotes_lh!$A$11:$ZZ$201,346,FALSE)=0,"",VLOOKUP($A71,parlvotes_lh!$A$11:$ZZ$201,346,FALSE)))</f>
        <v/>
      </c>
      <c r="AB71" s="188" t="str">
        <f>IF(ISERROR(VLOOKUP($A71,parlvotes_lh!$A$11:$ZZ$201,366,FALSE))=TRUE,"",IF(VLOOKUP($A71,parlvotes_lh!$A$11:$ZZ$201,366,FALSE)=0,"",VLOOKUP($A71,parlvotes_lh!$A$11:$ZZ$201,366,FALSE)))</f>
        <v/>
      </c>
      <c r="AC71" s="188" t="str">
        <f>IF(ISERROR(VLOOKUP($A71,parlvotes_lh!$A$11:$ZZ$201,386,FALSE))=TRUE,"",IF(VLOOKUP($A71,parlvotes_lh!$A$11:$ZZ$201,386,FALSE)=0,"",VLOOKUP($A71,parlvotes_lh!$A$11:$ZZ$201,386,FALSE)))</f>
        <v/>
      </c>
    </row>
    <row r="72" spans="1:29" ht="13.5" customHeight="1" x14ac:dyDescent="0.25">
      <c r="A72" s="182" t="str">
        <f>IF(info_parties!A72="","",info_parties!A72)</f>
        <v/>
      </c>
      <c r="B72" s="87" t="str">
        <f>IF(A72="","",MID(info_weblinks!$C$3,32,3))</f>
        <v/>
      </c>
      <c r="C72" s="87" t="str">
        <f>IF(info_parties!G72="","",info_parties!G72)</f>
        <v/>
      </c>
      <c r="D72" s="87" t="str">
        <f>IF(info_parties!K72="","",info_parties!K72)</f>
        <v/>
      </c>
      <c r="E72" s="87" t="str">
        <f>IF(info_parties!H72="","",info_parties!H72)</f>
        <v/>
      </c>
      <c r="F72" s="183" t="str">
        <f t="shared" si="4"/>
        <v/>
      </c>
      <c r="G72" s="184" t="str">
        <f t="shared" si="5"/>
        <v/>
      </c>
      <c r="H72" s="185" t="str">
        <f t="shared" si="6"/>
        <v/>
      </c>
      <c r="I72" s="186" t="str">
        <f t="shared" si="7"/>
        <v/>
      </c>
      <c r="J72" s="187" t="str">
        <f>IF(ISERROR(VLOOKUP($A72,parlvotes_lh!$A$11:$ZZ$201,6,FALSE))=TRUE,"",IF(VLOOKUP($A72,parlvotes_lh!$A$11:$ZZ$201,6,FALSE)=0,"",VLOOKUP($A72,parlvotes_lh!$A$11:$ZZ$201,6,FALSE)))</f>
        <v/>
      </c>
      <c r="K72" s="187" t="str">
        <f>IF(ISERROR(VLOOKUP($A72,parlvotes_lh!$A$11:$ZZ$201,26,FALSE))=TRUE,"",IF(VLOOKUP($A72,parlvotes_lh!$A$11:$ZZ$201,26,FALSE)=0,"",VLOOKUP($A72,parlvotes_lh!$A$11:$ZZ$201,26,FALSE)))</f>
        <v/>
      </c>
      <c r="L72" s="187" t="str">
        <f>IF(ISERROR(VLOOKUP($A72,parlvotes_lh!$A$11:$ZZ$201,46,FALSE))=TRUE,"",IF(VLOOKUP($A72,parlvotes_lh!$A$11:$ZZ$201,46,FALSE)=0,"",VLOOKUP($A72,parlvotes_lh!$A$11:$ZZ$201,46,FALSE)))</f>
        <v/>
      </c>
      <c r="M72" s="187" t="str">
        <f>IF(ISERROR(VLOOKUP($A72,parlvotes_lh!$A$11:$ZZ$201,66,FALSE))=TRUE,"",IF(VLOOKUP($A72,parlvotes_lh!$A$11:$ZZ$201,66,FALSE)=0,"",VLOOKUP($A72,parlvotes_lh!$A$11:$ZZ$201,66,FALSE)))</f>
        <v/>
      </c>
      <c r="N72" s="187" t="str">
        <f>IF(ISERROR(VLOOKUP($A72,parlvotes_lh!$A$11:$ZZ$201,86,FALSE))=TRUE,"",IF(VLOOKUP($A72,parlvotes_lh!$A$11:$ZZ$201,86,FALSE)=0,"",VLOOKUP($A72,parlvotes_lh!$A$11:$ZZ$201,86,FALSE)))</f>
        <v/>
      </c>
      <c r="O72" s="187" t="str">
        <f>IF(ISERROR(VLOOKUP($A72,parlvotes_lh!$A$11:$ZZ$201,106,FALSE))=TRUE,"",IF(VLOOKUP($A72,parlvotes_lh!$A$11:$ZZ$201,106,FALSE)=0,"",VLOOKUP($A72,parlvotes_lh!$A$11:$ZZ$201,106,FALSE)))</f>
        <v/>
      </c>
      <c r="P72" s="187" t="str">
        <f>IF(ISERROR(VLOOKUP($A72,parlvotes_lh!$A$11:$ZZ$201,126,FALSE))=TRUE,"",IF(VLOOKUP($A72,parlvotes_lh!$A$11:$ZZ$201,126,FALSE)=0,"",VLOOKUP($A72,parlvotes_lh!$A$11:$ZZ$201,126,FALSE)))</f>
        <v/>
      </c>
      <c r="Q72" s="188" t="str">
        <f>IF(ISERROR(VLOOKUP($A72,parlvotes_lh!$A$11:$ZZ$201,146,FALSE))=TRUE,"",IF(VLOOKUP($A72,parlvotes_lh!$A$11:$ZZ$201,146,FALSE)=0,"",VLOOKUP($A72,parlvotes_lh!$A$11:$ZZ$201,146,FALSE)))</f>
        <v/>
      </c>
      <c r="R72" s="188" t="str">
        <f>IF(ISERROR(VLOOKUP($A72,parlvotes_lh!$A$11:$ZZ$201,166,FALSE))=TRUE,"",IF(VLOOKUP($A72,parlvotes_lh!$A$11:$ZZ$201,166,FALSE)=0,"",VLOOKUP($A72,parlvotes_lh!$A$11:$ZZ$201,166,FALSE)))</f>
        <v/>
      </c>
      <c r="S72" s="188" t="str">
        <f>IF(ISERROR(VLOOKUP($A72,parlvotes_lh!$A$11:$ZZ$201,186,FALSE))=TRUE,"",IF(VLOOKUP($A72,parlvotes_lh!$A$11:$ZZ$201,186,FALSE)=0,"",VLOOKUP($A72,parlvotes_lh!$A$11:$ZZ$201,186,FALSE)))</f>
        <v/>
      </c>
      <c r="T72" s="188" t="str">
        <f>IF(ISERROR(VLOOKUP($A72,parlvotes_lh!$A$11:$ZZ$201,206,FALSE))=TRUE,"",IF(VLOOKUP($A72,parlvotes_lh!$A$11:$ZZ$201,206,FALSE)=0,"",VLOOKUP($A72,parlvotes_lh!$A$11:$ZZ$201,206,FALSE)))</f>
        <v/>
      </c>
      <c r="U72" s="188" t="str">
        <f>IF(ISERROR(VLOOKUP($A72,parlvotes_lh!$A$11:$ZZ$201,226,FALSE))=TRUE,"",IF(VLOOKUP($A72,parlvotes_lh!$A$11:$ZZ$201,226,FALSE)=0,"",VLOOKUP($A72,parlvotes_lh!$A$11:$ZZ$201,226,FALSE)))</f>
        <v/>
      </c>
      <c r="V72" s="188" t="str">
        <f>IF(ISERROR(VLOOKUP($A72,parlvotes_lh!$A$11:$ZZ$201,246,FALSE))=TRUE,"",IF(VLOOKUP($A72,parlvotes_lh!$A$11:$ZZ$201,246,FALSE)=0,"",VLOOKUP($A72,parlvotes_lh!$A$11:$ZZ$201,246,FALSE)))</f>
        <v/>
      </c>
      <c r="W72" s="188" t="str">
        <f>IF(ISERROR(VLOOKUP($A72,parlvotes_lh!$A$11:$ZZ$201,266,FALSE))=TRUE,"",IF(VLOOKUP($A72,parlvotes_lh!$A$11:$ZZ$201,266,FALSE)=0,"",VLOOKUP($A72,parlvotes_lh!$A$11:$ZZ$201,266,FALSE)))</f>
        <v/>
      </c>
      <c r="X72" s="188" t="str">
        <f>IF(ISERROR(VLOOKUP($A72,parlvotes_lh!$A$11:$ZZ$201,286,FALSE))=TRUE,"",IF(VLOOKUP($A72,parlvotes_lh!$A$11:$ZZ$201,286,FALSE)=0,"",VLOOKUP($A72,parlvotes_lh!$A$11:$ZZ$201,286,FALSE)))</f>
        <v/>
      </c>
      <c r="Y72" s="188" t="str">
        <f>IF(ISERROR(VLOOKUP($A72,parlvotes_lh!$A$11:$ZZ$201,306,FALSE))=TRUE,"",IF(VLOOKUP($A72,parlvotes_lh!$A$11:$ZZ$201,306,FALSE)=0,"",VLOOKUP($A72,parlvotes_lh!$A$11:$ZZ$201,306,FALSE)))</f>
        <v/>
      </c>
      <c r="Z72" s="188" t="str">
        <f>IF(ISERROR(VLOOKUP($A72,parlvotes_lh!$A$11:$ZZ$201,326,FALSE))=TRUE,"",IF(VLOOKUP($A72,parlvotes_lh!$A$11:$ZZ$201,326,FALSE)=0,"",VLOOKUP($A72,parlvotes_lh!$A$11:$ZZ$201,326,FALSE)))</f>
        <v/>
      </c>
      <c r="AA72" s="188" t="str">
        <f>IF(ISERROR(VLOOKUP($A72,parlvotes_lh!$A$11:$ZZ$201,346,FALSE))=TRUE,"",IF(VLOOKUP($A72,parlvotes_lh!$A$11:$ZZ$201,346,FALSE)=0,"",VLOOKUP($A72,parlvotes_lh!$A$11:$ZZ$201,346,FALSE)))</f>
        <v/>
      </c>
      <c r="AB72" s="188" t="str">
        <f>IF(ISERROR(VLOOKUP($A72,parlvotes_lh!$A$11:$ZZ$201,366,FALSE))=TRUE,"",IF(VLOOKUP($A72,parlvotes_lh!$A$11:$ZZ$201,366,FALSE)=0,"",VLOOKUP($A72,parlvotes_lh!$A$11:$ZZ$201,366,FALSE)))</f>
        <v/>
      </c>
      <c r="AC72" s="188" t="str">
        <f>IF(ISERROR(VLOOKUP($A72,parlvotes_lh!$A$11:$ZZ$201,386,FALSE))=TRUE,"",IF(VLOOKUP($A72,parlvotes_lh!$A$11:$ZZ$201,386,FALSE)=0,"",VLOOKUP($A72,parlvotes_lh!$A$11:$ZZ$201,386,FALSE)))</f>
        <v/>
      </c>
    </row>
    <row r="73" spans="1:29" ht="13.5" customHeight="1" x14ac:dyDescent="0.25">
      <c r="A73" s="182" t="str">
        <f>IF(info_parties!A73="","",info_parties!A73)</f>
        <v/>
      </c>
      <c r="B73" s="87" t="str">
        <f>IF(A73="","",MID(info_weblinks!$C$3,32,3))</f>
        <v/>
      </c>
      <c r="C73" s="87" t="str">
        <f>IF(info_parties!G73="","",info_parties!G73)</f>
        <v/>
      </c>
      <c r="D73" s="87" t="str">
        <f>IF(info_parties!K73="","",info_parties!K73)</f>
        <v/>
      </c>
      <c r="E73" s="87" t="str">
        <f>IF(info_parties!H73="","",info_parties!H73)</f>
        <v/>
      </c>
      <c r="F73" s="183" t="str">
        <f t="shared" si="4"/>
        <v/>
      </c>
      <c r="G73" s="184" t="str">
        <f t="shared" si="5"/>
        <v/>
      </c>
      <c r="H73" s="185" t="str">
        <f t="shared" si="6"/>
        <v/>
      </c>
      <c r="I73" s="186" t="str">
        <f t="shared" si="7"/>
        <v/>
      </c>
      <c r="J73" s="187" t="str">
        <f>IF(ISERROR(VLOOKUP($A73,parlvotes_lh!$A$11:$ZZ$201,6,FALSE))=TRUE,"",IF(VLOOKUP($A73,parlvotes_lh!$A$11:$ZZ$201,6,FALSE)=0,"",VLOOKUP($A73,parlvotes_lh!$A$11:$ZZ$201,6,FALSE)))</f>
        <v/>
      </c>
      <c r="K73" s="187" t="str">
        <f>IF(ISERROR(VLOOKUP($A73,parlvotes_lh!$A$11:$ZZ$201,26,FALSE))=TRUE,"",IF(VLOOKUP($A73,parlvotes_lh!$A$11:$ZZ$201,26,FALSE)=0,"",VLOOKUP($A73,parlvotes_lh!$A$11:$ZZ$201,26,FALSE)))</f>
        <v/>
      </c>
      <c r="L73" s="187" t="str">
        <f>IF(ISERROR(VLOOKUP($A73,parlvotes_lh!$A$11:$ZZ$201,46,FALSE))=TRUE,"",IF(VLOOKUP($A73,parlvotes_lh!$A$11:$ZZ$201,46,FALSE)=0,"",VLOOKUP($A73,parlvotes_lh!$A$11:$ZZ$201,46,FALSE)))</f>
        <v/>
      </c>
      <c r="M73" s="187" t="str">
        <f>IF(ISERROR(VLOOKUP($A73,parlvotes_lh!$A$11:$ZZ$201,66,FALSE))=TRUE,"",IF(VLOOKUP($A73,parlvotes_lh!$A$11:$ZZ$201,66,FALSE)=0,"",VLOOKUP($A73,parlvotes_lh!$A$11:$ZZ$201,66,FALSE)))</f>
        <v/>
      </c>
      <c r="N73" s="187" t="str">
        <f>IF(ISERROR(VLOOKUP($A73,parlvotes_lh!$A$11:$ZZ$201,86,FALSE))=TRUE,"",IF(VLOOKUP($A73,parlvotes_lh!$A$11:$ZZ$201,86,FALSE)=0,"",VLOOKUP($A73,parlvotes_lh!$A$11:$ZZ$201,86,FALSE)))</f>
        <v/>
      </c>
      <c r="O73" s="187" t="str">
        <f>IF(ISERROR(VLOOKUP($A73,parlvotes_lh!$A$11:$ZZ$201,106,FALSE))=TRUE,"",IF(VLOOKUP($A73,parlvotes_lh!$A$11:$ZZ$201,106,FALSE)=0,"",VLOOKUP($A73,parlvotes_lh!$A$11:$ZZ$201,106,FALSE)))</f>
        <v/>
      </c>
      <c r="P73" s="187" t="str">
        <f>IF(ISERROR(VLOOKUP($A73,parlvotes_lh!$A$11:$ZZ$201,126,FALSE))=TRUE,"",IF(VLOOKUP($A73,parlvotes_lh!$A$11:$ZZ$201,126,FALSE)=0,"",VLOOKUP($A73,parlvotes_lh!$A$11:$ZZ$201,126,FALSE)))</f>
        <v/>
      </c>
      <c r="Q73" s="188" t="str">
        <f>IF(ISERROR(VLOOKUP($A73,parlvotes_lh!$A$11:$ZZ$201,146,FALSE))=TRUE,"",IF(VLOOKUP($A73,parlvotes_lh!$A$11:$ZZ$201,146,FALSE)=0,"",VLOOKUP($A73,parlvotes_lh!$A$11:$ZZ$201,146,FALSE)))</f>
        <v/>
      </c>
      <c r="R73" s="188" t="str">
        <f>IF(ISERROR(VLOOKUP($A73,parlvotes_lh!$A$11:$ZZ$201,166,FALSE))=TRUE,"",IF(VLOOKUP($A73,parlvotes_lh!$A$11:$ZZ$201,166,FALSE)=0,"",VLOOKUP($A73,parlvotes_lh!$A$11:$ZZ$201,166,FALSE)))</f>
        <v/>
      </c>
      <c r="S73" s="188" t="str">
        <f>IF(ISERROR(VLOOKUP($A73,parlvotes_lh!$A$11:$ZZ$201,186,FALSE))=TRUE,"",IF(VLOOKUP($A73,parlvotes_lh!$A$11:$ZZ$201,186,FALSE)=0,"",VLOOKUP($A73,parlvotes_lh!$A$11:$ZZ$201,186,FALSE)))</f>
        <v/>
      </c>
      <c r="T73" s="188" t="str">
        <f>IF(ISERROR(VLOOKUP($A73,parlvotes_lh!$A$11:$ZZ$201,206,FALSE))=TRUE,"",IF(VLOOKUP($A73,parlvotes_lh!$A$11:$ZZ$201,206,FALSE)=0,"",VLOOKUP($A73,parlvotes_lh!$A$11:$ZZ$201,206,FALSE)))</f>
        <v/>
      </c>
      <c r="U73" s="188" t="str">
        <f>IF(ISERROR(VLOOKUP($A73,parlvotes_lh!$A$11:$ZZ$201,226,FALSE))=TRUE,"",IF(VLOOKUP($A73,parlvotes_lh!$A$11:$ZZ$201,226,FALSE)=0,"",VLOOKUP($A73,parlvotes_lh!$A$11:$ZZ$201,226,FALSE)))</f>
        <v/>
      </c>
      <c r="V73" s="188" t="str">
        <f>IF(ISERROR(VLOOKUP($A73,parlvotes_lh!$A$11:$ZZ$201,246,FALSE))=TRUE,"",IF(VLOOKUP($A73,parlvotes_lh!$A$11:$ZZ$201,246,FALSE)=0,"",VLOOKUP($A73,parlvotes_lh!$A$11:$ZZ$201,246,FALSE)))</f>
        <v/>
      </c>
      <c r="W73" s="188" t="str">
        <f>IF(ISERROR(VLOOKUP($A73,parlvotes_lh!$A$11:$ZZ$201,266,FALSE))=TRUE,"",IF(VLOOKUP($A73,parlvotes_lh!$A$11:$ZZ$201,266,FALSE)=0,"",VLOOKUP($A73,parlvotes_lh!$A$11:$ZZ$201,266,FALSE)))</f>
        <v/>
      </c>
      <c r="X73" s="188" t="str">
        <f>IF(ISERROR(VLOOKUP($A73,parlvotes_lh!$A$11:$ZZ$201,286,FALSE))=TRUE,"",IF(VLOOKUP($A73,parlvotes_lh!$A$11:$ZZ$201,286,FALSE)=0,"",VLOOKUP($A73,parlvotes_lh!$A$11:$ZZ$201,286,FALSE)))</f>
        <v/>
      </c>
      <c r="Y73" s="188" t="str">
        <f>IF(ISERROR(VLOOKUP($A73,parlvotes_lh!$A$11:$ZZ$201,306,FALSE))=TRUE,"",IF(VLOOKUP($A73,parlvotes_lh!$A$11:$ZZ$201,306,FALSE)=0,"",VLOOKUP($A73,parlvotes_lh!$A$11:$ZZ$201,306,FALSE)))</f>
        <v/>
      </c>
      <c r="Z73" s="188" t="str">
        <f>IF(ISERROR(VLOOKUP($A73,parlvotes_lh!$A$11:$ZZ$201,326,FALSE))=TRUE,"",IF(VLOOKUP($A73,parlvotes_lh!$A$11:$ZZ$201,326,FALSE)=0,"",VLOOKUP($A73,parlvotes_lh!$A$11:$ZZ$201,326,FALSE)))</f>
        <v/>
      </c>
      <c r="AA73" s="188" t="str">
        <f>IF(ISERROR(VLOOKUP($A73,parlvotes_lh!$A$11:$ZZ$201,346,FALSE))=TRUE,"",IF(VLOOKUP($A73,parlvotes_lh!$A$11:$ZZ$201,346,FALSE)=0,"",VLOOKUP($A73,parlvotes_lh!$A$11:$ZZ$201,346,FALSE)))</f>
        <v/>
      </c>
      <c r="AB73" s="188" t="str">
        <f>IF(ISERROR(VLOOKUP($A73,parlvotes_lh!$A$11:$ZZ$201,366,FALSE))=TRUE,"",IF(VLOOKUP($A73,parlvotes_lh!$A$11:$ZZ$201,366,FALSE)=0,"",VLOOKUP($A73,parlvotes_lh!$A$11:$ZZ$201,366,FALSE)))</f>
        <v/>
      </c>
      <c r="AC73" s="188" t="str">
        <f>IF(ISERROR(VLOOKUP($A73,parlvotes_lh!$A$11:$ZZ$201,386,FALSE))=TRUE,"",IF(VLOOKUP($A73,parlvotes_lh!$A$11:$ZZ$201,386,FALSE)=0,"",VLOOKUP($A73,parlvotes_lh!$A$11:$ZZ$201,386,FALSE)))</f>
        <v/>
      </c>
    </row>
    <row r="74" spans="1:29" ht="13.5" customHeight="1" x14ac:dyDescent="0.25">
      <c r="A74" s="182" t="str">
        <f>IF(info_parties!A74="","",info_parties!A74)</f>
        <v/>
      </c>
      <c r="B74" s="87" t="str">
        <f>IF(A74="","",MID(info_weblinks!$C$3,32,3))</f>
        <v/>
      </c>
      <c r="C74" s="87" t="str">
        <f>IF(info_parties!G74="","",info_parties!G74)</f>
        <v/>
      </c>
      <c r="D74" s="87" t="str">
        <f>IF(info_parties!K74="","",info_parties!K74)</f>
        <v/>
      </c>
      <c r="E74" s="87" t="str">
        <f>IF(info_parties!H74="","",info_parties!H74)</f>
        <v/>
      </c>
      <c r="F74" s="183" t="str">
        <f t="shared" si="4"/>
        <v/>
      </c>
      <c r="G74" s="184" t="str">
        <f t="shared" si="5"/>
        <v/>
      </c>
      <c r="H74" s="185" t="str">
        <f t="shared" si="6"/>
        <v/>
      </c>
      <c r="I74" s="186" t="str">
        <f t="shared" si="7"/>
        <v/>
      </c>
      <c r="J74" s="187" t="str">
        <f>IF(ISERROR(VLOOKUP($A74,parlvotes_lh!$A$11:$ZZ$201,6,FALSE))=TRUE,"",IF(VLOOKUP($A74,parlvotes_lh!$A$11:$ZZ$201,6,FALSE)=0,"",VLOOKUP($A74,parlvotes_lh!$A$11:$ZZ$201,6,FALSE)))</f>
        <v/>
      </c>
      <c r="K74" s="187" t="str">
        <f>IF(ISERROR(VLOOKUP($A74,parlvotes_lh!$A$11:$ZZ$201,26,FALSE))=TRUE,"",IF(VLOOKUP($A74,parlvotes_lh!$A$11:$ZZ$201,26,FALSE)=0,"",VLOOKUP($A74,parlvotes_lh!$A$11:$ZZ$201,26,FALSE)))</f>
        <v/>
      </c>
      <c r="L74" s="187" t="str">
        <f>IF(ISERROR(VLOOKUP($A74,parlvotes_lh!$A$11:$ZZ$201,46,FALSE))=TRUE,"",IF(VLOOKUP($A74,parlvotes_lh!$A$11:$ZZ$201,46,FALSE)=0,"",VLOOKUP($A74,parlvotes_lh!$A$11:$ZZ$201,46,FALSE)))</f>
        <v/>
      </c>
      <c r="M74" s="187" t="str">
        <f>IF(ISERROR(VLOOKUP($A74,parlvotes_lh!$A$11:$ZZ$201,66,FALSE))=TRUE,"",IF(VLOOKUP($A74,parlvotes_lh!$A$11:$ZZ$201,66,FALSE)=0,"",VLOOKUP($A74,parlvotes_lh!$A$11:$ZZ$201,66,FALSE)))</f>
        <v/>
      </c>
      <c r="N74" s="187" t="str">
        <f>IF(ISERROR(VLOOKUP($A74,parlvotes_lh!$A$11:$ZZ$201,86,FALSE))=TRUE,"",IF(VLOOKUP($A74,parlvotes_lh!$A$11:$ZZ$201,86,FALSE)=0,"",VLOOKUP($A74,parlvotes_lh!$A$11:$ZZ$201,86,FALSE)))</f>
        <v/>
      </c>
      <c r="O74" s="187" t="str">
        <f>IF(ISERROR(VLOOKUP($A74,parlvotes_lh!$A$11:$ZZ$201,106,FALSE))=TRUE,"",IF(VLOOKUP($A74,parlvotes_lh!$A$11:$ZZ$201,106,FALSE)=0,"",VLOOKUP($A74,parlvotes_lh!$A$11:$ZZ$201,106,FALSE)))</f>
        <v/>
      </c>
      <c r="P74" s="187" t="str">
        <f>IF(ISERROR(VLOOKUP($A74,parlvotes_lh!$A$11:$ZZ$201,126,FALSE))=TRUE,"",IF(VLOOKUP($A74,parlvotes_lh!$A$11:$ZZ$201,126,FALSE)=0,"",VLOOKUP($A74,parlvotes_lh!$A$11:$ZZ$201,126,FALSE)))</f>
        <v/>
      </c>
      <c r="Q74" s="188" t="str">
        <f>IF(ISERROR(VLOOKUP($A74,parlvotes_lh!$A$11:$ZZ$201,146,FALSE))=TRUE,"",IF(VLOOKUP($A74,parlvotes_lh!$A$11:$ZZ$201,146,FALSE)=0,"",VLOOKUP($A74,parlvotes_lh!$A$11:$ZZ$201,146,FALSE)))</f>
        <v/>
      </c>
      <c r="R74" s="188" t="str">
        <f>IF(ISERROR(VLOOKUP($A74,parlvotes_lh!$A$11:$ZZ$201,166,FALSE))=TRUE,"",IF(VLOOKUP($A74,parlvotes_lh!$A$11:$ZZ$201,166,FALSE)=0,"",VLOOKUP($A74,parlvotes_lh!$A$11:$ZZ$201,166,FALSE)))</f>
        <v/>
      </c>
      <c r="S74" s="188" t="str">
        <f>IF(ISERROR(VLOOKUP($A74,parlvotes_lh!$A$11:$ZZ$201,186,FALSE))=TRUE,"",IF(VLOOKUP($A74,parlvotes_lh!$A$11:$ZZ$201,186,FALSE)=0,"",VLOOKUP($A74,parlvotes_lh!$A$11:$ZZ$201,186,FALSE)))</f>
        <v/>
      </c>
      <c r="T74" s="188" t="str">
        <f>IF(ISERROR(VLOOKUP($A74,parlvotes_lh!$A$11:$ZZ$201,206,FALSE))=TRUE,"",IF(VLOOKUP($A74,parlvotes_lh!$A$11:$ZZ$201,206,FALSE)=0,"",VLOOKUP($A74,parlvotes_lh!$A$11:$ZZ$201,206,FALSE)))</f>
        <v/>
      </c>
      <c r="U74" s="188" t="str">
        <f>IF(ISERROR(VLOOKUP($A74,parlvotes_lh!$A$11:$ZZ$201,226,FALSE))=TRUE,"",IF(VLOOKUP($A74,parlvotes_lh!$A$11:$ZZ$201,226,FALSE)=0,"",VLOOKUP($A74,parlvotes_lh!$A$11:$ZZ$201,226,FALSE)))</f>
        <v/>
      </c>
      <c r="V74" s="188" t="str">
        <f>IF(ISERROR(VLOOKUP($A74,parlvotes_lh!$A$11:$ZZ$201,246,FALSE))=TRUE,"",IF(VLOOKUP($A74,parlvotes_lh!$A$11:$ZZ$201,246,FALSE)=0,"",VLOOKUP($A74,parlvotes_lh!$A$11:$ZZ$201,246,FALSE)))</f>
        <v/>
      </c>
      <c r="W74" s="188" t="str">
        <f>IF(ISERROR(VLOOKUP($A74,parlvotes_lh!$A$11:$ZZ$201,266,FALSE))=TRUE,"",IF(VLOOKUP($A74,parlvotes_lh!$A$11:$ZZ$201,266,FALSE)=0,"",VLOOKUP($A74,parlvotes_lh!$A$11:$ZZ$201,266,FALSE)))</f>
        <v/>
      </c>
      <c r="X74" s="188" t="str">
        <f>IF(ISERROR(VLOOKUP($A74,parlvotes_lh!$A$11:$ZZ$201,286,FALSE))=TRUE,"",IF(VLOOKUP($A74,parlvotes_lh!$A$11:$ZZ$201,286,FALSE)=0,"",VLOOKUP($A74,parlvotes_lh!$A$11:$ZZ$201,286,FALSE)))</f>
        <v/>
      </c>
      <c r="Y74" s="188" t="str">
        <f>IF(ISERROR(VLOOKUP($A74,parlvotes_lh!$A$11:$ZZ$201,306,FALSE))=TRUE,"",IF(VLOOKUP($A74,parlvotes_lh!$A$11:$ZZ$201,306,FALSE)=0,"",VLOOKUP($A74,parlvotes_lh!$A$11:$ZZ$201,306,FALSE)))</f>
        <v/>
      </c>
      <c r="Z74" s="188" t="str">
        <f>IF(ISERROR(VLOOKUP($A74,parlvotes_lh!$A$11:$ZZ$201,326,FALSE))=TRUE,"",IF(VLOOKUP($A74,parlvotes_lh!$A$11:$ZZ$201,326,FALSE)=0,"",VLOOKUP($A74,parlvotes_lh!$A$11:$ZZ$201,326,FALSE)))</f>
        <v/>
      </c>
      <c r="AA74" s="188" t="str">
        <f>IF(ISERROR(VLOOKUP($A74,parlvotes_lh!$A$11:$ZZ$201,346,FALSE))=TRUE,"",IF(VLOOKUP($A74,parlvotes_lh!$A$11:$ZZ$201,346,FALSE)=0,"",VLOOKUP($A74,parlvotes_lh!$A$11:$ZZ$201,346,FALSE)))</f>
        <v/>
      </c>
      <c r="AB74" s="188" t="str">
        <f>IF(ISERROR(VLOOKUP($A74,parlvotes_lh!$A$11:$ZZ$201,366,FALSE))=TRUE,"",IF(VLOOKUP($A74,parlvotes_lh!$A$11:$ZZ$201,366,FALSE)=0,"",VLOOKUP($A74,parlvotes_lh!$A$11:$ZZ$201,366,FALSE)))</f>
        <v/>
      </c>
      <c r="AC74" s="188" t="str">
        <f>IF(ISERROR(VLOOKUP($A74,parlvotes_lh!$A$11:$ZZ$201,386,FALSE))=TRUE,"",IF(VLOOKUP($A74,parlvotes_lh!$A$11:$ZZ$201,386,FALSE)=0,"",VLOOKUP($A74,parlvotes_lh!$A$11:$ZZ$201,386,FALSE)))</f>
        <v/>
      </c>
    </row>
    <row r="75" spans="1:29" ht="13.5" customHeight="1" x14ac:dyDescent="0.25">
      <c r="A75" s="182" t="str">
        <f>IF(info_parties!A75="","",info_parties!A75)</f>
        <v/>
      </c>
      <c r="B75" s="87" t="str">
        <f>IF(A75="","",MID(info_weblinks!$C$3,32,3))</f>
        <v/>
      </c>
      <c r="C75" s="87" t="str">
        <f>IF(info_parties!G75="","",info_parties!G75)</f>
        <v/>
      </c>
      <c r="D75" s="87" t="str">
        <f>IF(info_parties!K75="","",info_parties!K75)</f>
        <v/>
      </c>
      <c r="E75" s="87" t="str">
        <f>IF(info_parties!H75="","",info_parties!H75)</f>
        <v/>
      </c>
      <c r="F75" s="183" t="str">
        <f t="shared" si="4"/>
        <v/>
      </c>
      <c r="G75" s="184" t="str">
        <f t="shared" si="5"/>
        <v/>
      </c>
      <c r="H75" s="185" t="str">
        <f t="shared" si="6"/>
        <v/>
      </c>
      <c r="I75" s="186" t="str">
        <f t="shared" si="7"/>
        <v/>
      </c>
      <c r="J75" s="187" t="str">
        <f>IF(ISERROR(VLOOKUP($A75,parlvotes_lh!$A$11:$ZZ$201,6,FALSE))=TRUE,"",IF(VLOOKUP($A75,parlvotes_lh!$A$11:$ZZ$201,6,FALSE)=0,"",VLOOKUP($A75,parlvotes_lh!$A$11:$ZZ$201,6,FALSE)))</f>
        <v/>
      </c>
      <c r="K75" s="187" t="str">
        <f>IF(ISERROR(VLOOKUP($A75,parlvotes_lh!$A$11:$ZZ$201,26,FALSE))=TRUE,"",IF(VLOOKUP($A75,parlvotes_lh!$A$11:$ZZ$201,26,FALSE)=0,"",VLOOKUP($A75,parlvotes_lh!$A$11:$ZZ$201,26,FALSE)))</f>
        <v/>
      </c>
      <c r="L75" s="187" t="str">
        <f>IF(ISERROR(VLOOKUP($A75,parlvotes_lh!$A$11:$ZZ$201,46,FALSE))=TRUE,"",IF(VLOOKUP($A75,parlvotes_lh!$A$11:$ZZ$201,46,FALSE)=0,"",VLOOKUP($A75,parlvotes_lh!$A$11:$ZZ$201,46,FALSE)))</f>
        <v/>
      </c>
      <c r="M75" s="187" t="str">
        <f>IF(ISERROR(VLOOKUP($A75,parlvotes_lh!$A$11:$ZZ$201,66,FALSE))=TRUE,"",IF(VLOOKUP($A75,parlvotes_lh!$A$11:$ZZ$201,66,FALSE)=0,"",VLOOKUP($A75,parlvotes_lh!$A$11:$ZZ$201,66,FALSE)))</f>
        <v/>
      </c>
      <c r="N75" s="187" t="str">
        <f>IF(ISERROR(VLOOKUP($A75,parlvotes_lh!$A$11:$ZZ$201,86,FALSE))=TRUE,"",IF(VLOOKUP($A75,parlvotes_lh!$A$11:$ZZ$201,86,FALSE)=0,"",VLOOKUP($A75,parlvotes_lh!$A$11:$ZZ$201,86,FALSE)))</f>
        <v/>
      </c>
      <c r="O75" s="187" t="str">
        <f>IF(ISERROR(VLOOKUP($A75,parlvotes_lh!$A$11:$ZZ$201,106,FALSE))=TRUE,"",IF(VLOOKUP($A75,parlvotes_lh!$A$11:$ZZ$201,106,FALSE)=0,"",VLOOKUP($A75,parlvotes_lh!$A$11:$ZZ$201,106,FALSE)))</f>
        <v/>
      </c>
      <c r="P75" s="187" t="str">
        <f>IF(ISERROR(VLOOKUP($A75,parlvotes_lh!$A$11:$ZZ$201,126,FALSE))=TRUE,"",IF(VLOOKUP($A75,parlvotes_lh!$A$11:$ZZ$201,126,FALSE)=0,"",VLOOKUP($A75,parlvotes_lh!$A$11:$ZZ$201,126,FALSE)))</f>
        <v/>
      </c>
      <c r="Q75" s="188" t="str">
        <f>IF(ISERROR(VLOOKUP($A75,parlvotes_lh!$A$11:$ZZ$201,146,FALSE))=TRUE,"",IF(VLOOKUP($A75,parlvotes_lh!$A$11:$ZZ$201,146,FALSE)=0,"",VLOOKUP($A75,parlvotes_lh!$A$11:$ZZ$201,146,FALSE)))</f>
        <v/>
      </c>
      <c r="R75" s="188" t="str">
        <f>IF(ISERROR(VLOOKUP($A75,parlvotes_lh!$A$11:$ZZ$201,166,FALSE))=TRUE,"",IF(VLOOKUP($A75,parlvotes_lh!$A$11:$ZZ$201,166,FALSE)=0,"",VLOOKUP($A75,parlvotes_lh!$A$11:$ZZ$201,166,FALSE)))</f>
        <v/>
      </c>
      <c r="S75" s="188" t="str">
        <f>IF(ISERROR(VLOOKUP($A75,parlvotes_lh!$A$11:$ZZ$201,186,FALSE))=TRUE,"",IF(VLOOKUP($A75,parlvotes_lh!$A$11:$ZZ$201,186,FALSE)=0,"",VLOOKUP($A75,parlvotes_lh!$A$11:$ZZ$201,186,FALSE)))</f>
        <v/>
      </c>
      <c r="T75" s="188" t="str">
        <f>IF(ISERROR(VLOOKUP($A75,parlvotes_lh!$A$11:$ZZ$201,206,FALSE))=TRUE,"",IF(VLOOKUP($A75,parlvotes_lh!$A$11:$ZZ$201,206,FALSE)=0,"",VLOOKUP($A75,parlvotes_lh!$A$11:$ZZ$201,206,FALSE)))</f>
        <v/>
      </c>
      <c r="U75" s="188" t="str">
        <f>IF(ISERROR(VLOOKUP($A75,parlvotes_lh!$A$11:$ZZ$201,226,FALSE))=TRUE,"",IF(VLOOKUP($A75,parlvotes_lh!$A$11:$ZZ$201,226,FALSE)=0,"",VLOOKUP($A75,parlvotes_lh!$A$11:$ZZ$201,226,FALSE)))</f>
        <v/>
      </c>
      <c r="V75" s="188" t="str">
        <f>IF(ISERROR(VLOOKUP($A75,parlvotes_lh!$A$11:$ZZ$201,246,FALSE))=TRUE,"",IF(VLOOKUP($A75,parlvotes_lh!$A$11:$ZZ$201,246,FALSE)=0,"",VLOOKUP($A75,parlvotes_lh!$A$11:$ZZ$201,246,FALSE)))</f>
        <v/>
      </c>
      <c r="W75" s="188" t="str">
        <f>IF(ISERROR(VLOOKUP($A75,parlvotes_lh!$A$11:$ZZ$201,266,FALSE))=TRUE,"",IF(VLOOKUP($A75,parlvotes_lh!$A$11:$ZZ$201,266,FALSE)=0,"",VLOOKUP($A75,parlvotes_lh!$A$11:$ZZ$201,266,FALSE)))</f>
        <v/>
      </c>
      <c r="X75" s="188" t="str">
        <f>IF(ISERROR(VLOOKUP($A75,parlvotes_lh!$A$11:$ZZ$201,286,FALSE))=TRUE,"",IF(VLOOKUP($A75,parlvotes_lh!$A$11:$ZZ$201,286,FALSE)=0,"",VLOOKUP($A75,parlvotes_lh!$A$11:$ZZ$201,286,FALSE)))</f>
        <v/>
      </c>
      <c r="Y75" s="188" t="str">
        <f>IF(ISERROR(VLOOKUP($A75,parlvotes_lh!$A$11:$ZZ$201,306,FALSE))=TRUE,"",IF(VLOOKUP($A75,parlvotes_lh!$A$11:$ZZ$201,306,FALSE)=0,"",VLOOKUP($A75,parlvotes_lh!$A$11:$ZZ$201,306,FALSE)))</f>
        <v/>
      </c>
      <c r="Z75" s="188" t="str">
        <f>IF(ISERROR(VLOOKUP($A75,parlvotes_lh!$A$11:$ZZ$201,326,FALSE))=TRUE,"",IF(VLOOKUP($A75,parlvotes_lh!$A$11:$ZZ$201,326,FALSE)=0,"",VLOOKUP($A75,parlvotes_lh!$A$11:$ZZ$201,326,FALSE)))</f>
        <v/>
      </c>
      <c r="AA75" s="188" t="str">
        <f>IF(ISERROR(VLOOKUP($A75,parlvotes_lh!$A$11:$ZZ$201,346,FALSE))=TRUE,"",IF(VLOOKUP($A75,parlvotes_lh!$A$11:$ZZ$201,346,FALSE)=0,"",VLOOKUP($A75,parlvotes_lh!$A$11:$ZZ$201,346,FALSE)))</f>
        <v/>
      </c>
      <c r="AB75" s="188" t="str">
        <f>IF(ISERROR(VLOOKUP($A75,parlvotes_lh!$A$11:$ZZ$201,366,FALSE))=TRUE,"",IF(VLOOKUP($A75,parlvotes_lh!$A$11:$ZZ$201,366,FALSE)=0,"",VLOOKUP($A75,parlvotes_lh!$A$11:$ZZ$201,366,FALSE)))</f>
        <v/>
      </c>
      <c r="AC75" s="188" t="str">
        <f>IF(ISERROR(VLOOKUP($A75,parlvotes_lh!$A$11:$ZZ$201,386,FALSE))=TRUE,"",IF(VLOOKUP($A75,parlvotes_lh!$A$11:$ZZ$201,386,FALSE)=0,"",VLOOKUP($A75,parlvotes_lh!$A$11:$ZZ$201,386,FALSE)))</f>
        <v/>
      </c>
    </row>
    <row r="76" spans="1:29" ht="13.5" customHeight="1" x14ac:dyDescent="0.25">
      <c r="A76" s="182" t="str">
        <f>IF(info_parties!A76="","",info_parties!A76)</f>
        <v/>
      </c>
      <c r="B76" s="87" t="str">
        <f>IF(A76="","",MID(info_weblinks!$C$3,32,3))</f>
        <v/>
      </c>
      <c r="C76" s="87" t="str">
        <f>IF(info_parties!G76="","",info_parties!G76)</f>
        <v/>
      </c>
      <c r="D76" s="87" t="str">
        <f>IF(info_parties!K76="","",info_parties!K76)</f>
        <v/>
      </c>
      <c r="E76" s="87" t="str">
        <f>IF(info_parties!H76="","",info_parties!H76)</f>
        <v/>
      </c>
      <c r="F76" s="183" t="str">
        <f t="shared" si="4"/>
        <v/>
      </c>
      <c r="G76" s="184" t="str">
        <f t="shared" si="5"/>
        <v/>
      </c>
      <c r="H76" s="185" t="str">
        <f t="shared" si="6"/>
        <v/>
      </c>
      <c r="I76" s="186" t="str">
        <f t="shared" si="7"/>
        <v/>
      </c>
      <c r="J76" s="187" t="str">
        <f>IF(ISERROR(VLOOKUP($A76,parlvotes_lh!$A$11:$ZZ$201,6,FALSE))=TRUE,"",IF(VLOOKUP($A76,parlvotes_lh!$A$11:$ZZ$201,6,FALSE)=0,"",VLOOKUP($A76,parlvotes_lh!$A$11:$ZZ$201,6,FALSE)))</f>
        <v/>
      </c>
      <c r="K76" s="187" t="str">
        <f>IF(ISERROR(VLOOKUP($A76,parlvotes_lh!$A$11:$ZZ$201,26,FALSE))=TRUE,"",IF(VLOOKUP($A76,parlvotes_lh!$A$11:$ZZ$201,26,FALSE)=0,"",VLOOKUP($A76,parlvotes_lh!$A$11:$ZZ$201,26,FALSE)))</f>
        <v/>
      </c>
      <c r="L76" s="187" t="str">
        <f>IF(ISERROR(VLOOKUP($A76,parlvotes_lh!$A$11:$ZZ$201,46,FALSE))=TRUE,"",IF(VLOOKUP($A76,parlvotes_lh!$A$11:$ZZ$201,46,FALSE)=0,"",VLOOKUP($A76,parlvotes_lh!$A$11:$ZZ$201,46,FALSE)))</f>
        <v/>
      </c>
      <c r="M76" s="187" t="str">
        <f>IF(ISERROR(VLOOKUP($A76,parlvotes_lh!$A$11:$ZZ$201,66,FALSE))=TRUE,"",IF(VLOOKUP($A76,parlvotes_lh!$A$11:$ZZ$201,66,FALSE)=0,"",VLOOKUP($A76,parlvotes_lh!$A$11:$ZZ$201,66,FALSE)))</f>
        <v/>
      </c>
      <c r="N76" s="187" t="str">
        <f>IF(ISERROR(VLOOKUP($A76,parlvotes_lh!$A$11:$ZZ$201,86,FALSE))=TRUE,"",IF(VLOOKUP($A76,parlvotes_lh!$A$11:$ZZ$201,86,FALSE)=0,"",VLOOKUP($A76,parlvotes_lh!$A$11:$ZZ$201,86,FALSE)))</f>
        <v/>
      </c>
      <c r="O76" s="187" t="str">
        <f>IF(ISERROR(VLOOKUP($A76,parlvotes_lh!$A$11:$ZZ$201,106,FALSE))=TRUE,"",IF(VLOOKUP($A76,parlvotes_lh!$A$11:$ZZ$201,106,FALSE)=0,"",VLOOKUP($A76,parlvotes_lh!$A$11:$ZZ$201,106,FALSE)))</f>
        <v/>
      </c>
      <c r="P76" s="187" t="str">
        <f>IF(ISERROR(VLOOKUP($A76,parlvotes_lh!$A$11:$ZZ$201,126,FALSE))=TRUE,"",IF(VLOOKUP($A76,parlvotes_lh!$A$11:$ZZ$201,126,FALSE)=0,"",VLOOKUP($A76,parlvotes_lh!$A$11:$ZZ$201,126,FALSE)))</f>
        <v/>
      </c>
      <c r="Q76" s="188" t="str">
        <f>IF(ISERROR(VLOOKUP($A76,parlvotes_lh!$A$11:$ZZ$201,146,FALSE))=TRUE,"",IF(VLOOKUP($A76,parlvotes_lh!$A$11:$ZZ$201,146,FALSE)=0,"",VLOOKUP($A76,parlvotes_lh!$A$11:$ZZ$201,146,FALSE)))</f>
        <v/>
      </c>
      <c r="R76" s="188" t="str">
        <f>IF(ISERROR(VLOOKUP($A76,parlvotes_lh!$A$11:$ZZ$201,166,FALSE))=TRUE,"",IF(VLOOKUP($A76,parlvotes_lh!$A$11:$ZZ$201,166,FALSE)=0,"",VLOOKUP($A76,parlvotes_lh!$A$11:$ZZ$201,166,FALSE)))</f>
        <v/>
      </c>
      <c r="S76" s="188" t="str">
        <f>IF(ISERROR(VLOOKUP($A76,parlvotes_lh!$A$11:$ZZ$201,186,FALSE))=TRUE,"",IF(VLOOKUP($A76,parlvotes_lh!$A$11:$ZZ$201,186,FALSE)=0,"",VLOOKUP($A76,parlvotes_lh!$A$11:$ZZ$201,186,FALSE)))</f>
        <v/>
      </c>
      <c r="T76" s="188" t="str">
        <f>IF(ISERROR(VLOOKUP($A76,parlvotes_lh!$A$11:$ZZ$201,206,FALSE))=TRUE,"",IF(VLOOKUP($A76,parlvotes_lh!$A$11:$ZZ$201,206,FALSE)=0,"",VLOOKUP($A76,parlvotes_lh!$A$11:$ZZ$201,206,FALSE)))</f>
        <v/>
      </c>
      <c r="U76" s="188" t="str">
        <f>IF(ISERROR(VLOOKUP($A76,parlvotes_lh!$A$11:$ZZ$201,226,FALSE))=TRUE,"",IF(VLOOKUP($A76,parlvotes_lh!$A$11:$ZZ$201,226,FALSE)=0,"",VLOOKUP($A76,parlvotes_lh!$A$11:$ZZ$201,226,FALSE)))</f>
        <v/>
      </c>
      <c r="V76" s="188" t="str">
        <f>IF(ISERROR(VLOOKUP($A76,parlvotes_lh!$A$11:$ZZ$201,246,FALSE))=TRUE,"",IF(VLOOKUP($A76,parlvotes_lh!$A$11:$ZZ$201,246,FALSE)=0,"",VLOOKUP($A76,parlvotes_lh!$A$11:$ZZ$201,246,FALSE)))</f>
        <v/>
      </c>
      <c r="W76" s="188" t="str">
        <f>IF(ISERROR(VLOOKUP($A76,parlvotes_lh!$A$11:$ZZ$201,266,FALSE))=TRUE,"",IF(VLOOKUP($A76,parlvotes_lh!$A$11:$ZZ$201,266,FALSE)=0,"",VLOOKUP($A76,parlvotes_lh!$A$11:$ZZ$201,266,FALSE)))</f>
        <v/>
      </c>
      <c r="X76" s="188" t="str">
        <f>IF(ISERROR(VLOOKUP($A76,parlvotes_lh!$A$11:$ZZ$201,286,FALSE))=TRUE,"",IF(VLOOKUP($A76,parlvotes_lh!$A$11:$ZZ$201,286,FALSE)=0,"",VLOOKUP($A76,parlvotes_lh!$A$11:$ZZ$201,286,FALSE)))</f>
        <v/>
      </c>
      <c r="Y76" s="188" t="str">
        <f>IF(ISERROR(VLOOKUP($A76,parlvotes_lh!$A$11:$ZZ$201,306,FALSE))=TRUE,"",IF(VLOOKUP($A76,parlvotes_lh!$A$11:$ZZ$201,306,FALSE)=0,"",VLOOKUP($A76,parlvotes_lh!$A$11:$ZZ$201,306,FALSE)))</f>
        <v/>
      </c>
      <c r="Z76" s="188" t="str">
        <f>IF(ISERROR(VLOOKUP($A76,parlvotes_lh!$A$11:$ZZ$201,326,FALSE))=TRUE,"",IF(VLOOKUP($A76,parlvotes_lh!$A$11:$ZZ$201,326,FALSE)=0,"",VLOOKUP($A76,parlvotes_lh!$A$11:$ZZ$201,326,FALSE)))</f>
        <v/>
      </c>
      <c r="AA76" s="188" t="str">
        <f>IF(ISERROR(VLOOKUP($A76,parlvotes_lh!$A$11:$ZZ$201,346,FALSE))=TRUE,"",IF(VLOOKUP($A76,parlvotes_lh!$A$11:$ZZ$201,346,FALSE)=0,"",VLOOKUP($A76,parlvotes_lh!$A$11:$ZZ$201,346,FALSE)))</f>
        <v/>
      </c>
      <c r="AB76" s="188" t="str">
        <f>IF(ISERROR(VLOOKUP($A76,parlvotes_lh!$A$11:$ZZ$201,366,FALSE))=TRUE,"",IF(VLOOKUP($A76,parlvotes_lh!$A$11:$ZZ$201,366,FALSE)=0,"",VLOOKUP($A76,parlvotes_lh!$A$11:$ZZ$201,366,FALSE)))</f>
        <v/>
      </c>
      <c r="AC76" s="188" t="str">
        <f>IF(ISERROR(VLOOKUP($A76,parlvotes_lh!$A$11:$ZZ$201,386,FALSE))=TRUE,"",IF(VLOOKUP($A76,parlvotes_lh!$A$11:$ZZ$201,386,FALSE)=0,"",VLOOKUP($A76,parlvotes_lh!$A$11:$ZZ$201,386,FALSE)))</f>
        <v/>
      </c>
    </row>
    <row r="77" spans="1:29" ht="13.5" customHeight="1" x14ac:dyDescent="0.25">
      <c r="A77" s="182" t="str">
        <f>IF(info_parties!A77="","",info_parties!A77)</f>
        <v/>
      </c>
      <c r="B77" s="87" t="str">
        <f>IF(A77="","",MID(info_weblinks!$C$3,32,3))</f>
        <v/>
      </c>
      <c r="C77" s="87" t="str">
        <f>IF(info_parties!G77="","",info_parties!G77)</f>
        <v/>
      </c>
      <c r="D77" s="87" t="str">
        <f>IF(info_parties!K77="","",info_parties!K77)</f>
        <v/>
      </c>
      <c r="E77" s="87" t="str">
        <f>IF(info_parties!H77="","",info_parties!H77)</f>
        <v/>
      </c>
      <c r="F77" s="183" t="str">
        <f t="shared" si="4"/>
        <v/>
      </c>
      <c r="G77" s="184" t="str">
        <f t="shared" si="5"/>
        <v/>
      </c>
      <c r="H77" s="185" t="str">
        <f t="shared" si="6"/>
        <v/>
      </c>
      <c r="I77" s="186" t="str">
        <f t="shared" si="7"/>
        <v/>
      </c>
      <c r="J77" s="187" t="str">
        <f>IF(ISERROR(VLOOKUP($A77,parlvotes_lh!$A$11:$ZZ$201,6,FALSE))=TRUE,"",IF(VLOOKUP($A77,parlvotes_lh!$A$11:$ZZ$201,6,FALSE)=0,"",VLOOKUP($A77,parlvotes_lh!$A$11:$ZZ$201,6,FALSE)))</f>
        <v/>
      </c>
      <c r="K77" s="187" t="str">
        <f>IF(ISERROR(VLOOKUP($A77,parlvotes_lh!$A$11:$ZZ$201,26,FALSE))=TRUE,"",IF(VLOOKUP($A77,parlvotes_lh!$A$11:$ZZ$201,26,FALSE)=0,"",VLOOKUP($A77,parlvotes_lh!$A$11:$ZZ$201,26,FALSE)))</f>
        <v/>
      </c>
      <c r="L77" s="187" t="str">
        <f>IF(ISERROR(VLOOKUP($A77,parlvotes_lh!$A$11:$ZZ$201,46,FALSE))=TRUE,"",IF(VLOOKUP($A77,parlvotes_lh!$A$11:$ZZ$201,46,FALSE)=0,"",VLOOKUP($A77,parlvotes_lh!$A$11:$ZZ$201,46,FALSE)))</f>
        <v/>
      </c>
      <c r="M77" s="187" t="str">
        <f>IF(ISERROR(VLOOKUP($A77,parlvotes_lh!$A$11:$ZZ$201,66,FALSE))=TRUE,"",IF(VLOOKUP($A77,parlvotes_lh!$A$11:$ZZ$201,66,FALSE)=0,"",VLOOKUP($A77,parlvotes_lh!$A$11:$ZZ$201,66,FALSE)))</f>
        <v/>
      </c>
      <c r="N77" s="187" t="str">
        <f>IF(ISERROR(VLOOKUP($A77,parlvotes_lh!$A$11:$ZZ$201,86,FALSE))=TRUE,"",IF(VLOOKUP($A77,parlvotes_lh!$A$11:$ZZ$201,86,FALSE)=0,"",VLOOKUP($A77,parlvotes_lh!$A$11:$ZZ$201,86,FALSE)))</f>
        <v/>
      </c>
      <c r="O77" s="187" t="str">
        <f>IF(ISERROR(VLOOKUP($A77,parlvotes_lh!$A$11:$ZZ$201,106,FALSE))=TRUE,"",IF(VLOOKUP($A77,parlvotes_lh!$A$11:$ZZ$201,106,FALSE)=0,"",VLOOKUP($A77,parlvotes_lh!$A$11:$ZZ$201,106,FALSE)))</f>
        <v/>
      </c>
      <c r="P77" s="187" t="str">
        <f>IF(ISERROR(VLOOKUP($A77,parlvotes_lh!$A$11:$ZZ$201,126,FALSE))=TRUE,"",IF(VLOOKUP($A77,parlvotes_lh!$A$11:$ZZ$201,126,FALSE)=0,"",VLOOKUP($A77,parlvotes_lh!$A$11:$ZZ$201,126,FALSE)))</f>
        <v/>
      </c>
      <c r="Q77" s="188" t="str">
        <f>IF(ISERROR(VLOOKUP($A77,parlvotes_lh!$A$11:$ZZ$201,146,FALSE))=TRUE,"",IF(VLOOKUP($A77,parlvotes_lh!$A$11:$ZZ$201,146,FALSE)=0,"",VLOOKUP($A77,parlvotes_lh!$A$11:$ZZ$201,146,FALSE)))</f>
        <v/>
      </c>
      <c r="R77" s="188" t="str">
        <f>IF(ISERROR(VLOOKUP($A77,parlvotes_lh!$A$11:$ZZ$201,166,FALSE))=TRUE,"",IF(VLOOKUP($A77,parlvotes_lh!$A$11:$ZZ$201,166,FALSE)=0,"",VLOOKUP($A77,parlvotes_lh!$A$11:$ZZ$201,166,FALSE)))</f>
        <v/>
      </c>
      <c r="S77" s="188" t="str">
        <f>IF(ISERROR(VLOOKUP($A77,parlvotes_lh!$A$11:$ZZ$201,186,FALSE))=TRUE,"",IF(VLOOKUP($A77,parlvotes_lh!$A$11:$ZZ$201,186,FALSE)=0,"",VLOOKUP($A77,parlvotes_lh!$A$11:$ZZ$201,186,FALSE)))</f>
        <v/>
      </c>
      <c r="T77" s="188" t="str">
        <f>IF(ISERROR(VLOOKUP($A77,parlvotes_lh!$A$11:$ZZ$201,206,FALSE))=TRUE,"",IF(VLOOKUP($A77,parlvotes_lh!$A$11:$ZZ$201,206,FALSE)=0,"",VLOOKUP($A77,parlvotes_lh!$A$11:$ZZ$201,206,FALSE)))</f>
        <v/>
      </c>
      <c r="U77" s="188" t="str">
        <f>IF(ISERROR(VLOOKUP($A77,parlvotes_lh!$A$11:$ZZ$201,226,FALSE))=TRUE,"",IF(VLOOKUP($A77,parlvotes_lh!$A$11:$ZZ$201,226,FALSE)=0,"",VLOOKUP($A77,parlvotes_lh!$A$11:$ZZ$201,226,FALSE)))</f>
        <v/>
      </c>
      <c r="V77" s="188" t="str">
        <f>IF(ISERROR(VLOOKUP($A77,parlvotes_lh!$A$11:$ZZ$201,246,FALSE))=TRUE,"",IF(VLOOKUP($A77,parlvotes_lh!$A$11:$ZZ$201,246,FALSE)=0,"",VLOOKUP($A77,parlvotes_lh!$A$11:$ZZ$201,246,FALSE)))</f>
        <v/>
      </c>
      <c r="W77" s="188" t="str">
        <f>IF(ISERROR(VLOOKUP($A77,parlvotes_lh!$A$11:$ZZ$201,266,FALSE))=TRUE,"",IF(VLOOKUP($A77,parlvotes_lh!$A$11:$ZZ$201,266,FALSE)=0,"",VLOOKUP($A77,parlvotes_lh!$A$11:$ZZ$201,266,FALSE)))</f>
        <v/>
      </c>
      <c r="X77" s="188" t="str">
        <f>IF(ISERROR(VLOOKUP($A77,parlvotes_lh!$A$11:$ZZ$201,286,FALSE))=TRUE,"",IF(VLOOKUP($A77,parlvotes_lh!$A$11:$ZZ$201,286,FALSE)=0,"",VLOOKUP($A77,parlvotes_lh!$A$11:$ZZ$201,286,FALSE)))</f>
        <v/>
      </c>
      <c r="Y77" s="188" t="str">
        <f>IF(ISERROR(VLOOKUP($A77,parlvotes_lh!$A$11:$ZZ$201,306,FALSE))=TRUE,"",IF(VLOOKUP($A77,parlvotes_lh!$A$11:$ZZ$201,306,FALSE)=0,"",VLOOKUP($A77,parlvotes_lh!$A$11:$ZZ$201,306,FALSE)))</f>
        <v/>
      </c>
      <c r="Z77" s="188" t="str">
        <f>IF(ISERROR(VLOOKUP($A77,parlvotes_lh!$A$11:$ZZ$201,326,FALSE))=TRUE,"",IF(VLOOKUP($A77,parlvotes_lh!$A$11:$ZZ$201,326,FALSE)=0,"",VLOOKUP($A77,parlvotes_lh!$A$11:$ZZ$201,326,FALSE)))</f>
        <v/>
      </c>
      <c r="AA77" s="188" t="str">
        <f>IF(ISERROR(VLOOKUP($A77,parlvotes_lh!$A$11:$ZZ$201,346,FALSE))=TRUE,"",IF(VLOOKUP($A77,parlvotes_lh!$A$11:$ZZ$201,346,FALSE)=0,"",VLOOKUP($A77,parlvotes_lh!$A$11:$ZZ$201,346,FALSE)))</f>
        <v/>
      </c>
      <c r="AB77" s="188" t="str">
        <f>IF(ISERROR(VLOOKUP($A77,parlvotes_lh!$A$11:$ZZ$201,366,FALSE))=TRUE,"",IF(VLOOKUP($A77,parlvotes_lh!$A$11:$ZZ$201,366,FALSE)=0,"",VLOOKUP($A77,parlvotes_lh!$A$11:$ZZ$201,366,FALSE)))</f>
        <v/>
      </c>
      <c r="AC77" s="188" t="str">
        <f>IF(ISERROR(VLOOKUP($A77,parlvotes_lh!$A$11:$ZZ$201,386,FALSE))=TRUE,"",IF(VLOOKUP($A77,parlvotes_lh!$A$11:$ZZ$201,386,FALSE)=0,"",VLOOKUP($A77,parlvotes_lh!$A$11:$ZZ$201,386,FALSE)))</f>
        <v/>
      </c>
    </row>
    <row r="78" spans="1:29" ht="13.5" customHeight="1" x14ac:dyDescent="0.25">
      <c r="A78" s="182" t="str">
        <f>IF(info_parties!A78="","",info_parties!A78)</f>
        <v/>
      </c>
      <c r="B78" s="87" t="str">
        <f>IF(A78="","",MID(info_weblinks!$C$3,32,3))</f>
        <v/>
      </c>
      <c r="C78" s="87" t="str">
        <f>IF(info_parties!G78="","",info_parties!G78)</f>
        <v/>
      </c>
      <c r="D78" s="87" t="str">
        <f>IF(info_parties!K78="","",info_parties!K78)</f>
        <v/>
      </c>
      <c r="E78" s="87" t="str">
        <f>IF(info_parties!H78="","",info_parties!H78)</f>
        <v/>
      </c>
      <c r="F78" s="183" t="str">
        <f t="shared" si="4"/>
        <v/>
      </c>
      <c r="G78" s="184" t="str">
        <f t="shared" si="5"/>
        <v/>
      </c>
      <c r="H78" s="185" t="str">
        <f t="shared" si="6"/>
        <v/>
      </c>
      <c r="I78" s="186" t="str">
        <f t="shared" si="7"/>
        <v/>
      </c>
      <c r="J78" s="187" t="str">
        <f>IF(ISERROR(VLOOKUP($A78,parlvotes_lh!$A$11:$ZZ$201,6,FALSE))=TRUE,"",IF(VLOOKUP($A78,parlvotes_lh!$A$11:$ZZ$201,6,FALSE)=0,"",VLOOKUP($A78,parlvotes_lh!$A$11:$ZZ$201,6,FALSE)))</f>
        <v/>
      </c>
      <c r="K78" s="187" t="str">
        <f>IF(ISERROR(VLOOKUP($A78,parlvotes_lh!$A$11:$ZZ$201,26,FALSE))=TRUE,"",IF(VLOOKUP($A78,parlvotes_lh!$A$11:$ZZ$201,26,FALSE)=0,"",VLOOKUP($A78,parlvotes_lh!$A$11:$ZZ$201,26,FALSE)))</f>
        <v/>
      </c>
      <c r="L78" s="187" t="str">
        <f>IF(ISERROR(VLOOKUP($A78,parlvotes_lh!$A$11:$ZZ$201,46,FALSE))=TRUE,"",IF(VLOOKUP($A78,parlvotes_lh!$A$11:$ZZ$201,46,FALSE)=0,"",VLOOKUP($A78,parlvotes_lh!$A$11:$ZZ$201,46,FALSE)))</f>
        <v/>
      </c>
      <c r="M78" s="187" t="str">
        <f>IF(ISERROR(VLOOKUP($A78,parlvotes_lh!$A$11:$ZZ$201,66,FALSE))=TRUE,"",IF(VLOOKUP($A78,parlvotes_lh!$A$11:$ZZ$201,66,FALSE)=0,"",VLOOKUP($A78,parlvotes_lh!$A$11:$ZZ$201,66,FALSE)))</f>
        <v/>
      </c>
      <c r="N78" s="187" t="str">
        <f>IF(ISERROR(VLOOKUP($A78,parlvotes_lh!$A$11:$ZZ$201,86,FALSE))=TRUE,"",IF(VLOOKUP($A78,parlvotes_lh!$A$11:$ZZ$201,86,FALSE)=0,"",VLOOKUP($A78,parlvotes_lh!$A$11:$ZZ$201,86,FALSE)))</f>
        <v/>
      </c>
      <c r="O78" s="187" t="str">
        <f>IF(ISERROR(VLOOKUP($A78,parlvotes_lh!$A$11:$ZZ$201,106,FALSE))=TRUE,"",IF(VLOOKUP($A78,parlvotes_lh!$A$11:$ZZ$201,106,FALSE)=0,"",VLOOKUP($A78,parlvotes_lh!$A$11:$ZZ$201,106,FALSE)))</f>
        <v/>
      </c>
      <c r="P78" s="187" t="str">
        <f>IF(ISERROR(VLOOKUP($A78,parlvotes_lh!$A$11:$ZZ$201,126,FALSE))=TRUE,"",IF(VLOOKUP($A78,parlvotes_lh!$A$11:$ZZ$201,126,FALSE)=0,"",VLOOKUP($A78,parlvotes_lh!$A$11:$ZZ$201,126,FALSE)))</f>
        <v/>
      </c>
      <c r="Q78" s="188" t="str">
        <f>IF(ISERROR(VLOOKUP($A78,parlvotes_lh!$A$11:$ZZ$201,146,FALSE))=TRUE,"",IF(VLOOKUP($A78,parlvotes_lh!$A$11:$ZZ$201,146,FALSE)=0,"",VLOOKUP($A78,parlvotes_lh!$A$11:$ZZ$201,146,FALSE)))</f>
        <v/>
      </c>
      <c r="R78" s="188" t="str">
        <f>IF(ISERROR(VLOOKUP($A78,parlvotes_lh!$A$11:$ZZ$201,166,FALSE))=TRUE,"",IF(VLOOKUP($A78,parlvotes_lh!$A$11:$ZZ$201,166,FALSE)=0,"",VLOOKUP($A78,parlvotes_lh!$A$11:$ZZ$201,166,FALSE)))</f>
        <v/>
      </c>
      <c r="S78" s="188" t="str">
        <f>IF(ISERROR(VLOOKUP($A78,parlvotes_lh!$A$11:$ZZ$201,186,FALSE))=TRUE,"",IF(VLOOKUP($A78,parlvotes_lh!$A$11:$ZZ$201,186,FALSE)=0,"",VLOOKUP($A78,parlvotes_lh!$A$11:$ZZ$201,186,FALSE)))</f>
        <v/>
      </c>
      <c r="T78" s="188" t="str">
        <f>IF(ISERROR(VLOOKUP($A78,parlvotes_lh!$A$11:$ZZ$201,206,FALSE))=TRUE,"",IF(VLOOKUP($A78,parlvotes_lh!$A$11:$ZZ$201,206,FALSE)=0,"",VLOOKUP($A78,parlvotes_lh!$A$11:$ZZ$201,206,FALSE)))</f>
        <v/>
      </c>
      <c r="U78" s="188" t="str">
        <f>IF(ISERROR(VLOOKUP($A78,parlvotes_lh!$A$11:$ZZ$201,226,FALSE))=TRUE,"",IF(VLOOKUP($A78,parlvotes_lh!$A$11:$ZZ$201,226,FALSE)=0,"",VLOOKUP($A78,parlvotes_lh!$A$11:$ZZ$201,226,FALSE)))</f>
        <v/>
      </c>
      <c r="V78" s="188" t="str">
        <f>IF(ISERROR(VLOOKUP($A78,parlvotes_lh!$A$11:$ZZ$201,246,FALSE))=TRUE,"",IF(VLOOKUP($A78,parlvotes_lh!$A$11:$ZZ$201,246,FALSE)=0,"",VLOOKUP($A78,parlvotes_lh!$A$11:$ZZ$201,246,FALSE)))</f>
        <v/>
      </c>
      <c r="W78" s="188" t="str">
        <f>IF(ISERROR(VLOOKUP($A78,parlvotes_lh!$A$11:$ZZ$201,266,FALSE))=TRUE,"",IF(VLOOKUP($A78,parlvotes_lh!$A$11:$ZZ$201,266,FALSE)=0,"",VLOOKUP($A78,parlvotes_lh!$A$11:$ZZ$201,266,FALSE)))</f>
        <v/>
      </c>
      <c r="X78" s="188" t="str">
        <f>IF(ISERROR(VLOOKUP($A78,parlvotes_lh!$A$11:$ZZ$201,286,FALSE))=TRUE,"",IF(VLOOKUP($A78,parlvotes_lh!$A$11:$ZZ$201,286,FALSE)=0,"",VLOOKUP($A78,parlvotes_lh!$A$11:$ZZ$201,286,FALSE)))</f>
        <v/>
      </c>
      <c r="Y78" s="188" t="str">
        <f>IF(ISERROR(VLOOKUP($A78,parlvotes_lh!$A$11:$ZZ$201,306,FALSE))=TRUE,"",IF(VLOOKUP($A78,parlvotes_lh!$A$11:$ZZ$201,306,FALSE)=0,"",VLOOKUP($A78,parlvotes_lh!$A$11:$ZZ$201,306,FALSE)))</f>
        <v/>
      </c>
      <c r="Z78" s="188" t="str">
        <f>IF(ISERROR(VLOOKUP($A78,parlvotes_lh!$A$11:$ZZ$201,326,FALSE))=TRUE,"",IF(VLOOKUP($A78,parlvotes_lh!$A$11:$ZZ$201,326,FALSE)=0,"",VLOOKUP($A78,parlvotes_lh!$A$11:$ZZ$201,326,FALSE)))</f>
        <v/>
      </c>
      <c r="AA78" s="188" t="str">
        <f>IF(ISERROR(VLOOKUP($A78,parlvotes_lh!$A$11:$ZZ$201,346,FALSE))=TRUE,"",IF(VLOOKUP($A78,parlvotes_lh!$A$11:$ZZ$201,346,FALSE)=0,"",VLOOKUP($A78,parlvotes_lh!$A$11:$ZZ$201,346,FALSE)))</f>
        <v/>
      </c>
      <c r="AB78" s="188" t="str">
        <f>IF(ISERROR(VLOOKUP($A78,parlvotes_lh!$A$11:$ZZ$201,366,FALSE))=TRUE,"",IF(VLOOKUP($A78,parlvotes_lh!$A$11:$ZZ$201,366,FALSE)=0,"",VLOOKUP($A78,parlvotes_lh!$A$11:$ZZ$201,366,FALSE)))</f>
        <v/>
      </c>
      <c r="AC78" s="188" t="str">
        <f>IF(ISERROR(VLOOKUP($A78,parlvotes_lh!$A$11:$ZZ$201,386,FALSE))=TRUE,"",IF(VLOOKUP($A78,parlvotes_lh!$A$11:$ZZ$201,386,FALSE)=0,"",VLOOKUP($A78,parlvotes_lh!$A$11:$ZZ$201,386,FALSE)))</f>
        <v/>
      </c>
    </row>
    <row r="79" spans="1:29" ht="13.5" customHeight="1" x14ac:dyDescent="0.25">
      <c r="A79" s="182" t="str">
        <f>IF(info_parties!A79="","",info_parties!A79)</f>
        <v/>
      </c>
      <c r="B79" s="87" t="str">
        <f>IF(A79="","",MID(info_weblinks!$C$3,32,3))</f>
        <v/>
      </c>
      <c r="C79" s="87" t="str">
        <f>IF(info_parties!G79="","",info_parties!G79)</f>
        <v/>
      </c>
      <c r="D79" s="87" t="str">
        <f>IF(info_parties!K79="","",info_parties!K79)</f>
        <v/>
      </c>
      <c r="E79" s="87" t="str">
        <f>IF(info_parties!H79="","",info_parties!H79)</f>
        <v/>
      </c>
      <c r="F79" s="183" t="str">
        <f t="shared" si="4"/>
        <v/>
      </c>
      <c r="G79" s="184" t="str">
        <f t="shared" si="5"/>
        <v/>
      </c>
      <c r="H79" s="185" t="str">
        <f t="shared" si="6"/>
        <v/>
      </c>
      <c r="I79" s="186" t="str">
        <f t="shared" si="7"/>
        <v/>
      </c>
      <c r="J79" s="187" t="str">
        <f>IF(ISERROR(VLOOKUP($A79,parlvotes_lh!$A$11:$ZZ$201,6,FALSE))=TRUE,"",IF(VLOOKUP($A79,parlvotes_lh!$A$11:$ZZ$201,6,FALSE)=0,"",VLOOKUP($A79,parlvotes_lh!$A$11:$ZZ$201,6,FALSE)))</f>
        <v/>
      </c>
      <c r="K79" s="187" t="str">
        <f>IF(ISERROR(VLOOKUP($A79,parlvotes_lh!$A$11:$ZZ$201,26,FALSE))=TRUE,"",IF(VLOOKUP($A79,parlvotes_lh!$A$11:$ZZ$201,26,FALSE)=0,"",VLOOKUP($A79,parlvotes_lh!$A$11:$ZZ$201,26,FALSE)))</f>
        <v/>
      </c>
      <c r="L79" s="187" t="str">
        <f>IF(ISERROR(VLOOKUP($A79,parlvotes_lh!$A$11:$ZZ$201,46,FALSE))=TRUE,"",IF(VLOOKUP($A79,parlvotes_lh!$A$11:$ZZ$201,46,FALSE)=0,"",VLOOKUP($A79,parlvotes_lh!$A$11:$ZZ$201,46,FALSE)))</f>
        <v/>
      </c>
      <c r="M79" s="187" t="str">
        <f>IF(ISERROR(VLOOKUP($A79,parlvotes_lh!$A$11:$ZZ$201,66,FALSE))=TRUE,"",IF(VLOOKUP($A79,parlvotes_lh!$A$11:$ZZ$201,66,FALSE)=0,"",VLOOKUP($A79,parlvotes_lh!$A$11:$ZZ$201,66,FALSE)))</f>
        <v/>
      </c>
      <c r="N79" s="187" t="str">
        <f>IF(ISERROR(VLOOKUP($A79,parlvotes_lh!$A$11:$ZZ$201,86,FALSE))=TRUE,"",IF(VLOOKUP($A79,parlvotes_lh!$A$11:$ZZ$201,86,FALSE)=0,"",VLOOKUP($A79,parlvotes_lh!$A$11:$ZZ$201,86,FALSE)))</f>
        <v/>
      </c>
      <c r="O79" s="187" t="str">
        <f>IF(ISERROR(VLOOKUP($A79,parlvotes_lh!$A$11:$ZZ$201,106,FALSE))=TRUE,"",IF(VLOOKUP($A79,parlvotes_lh!$A$11:$ZZ$201,106,FALSE)=0,"",VLOOKUP($A79,parlvotes_lh!$A$11:$ZZ$201,106,FALSE)))</f>
        <v/>
      </c>
      <c r="P79" s="187" t="str">
        <f>IF(ISERROR(VLOOKUP($A79,parlvotes_lh!$A$11:$ZZ$201,126,FALSE))=TRUE,"",IF(VLOOKUP($A79,parlvotes_lh!$A$11:$ZZ$201,126,FALSE)=0,"",VLOOKUP($A79,parlvotes_lh!$A$11:$ZZ$201,126,FALSE)))</f>
        <v/>
      </c>
      <c r="Q79" s="188" t="str">
        <f>IF(ISERROR(VLOOKUP($A79,parlvotes_lh!$A$11:$ZZ$201,146,FALSE))=TRUE,"",IF(VLOOKUP($A79,parlvotes_lh!$A$11:$ZZ$201,146,FALSE)=0,"",VLOOKUP($A79,parlvotes_lh!$A$11:$ZZ$201,146,FALSE)))</f>
        <v/>
      </c>
      <c r="R79" s="188" t="str">
        <f>IF(ISERROR(VLOOKUP($A79,parlvotes_lh!$A$11:$ZZ$201,166,FALSE))=TRUE,"",IF(VLOOKUP($A79,parlvotes_lh!$A$11:$ZZ$201,166,FALSE)=0,"",VLOOKUP($A79,parlvotes_lh!$A$11:$ZZ$201,166,FALSE)))</f>
        <v/>
      </c>
      <c r="S79" s="188" t="str">
        <f>IF(ISERROR(VLOOKUP($A79,parlvotes_lh!$A$11:$ZZ$201,186,FALSE))=TRUE,"",IF(VLOOKUP($A79,parlvotes_lh!$A$11:$ZZ$201,186,FALSE)=0,"",VLOOKUP($A79,parlvotes_lh!$A$11:$ZZ$201,186,FALSE)))</f>
        <v/>
      </c>
      <c r="T79" s="188" t="str">
        <f>IF(ISERROR(VLOOKUP($A79,parlvotes_lh!$A$11:$ZZ$201,206,FALSE))=TRUE,"",IF(VLOOKUP($A79,parlvotes_lh!$A$11:$ZZ$201,206,FALSE)=0,"",VLOOKUP($A79,parlvotes_lh!$A$11:$ZZ$201,206,FALSE)))</f>
        <v/>
      </c>
      <c r="U79" s="188" t="str">
        <f>IF(ISERROR(VLOOKUP($A79,parlvotes_lh!$A$11:$ZZ$201,226,FALSE))=TRUE,"",IF(VLOOKUP($A79,parlvotes_lh!$A$11:$ZZ$201,226,FALSE)=0,"",VLOOKUP($A79,parlvotes_lh!$A$11:$ZZ$201,226,FALSE)))</f>
        <v/>
      </c>
      <c r="V79" s="188" t="str">
        <f>IF(ISERROR(VLOOKUP($A79,parlvotes_lh!$A$11:$ZZ$201,246,FALSE))=TRUE,"",IF(VLOOKUP($A79,parlvotes_lh!$A$11:$ZZ$201,246,FALSE)=0,"",VLOOKUP($A79,parlvotes_lh!$A$11:$ZZ$201,246,FALSE)))</f>
        <v/>
      </c>
      <c r="W79" s="188" t="str">
        <f>IF(ISERROR(VLOOKUP($A79,parlvotes_lh!$A$11:$ZZ$201,266,FALSE))=TRUE,"",IF(VLOOKUP($A79,parlvotes_lh!$A$11:$ZZ$201,266,FALSE)=0,"",VLOOKUP($A79,parlvotes_lh!$A$11:$ZZ$201,266,FALSE)))</f>
        <v/>
      </c>
      <c r="X79" s="188" t="str">
        <f>IF(ISERROR(VLOOKUP($A79,parlvotes_lh!$A$11:$ZZ$201,286,FALSE))=TRUE,"",IF(VLOOKUP($A79,parlvotes_lh!$A$11:$ZZ$201,286,FALSE)=0,"",VLOOKUP($A79,parlvotes_lh!$A$11:$ZZ$201,286,FALSE)))</f>
        <v/>
      </c>
      <c r="Y79" s="188" t="str">
        <f>IF(ISERROR(VLOOKUP($A79,parlvotes_lh!$A$11:$ZZ$201,306,FALSE))=TRUE,"",IF(VLOOKUP($A79,parlvotes_lh!$A$11:$ZZ$201,306,FALSE)=0,"",VLOOKUP($A79,parlvotes_lh!$A$11:$ZZ$201,306,FALSE)))</f>
        <v/>
      </c>
      <c r="Z79" s="188" t="str">
        <f>IF(ISERROR(VLOOKUP($A79,parlvotes_lh!$A$11:$ZZ$201,326,FALSE))=TRUE,"",IF(VLOOKUP($A79,parlvotes_lh!$A$11:$ZZ$201,326,FALSE)=0,"",VLOOKUP($A79,parlvotes_lh!$A$11:$ZZ$201,326,FALSE)))</f>
        <v/>
      </c>
      <c r="AA79" s="188" t="str">
        <f>IF(ISERROR(VLOOKUP($A79,parlvotes_lh!$A$11:$ZZ$201,346,FALSE))=TRUE,"",IF(VLOOKUP($A79,parlvotes_lh!$A$11:$ZZ$201,346,FALSE)=0,"",VLOOKUP($A79,parlvotes_lh!$A$11:$ZZ$201,346,FALSE)))</f>
        <v/>
      </c>
      <c r="AB79" s="188" t="str">
        <f>IF(ISERROR(VLOOKUP($A79,parlvotes_lh!$A$11:$ZZ$201,366,FALSE))=TRUE,"",IF(VLOOKUP($A79,parlvotes_lh!$A$11:$ZZ$201,366,FALSE)=0,"",VLOOKUP($A79,parlvotes_lh!$A$11:$ZZ$201,366,FALSE)))</f>
        <v/>
      </c>
      <c r="AC79" s="188" t="str">
        <f>IF(ISERROR(VLOOKUP($A79,parlvotes_lh!$A$11:$ZZ$201,386,FALSE))=TRUE,"",IF(VLOOKUP($A79,parlvotes_lh!$A$11:$ZZ$201,386,FALSE)=0,"",VLOOKUP($A79,parlvotes_lh!$A$11:$ZZ$201,386,FALSE)))</f>
        <v/>
      </c>
    </row>
    <row r="80" spans="1:29" ht="13.5" customHeight="1" x14ac:dyDescent="0.25">
      <c r="A80" s="182" t="str">
        <f>IF(info_parties!A80="","",info_parties!A80)</f>
        <v/>
      </c>
      <c r="B80" s="87" t="str">
        <f>IF(A80="","",MID(info_weblinks!$C$3,32,3))</f>
        <v/>
      </c>
      <c r="C80" s="87" t="str">
        <f>IF(info_parties!G80="","",info_parties!G80)</f>
        <v/>
      </c>
      <c r="D80" s="87" t="str">
        <f>IF(info_parties!K80="","",info_parties!K80)</f>
        <v/>
      </c>
      <c r="E80" s="87" t="str">
        <f>IF(info_parties!H80="","",info_parties!H80)</f>
        <v/>
      </c>
      <c r="F80" s="183" t="str">
        <f t="shared" si="4"/>
        <v/>
      </c>
      <c r="G80" s="184" t="str">
        <f t="shared" si="5"/>
        <v/>
      </c>
      <c r="H80" s="185" t="str">
        <f t="shared" si="6"/>
        <v/>
      </c>
      <c r="I80" s="186" t="str">
        <f t="shared" si="7"/>
        <v/>
      </c>
      <c r="J80" s="187" t="str">
        <f>IF(ISERROR(VLOOKUP($A80,parlvotes_lh!$A$11:$ZZ$201,6,FALSE))=TRUE,"",IF(VLOOKUP($A80,parlvotes_lh!$A$11:$ZZ$201,6,FALSE)=0,"",VLOOKUP($A80,parlvotes_lh!$A$11:$ZZ$201,6,FALSE)))</f>
        <v/>
      </c>
      <c r="K80" s="187" t="str">
        <f>IF(ISERROR(VLOOKUP($A80,parlvotes_lh!$A$11:$ZZ$201,26,FALSE))=TRUE,"",IF(VLOOKUP($A80,parlvotes_lh!$A$11:$ZZ$201,26,FALSE)=0,"",VLOOKUP($A80,parlvotes_lh!$A$11:$ZZ$201,26,FALSE)))</f>
        <v/>
      </c>
      <c r="L80" s="187" t="str">
        <f>IF(ISERROR(VLOOKUP($A80,parlvotes_lh!$A$11:$ZZ$201,46,FALSE))=TRUE,"",IF(VLOOKUP($A80,parlvotes_lh!$A$11:$ZZ$201,46,FALSE)=0,"",VLOOKUP($A80,parlvotes_lh!$A$11:$ZZ$201,46,FALSE)))</f>
        <v/>
      </c>
      <c r="M80" s="187" t="str">
        <f>IF(ISERROR(VLOOKUP($A80,parlvotes_lh!$A$11:$ZZ$201,66,FALSE))=TRUE,"",IF(VLOOKUP($A80,parlvotes_lh!$A$11:$ZZ$201,66,FALSE)=0,"",VLOOKUP($A80,parlvotes_lh!$A$11:$ZZ$201,66,FALSE)))</f>
        <v/>
      </c>
      <c r="N80" s="187" t="str">
        <f>IF(ISERROR(VLOOKUP($A80,parlvotes_lh!$A$11:$ZZ$201,86,FALSE))=TRUE,"",IF(VLOOKUP($A80,parlvotes_lh!$A$11:$ZZ$201,86,FALSE)=0,"",VLOOKUP($A80,parlvotes_lh!$A$11:$ZZ$201,86,FALSE)))</f>
        <v/>
      </c>
      <c r="O80" s="187" t="str">
        <f>IF(ISERROR(VLOOKUP($A80,parlvotes_lh!$A$11:$ZZ$201,106,FALSE))=TRUE,"",IF(VLOOKUP($A80,parlvotes_lh!$A$11:$ZZ$201,106,FALSE)=0,"",VLOOKUP($A80,parlvotes_lh!$A$11:$ZZ$201,106,FALSE)))</f>
        <v/>
      </c>
      <c r="P80" s="187" t="str">
        <f>IF(ISERROR(VLOOKUP($A80,parlvotes_lh!$A$11:$ZZ$201,126,FALSE))=TRUE,"",IF(VLOOKUP($A80,parlvotes_lh!$A$11:$ZZ$201,126,FALSE)=0,"",VLOOKUP($A80,parlvotes_lh!$A$11:$ZZ$201,126,FALSE)))</f>
        <v/>
      </c>
      <c r="Q80" s="188" t="str">
        <f>IF(ISERROR(VLOOKUP($A80,parlvotes_lh!$A$11:$ZZ$201,146,FALSE))=TRUE,"",IF(VLOOKUP($A80,parlvotes_lh!$A$11:$ZZ$201,146,FALSE)=0,"",VLOOKUP($A80,parlvotes_lh!$A$11:$ZZ$201,146,FALSE)))</f>
        <v/>
      </c>
      <c r="R80" s="188" t="str">
        <f>IF(ISERROR(VLOOKUP($A80,parlvotes_lh!$A$11:$ZZ$201,166,FALSE))=TRUE,"",IF(VLOOKUP($A80,parlvotes_lh!$A$11:$ZZ$201,166,FALSE)=0,"",VLOOKUP($A80,parlvotes_lh!$A$11:$ZZ$201,166,FALSE)))</f>
        <v/>
      </c>
      <c r="S80" s="188" t="str">
        <f>IF(ISERROR(VLOOKUP($A80,parlvotes_lh!$A$11:$ZZ$201,186,FALSE))=TRUE,"",IF(VLOOKUP($A80,parlvotes_lh!$A$11:$ZZ$201,186,FALSE)=0,"",VLOOKUP($A80,parlvotes_lh!$A$11:$ZZ$201,186,FALSE)))</f>
        <v/>
      </c>
      <c r="T80" s="188" t="str">
        <f>IF(ISERROR(VLOOKUP($A80,parlvotes_lh!$A$11:$ZZ$201,206,FALSE))=TRUE,"",IF(VLOOKUP($A80,parlvotes_lh!$A$11:$ZZ$201,206,FALSE)=0,"",VLOOKUP($A80,parlvotes_lh!$A$11:$ZZ$201,206,FALSE)))</f>
        <v/>
      </c>
      <c r="U80" s="188" t="str">
        <f>IF(ISERROR(VLOOKUP($A80,parlvotes_lh!$A$11:$ZZ$201,226,FALSE))=TRUE,"",IF(VLOOKUP($A80,parlvotes_lh!$A$11:$ZZ$201,226,FALSE)=0,"",VLOOKUP($A80,parlvotes_lh!$A$11:$ZZ$201,226,FALSE)))</f>
        <v/>
      </c>
      <c r="V80" s="188" t="str">
        <f>IF(ISERROR(VLOOKUP($A80,parlvotes_lh!$A$11:$ZZ$201,246,FALSE))=TRUE,"",IF(VLOOKUP($A80,parlvotes_lh!$A$11:$ZZ$201,246,FALSE)=0,"",VLOOKUP($A80,parlvotes_lh!$A$11:$ZZ$201,246,FALSE)))</f>
        <v/>
      </c>
      <c r="W80" s="188" t="str">
        <f>IF(ISERROR(VLOOKUP($A80,parlvotes_lh!$A$11:$ZZ$201,266,FALSE))=TRUE,"",IF(VLOOKUP($A80,parlvotes_lh!$A$11:$ZZ$201,266,FALSE)=0,"",VLOOKUP($A80,parlvotes_lh!$A$11:$ZZ$201,266,FALSE)))</f>
        <v/>
      </c>
      <c r="X80" s="188" t="str">
        <f>IF(ISERROR(VLOOKUP($A80,parlvotes_lh!$A$11:$ZZ$201,286,FALSE))=TRUE,"",IF(VLOOKUP($A80,parlvotes_lh!$A$11:$ZZ$201,286,FALSE)=0,"",VLOOKUP($A80,parlvotes_lh!$A$11:$ZZ$201,286,FALSE)))</f>
        <v/>
      </c>
      <c r="Y80" s="188" t="str">
        <f>IF(ISERROR(VLOOKUP($A80,parlvotes_lh!$A$11:$ZZ$201,306,FALSE))=TRUE,"",IF(VLOOKUP($A80,parlvotes_lh!$A$11:$ZZ$201,306,FALSE)=0,"",VLOOKUP($A80,parlvotes_lh!$A$11:$ZZ$201,306,FALSE)))</f>
        <v/>
      </c>
      <c r="Z80" s="188" t="str">
        <f>IF(ISERROR(VLOOKUP($A80,parlvotes_lh!$A$11:$ZZ$201,326,FALSE))=TRUE,"",IF(VLOOKUP($A80,parlvotes_lh!$A$11:$ZZ$201,326,FALSE)=0,"",VLOOKUP($A80,parlvotes_lh!$A$11:$ZZ$201,326,FALSE)))</f>
        <v/>
      </c>
      <c r="AA80" s="188" t="str">
        <f>IF(ISERROR(VLOOKUP($A80,parlvotes_lh!$A$11:$ZZ$201,346,FALSE))=TRUE,"",IF(VLOOKUP($A80,parlvotes_lh!$A$11:$ZZ$201,346,FALSE)=0,"",VLOOKUP($A80,parlvotes_lh!$A$11:$ZZ$201,346,FALSE)))</f>
        <v/>
      </c>
      <c r="AB80" s="188" t="str">
        <f>IF(ISERROR(VLOOKUP($A80,parlvotes_lh!$A$11:$ZZ$201,366,FALSE))=TRUE,"",IF(VLOOKUP($A80,parlvotes_lh!$A$11:$ZZ$201,366,FALSE)=0,"",VLOOKUP($A80,parlvotes_lh!$A$11:$ZZ$201,366,FALSE)))</f>
        <v/>
      </c>
      <c r="AC80" s="188" t="str">
        <f>IF(ISERROR(VLOOKUP($A80,parlvotes_lh!$A$11:$ZZ$201,386,FALSE))=TRUE,"",IF(VLOOKUP($A80,parlvotes_lh!$A$11:$ZZ$201,386,FALSE)=0,"",VLOOKUP($A80,parlvotes_lh!$A$11:$ZZ$201,386,FALSE)))</f>
        <v/>
      </c>
    </row>
    <row r="81" spans="1:29" ht="13.5" customHeight="1" x14ac:dyDescent="0.25">
      <c r="A81" s="182" t="str">
        <f>IF(info_parties!A81="","",info_parties!A81)</f>
        <v/>
      </c>
      <c r="B81" s="87" t="str">
        <f>IF(A81="","",MID(info_weblinks!$C$3,32,3))</f>
        <v/>
      </c>
      <c r="C81" s="87" t="str">
        <f>IF(info_parties!G81="","",info_parties!G81)</f>
        <v/>
      </c>
      <c r="D81" s="87" t="str">
        <f>IF(info_parties!K81="","",info_parties!K81)</f>
        <v/>
      </c>
      <c r="E81" s="87" t="str">
        <f>IF(info_parties!H81="","",info_parties!H81)</f>
        <v/>
      </c>
      <c r="F81" s="183" t="str">
        <f t="shared" si="4"/>
        <v/>
      </c>
      <c r="G81" s="184" t="str">
        <f t="shared" si="5"/>
        <v/>
      </c>
      <c r="H81" s="185" t="str">
        <f t="shared" si="6"/>
        <v/>
      </c>
      <c r="I81" s="186" t="str">
        <f t="shared" si="7"/>
        <v/>
      </c>
      <c r="J81" s="187" t="str">
        <f>IF(ISERROR(VLOOKUP($A81,parlvotes_lh!$A$11:$ZZ$201,6,FALSE))=TRUE,"",IF(VLOOKUP($A81,parlvotes_lh!$A$11:$ZZ$201,6,FALSE)=0,"",VLOOKUP($A81,parlvotes_lh!$A$11:$ZZ$201,6,FALSE)))</f>
        <v/>
      </c>
      <c r="K81" s="187" t="str">
        <f>IF(ISERROR(VLOOKUP($A81,parlvotes_lh!$A$11:$ZZ$201,26,FALSE))=TRUE,"",IF(VLOOKUP($A81,parlvotes_lh!$A$11:$ZZ$201,26,FALSE)=0,"",VLOOKUP($A81,parlvotes_lh!$A$11:$ZZ$201,26,FALSE)))</f>
        <v/>
      </c>
      <c r="L81" s="187" t="str">
        <f>IF(ISERROR(VLOOKUP($A81,parlvotes_lh!$A$11:$ZZ$201,46,FALSE))=TRUE,"",IF(VLOOKUP($A81,parlvotes_lh!$A$11:$ZZ$201,46,FALSE)=0,"",VLOOKUP($A81,parlvotes_lh!$A$11:$ZZ$201,46,FALSE)))</f>
        <v/>
      </c>
      <c r="M81" s="187" t="str">
        <f>IF(ISERROR(VLOOKUP($A81,parlvotes_lh!$A$11:$ZZ$201,66,FALSE))=TRUE,"",IF(VLOOKUP($A81,parlvotes_lh!$A$11:$ZZ$201,66,FALSE)=0,"",VLOOKUP($A81,parlvotes_lh!$A$11:$ZZ$201,66,FALSE)))</f>
        <v/>
      </c>
      <c r="N81" s="187" t="str">
        <f>IF(ISERROR(VLOOKUP($A81,parlvotes_lh!$A$11:$ZZ$201,86,FALSE))=TRUE,"",IF(VLOOKUP($A81,parlvotes_lh!$A$11:$ZZ$201,86,FALSE)=0,"",VLOOKUP($A81,parlvotes_lh!$A$11:$ZZ$201,86,FALSE)))</f>
        <v/>
      </c>
      <c r="O81" s="187" t="str">
        <f>IF(ISERROR(VLOOKUP($A81,parlvotes_lh!$A$11:$ZZ$201,106,FALSE))=TRUE,"",IF(VLOOKUP($A81,parlvotes_lh!$A$11:$ZZ$201,106,FALSE)=0,"",VLOOKUP($A81,parlvotes_lh!$A$11:$ZZ$201,106,FALSE)))</f>
        <v/>
      </c>
      <c r="P81" s="187" t="str">
        <f>IF(ISERROR(VLOOKUP($A81,parlvotes_lh!$A$11:$ZZ$201,126,FALSE))=TRUE,"",IF(VLOOKUP($A81,parlvotes_lh!$A$11:$ZZ$201,126,FALSE)=0,"",VLOOKUP($A81,parlvotes_lh!$A$11:$ZZ$201,126,FALSE)))</f>
        <v/>
      </c>
      <c r="Q81" s="188" t="str">
        <f>IF(ISERROR(VLOOKUP($A81,parlvotes_lh!$A$11:$ZZ$201,146,FALSE))=TRUE,"",IF(VLOOKUP($A81,parlvotes_lh!$A$11:$ZZ$201,146,FALSE)=0,"",VLOOKUP($A81,parlvotes_lh!$A$11:$ZZ$201,146,FALSE)))</f>
        <v/>
      </c>
      <c r="R81" s="188" t="str">
        <f>IF(ISERROR(VLOOKUP($A81,parlvotes_lh!$A$11:$ZZ$201,166,FALSE))=TRUE,"",IF(VLOOKUP($A81,parlvotes_lh!$A$11:$ZZ$201,166,FALSE)=0,"",VLOOKUP($A81,parlvotes_lh!$A$11:$ZZ$201,166,FALSE)))</f>
        <v/>
      </c>
      <c r="S81" s="188" t="str">
        <f>IF(ISERROR(VLOOKUP($A81,parlvotes_lh!$A$11:$ZZ$201,186,FALSE))=TRUE,"",IF(VLOOKUP($A81,parlvotes_lh!$A$11:$ZZ$201,186,FALSE)=0,"",VLOOKUP($A81,parlvotes_lh!$A$11:$ZZ$201,186,FALSE)))</f>
        <v/>
      </c>
      <c r="T81" s="188" t="str">
        <f>IF(ISERROR(VLOOKUP($A81,parlvotes_lh!$A$11:$ZZ$201,206,FALSE))=TRUE,"",IF(VLOOKUP($A81,parlvotes_lh!$A$11:$ZZ$201,206,FALSE)=0,"",VLOOKUP($A81,parlvotes_lh!$A$11:$ZZ$201,206,FALSE)))</f>
        <v/>
      </c>
      <c r="U81" s="188" t="str">
        <f>IF(ISERROR(VLOOKUP($A81,parlvotes_lh!$A$11:$ZZ$201,226,FALSE))=TRUE,"",IF(VLOOKUP($A81,parlvotes_lh!$A$11:$ZZ$201,226,FALSE)=0,"",VLOOKUP($A81,parlvotes_lh!$A$11:$ZZ$201,226,FALSE)))</f>
        <v/>
      </c>
      <c r="V81" s="188" t="str">
        <f>IF(ISERROR(VLOOKUP($A81,parlvotes_lh!$A$11:$ZZ$201,246,FALSE))=TRUE,"",IF(VLOOKUP($A81,parlvotes_lh!$A$11:$ZZ$201,246,FALSE)=0,"",VLOOKUP($A81,parlvotes_lh!$A$11:$ZZ$201,246,FALSE)))</f>
        <v/>
      </c>
      <c r="W81" s="188" t="str">
        <f>IF(ISERROR(VLOOKUP($A81,parlvotes_lh!$A$11:$ZZ$201,266,FALSE))=TRUE,"",IF(VLOOKUP($A81,parlvotes_lh!$A$11:$ZZ$201,266,FALSE)=0,"",VLOOKUP($A81,parlvotes_lh!$A$11:$ZZ$201,266,FALSE)))</f>
        <v/>
      </c>
      <c r="X81" s="188" t="str">
        <f>IF(ISERROR(VLOOKUP($A81,parlvotes_lh!$A$11:$ZZ$201,286,FALSE))=TRUE,"",IF(VLOOKUP($A81,parlvotes_lh!$A$11:$ZZ$201,286,FALSE)=0,"",VLOOKUP($A81,parlvotes_lh!$A$11:$ZZ$201,286,FALSE)))</f>
        <v/>
      </c>
      <c r="Y81" s="188" t="str">
        <f>IF(ISERROR(VLOOKUP($A81,parlvotes_lh!$A$11:$ZZ$201,306,FALSE))=TRUE,"",IF(VLOOKUP($A81,parlvotes_lh!$A$11:$ZZ$201,306,FALSE)=0,"",VLOOKUP($A81,parlvotes_lh!$A$11:$ZZ$201,306,FALSE)))</f>
        <v/>
      </c>
      <c r="Z81" s="188" t="str">
        <f>IF(ISERROR(VLOOKUP($A81,parlvotes_lh!$A$11:$ZZ$201,326,FALSE))=TRUE,"",IF(VLOOKUP($A81,parlvotes_lh!$A$11:$ZZ$201,326,FALSE)=0,"",VLOOKUP($A81,parlvotes_lh!$A$11:$ZZ$201,326,FALSE)))</f>
        <v/>
      </c>
      <c r="AA81" s="188" t="str">
        <f>IF(ISERROR(VLOOKUP($A81,parlvotes_lh!$A$11:$ZZ$201,346,FALSE))=TRUE,"",IF(VLOOKUP($A81,parlvotes_lh!$A$11:$ZZ$201,346,FALSE)=0,"",VLOOKUP($A81,parlvotes_lh!$A$11:$ZZ$201,346,FALSE)))</f>
        <v/>
      </c>
      <c r="AB81" s="188" t="str">
        <f>IF(ISERROR(VLOOKUP($A81,parlvotes_lh!$A$11:$ZZ$201,366,FALSE))=TRUE,"",IF(VLOOKUP($A81,parlvotes_lh!$A$11:$ZZ$201,366,FALSE)=0,"",VLOOKUP($A81,parlvotes_lh!$A$11:$ZZ$201,366,FALSE)))</f>
        <v/>
      </c>
      <c r="AC81" s="188" t="str">
        <f>IF(ISERROR(VLOOKUP($A81,parlvotes_lh!$A$11:$ZZ$201,386,FALSE))=TRUE,"",IF(VLOOKUP($A81,parlvotes_lh!$A$11:$ZZ$201,386,FALSE)=0,"",VLOOKUP($A81,parlvotes_lh!$A$11:$ZZ$201,386,FALSE)))</f>
        <v/>
      </c>
    </row>
    <row r="82" spans="1:29" ht="13.5" customHeight="1" x14ac:dyDescent="0.25">
      <c r="A82" s="182" t="str">
        <f>IF(info_parties!A82="","",info_parties!A82)</f>
        <v/>
      </c>
      <c r="B82" s="87" t="str">
        <f>IF(A82="","",MID(info_weblinks!$C$3,32,3))</f>
        <v/>
      </c>
      <c r="C82" s="87" t="str">
        <f>IF(info_parties!G82="","",info_parties!G82)</f>
        <v/>
      </c>
      <c r="D82" s="87" t="str">
        <f>IF(info_parties!K82="","",info_parties!K82)</f>
        <v/>
      </c>
      <c r="E82" s="87" t="str">
        <f>IF(info_parties!H82="","",info_parties!H82)</f>
        <v/>
      </c>
      <c r="F82" s="183" t="str">
        <f t="shared" si="4"/>
        <v/>
      </c>
      <c r="G82" s="184" t="str">
        <f t="shared" si="5"/>
        <v/>
      </c>
      <c r="H82" s="185" t="str">
        <f t="shared" si="6"/>
        <v/>
      </c>
      <c r="I82" s="186" t="str">
        <f t="shared" si="7"/>
        <v/>
      </c>
      <c r="J82" s="187" t="str">
        <f>IF(ISERROR(VLOOKUP($A82,parlvotes_lh!$A$11:$ZZ$201,6,FALSE))=TRUE,"",IF(VLOOKUP($A82,parlvotes_lh!$A$11:$ZZ$201,6,FALSE)=0,"",VLOOKUP($A82,parlvotes_lh!$A$11:$ZZ$201,6,FALSE)))</f>
        <v/>
      </c>
      <c r="K82" s="187" t="str">
        <f>IF(ISERROR(VLOOKUP($A82,parlvotes_lh!$A$11:$ZZ$201,26,FALSE))=TRUE,"",IF(VLOOKUP($A82,parlvotes_lh!$A$11:$ZZ$201,26,FALSE)=0,"",VLOOKUP($A82,parlvotes_lh!$A$11:$ZZ$201,26,FALSE)))</f>
        <v/>
      </c>
      <c r="L82" s="187" t="str">
        <f>IF(ISERROR(VLOOKUP($A82,parlvotes_lh!$A$11:$ZZ$201,46,FALSE))=TRUE,"",IF(VLOOKUP($A82,parlvotes_lh!$A$11:$ZZ$201,46,FALSE)=0,"",VLOOKUP($A82,parlvotes_lh!$A$11:$ZZ$201,46,FALSE)))</f>
        <v/>
      </c>
      <c r="M82" s="187" t="str">
        <f>IF(ISERROR(VLOOKUP($A82,parlvotes_lh!$A$11:$ZZ$201,66,FALSE))=TRUE,"",IF(VLOOKUP($A82,parlvotes_lh!$A$11:$ZZ$201,66,FALSE)=0,"",VLOOKUP($A82,parlvotes_lh!$A$11:$ZZ$201,66,FALSE)))</f>
        <v/>
      </c>
      <c r="N82" s="187" t="str">
        <f>IF(ISERROR(VLOOKUP($A82,parlvotes_lh!$A$11:$ZZ$201,86,FALSE))=TRUE,"",IF(VLOOKUP($A82,parlvotes_lh!$A$11:$ZZ$201,86,FALSE)=0,"",VLOOKUP($A82,parlvotes_lh!$A$11:$ZZ$201,86,FALSE)))</f>
        <v/>
      </c>
      <c r="O82" s="187" t="str">
        <f>IF(ISERROR(VLOOKUP($A82,parlvotes_lh!$A$11:$ZZ$201,106,FALSE))=TRUE,"",IF(VLOOKUP($A82,parlvotes_lh!$A$11:$ZZ$201,106,FALSE)=0,"",VLOOKUP($A82,parlvotes_lh!$A$11:$ZZ$201,106,FALSE)))</f>
        <v/>
      </c>
      <c r="P82" s="187" t="str">
        <f>IF(ISERROR(VLOOKUP($A82,parlvotes_lh!$A$11:$ZZ$201,126,FALSE))=TRUE,"",IF(VLOOKUP($A82,parlvotes_lh!$A$11:$ZZ$201,126,FALSE)=0,"",VLOOKUP($A82,parlvotes_lh!$A$11:$ZZ$201,126,FALSE)))</f>
        <v/>
      </c>
      <c r="Q82" s="188" t="str">
        <f>IF(ISERROR(VLOOKUP($A82,parlvotes_lh!$A$11:$ZZ$201,146,FALSE))=TRUE,"",IF(VLOOKUP($A82,parlvotes_lh!$A$11:$ZZ$201,146,FALSE)=0,"",VLOOKUP($A82,parlvotes_lh!$A$11:$ZZ$201,146,FALSE)))</f>
        <v/>
      </c>
      <c r="R82" s="188" t="str">
        <f>IF(ISERROR(VLOOKUP($A82,parlvotes_lh!$A$11:$ZZ$201,166,FALSE))=TRUE,"",IF(VLOOKUP($A82,parlvotes_lh!$A$11:$ZZ$201,166,FALSE)=0,"",VLOOKUP($A82,parlvotes_lh!$A$11:$ZZ$201,166,FALSE)))</f>
        <v/>
      </c>
      <c r="S82" s="188" t="str">
        <f>IF(ISERROR(VLOOKUP($A82,parlvotes_lh!$A$11:$ZZ$201,186,FALSE))=TRUE,"",IF(VLOOKUP($A82,parlvotes_lh!$A$11:$ZZ$201,186,FALSE)=0,"",VLOOKUP($A82,parlvotes_lh!$A$11:$ZZ$201,186,FALSE)))</f>
        <v/>
      </c>
      <c r="T82" s="188" t="str">
        <f>IF(ISERROR(VLOOKUP($A82,parlvotes_lh!$A$11:$ZZ$201,206,FALSE))=TRUE,"",IF(VLOOKUP($A82,parlvotes_lh!$A$11:$ZZ$201,206,FALSE)=0,"",VLOOKUP($A82,parlvotes_lh!$A$11:$ZZ$201,206,FALSE)))</f>
        <v/>
      </c>
      <c r="U82" s="188" t="str">
        <f>IF(ISERROR(VLOOKUP($A82,parlvotes_lh!$A$11:$ZZ$201,226,FALSE))=TRUE,"",IF(VLOOKUP($A82,parlvotes_lh!$A$11:$ZZ$201,226,FALSE)=0,"",VLOOKUP($A82,parlvotes_lh!$A$11:$ZZ$201,226,FALSE)))</f>
        <v/>
      </c>
      <c r="V82" s="188" t="str">
        <f>IF(ISERROR(VLOOKUP($A82,parlvotes_lh!$A$11:$ZZ$201,246,FALSE))=TRUE,"",IF(VLOOKUP($A82,parlvotes_lh!$A$11:$ZZ$201,246,FALSE)=0,"",VLOOKUP($A82,parlvotes_lh!$A$11:$ZZ$201,246,FALSE)))</f>
        <v/>
      </c>
      <c r="W82" s="188" t="str">
        <f>IF(ISERROR(VLOOKUP($A82,parlvotes_lh!$A$11:$ZZ$201,266,FALSE))=TRUE,"",IF(VLOOKUP($A82,parlvotes_lh!$A$11:$ZZ$201,266,FALSE)=0,"",VLOOKUP($A82,parlvotes_lh!$A$11:$ZZ$201,266,FALSE)))</f>
        <v/>
      </c>
      <c r="X82" s="188" t="str">
        <f>IF(ISERROR(VLOOKUP($A82,parlvotes_lh!$A$11:$ZZ$201,286,FALSE))=TRUE,"",IF(VLOOKUP($A82,parlvotes_lh!$A$11:$ZZ$201,286,FALSE)=0,"",VLOOKUP($A82,parlvotes_lh!$A$11:$ZZ$201,286,FALSE)))</f>
        <v/>
      </c>
      <c r="Y82" s="188" t="str">
        <f>IF(ISERROR(VLOOKUP($A82,parlvotes_lh!$A$11:$ZZ$201,306,FALSE))=TRUE,"",IF(VLOOKUP($A82,parlvotes_lh!$A$11:$ZZ$201,306,FALSE)=0,"",VLOOKUP($A82,parlvotes_lh!$A$11:$ZZ$201,306,FALSE)))</f>
        <v/>
      </c>
      <c r="Z82" s="188" t="str">
        <f>IF(ISERROR(VLOOKUP($A82,parlvotes_lh!$A$11:$ZZ$201,326,FALSE))=TRUE,"",IF(VLOOKUP($A82,parlvotes_lh!$A$11:$ZZ$201,326,FALSE)=0,"",VLOOKUP($A82,parlvotes_lh!$A$11:$ZZ$201,326,FALSE)))</f>
        <v/>
      </c>
      <c r="AA82" s="188" t="str">
        <f>IF(ISERROR(VLOOKUP($A82,parlvotes_lh!$A$11:$ZZ$201,346,FALSE))=TRUE,"",IF(VLOOKUP($A82,parlvotes_lh!$A$11:$ZZ$201,346,FALSE)=0,"",VLOOKUP($A82,parlvotes_lh!$A$11:$ZZ$201,346,FALSE)))</f>
        <v/>
      </c>
      <c r="AB82" s="188" t="str">
        <f>IF(ISERROR(VLOOKUP($A82,parlvotes_lh!$A$11:$ZZ$201,366,FALSE))=TRUE,"",IF(VLOOKUP($A82,parlvotes_lh!$A$11:$ZZ$201,366,FALSE)=0,"",VLOOKUP($A82,parlvotes_lh!$A$11:$ZZ$201,366,FALSE)))</f>
        <v/>
      </c>
      <c r="AC82" s="188" t="str">
        <f>IF(ISERROR(VLOOKUP($A82,parlvotes_lh!$A$11:$ZZ$201,386,FALSE))=TRUE,"",IF(VLOOKUP($A82,parlvotes_lh!$A$11:$ZZ$201,386,FALSE)=0,"",VLOOKUP($A82,parlvotes_lh!$A$11:$ZZ$201,386,FALSE)))</f>
        <v/>
      </c>
    </row>
    <row r="83" spans="1:29" ht="13.5" customHeight="1" x14ac:dyDescent="0.25">
      <c r="A83" s="182" t="str">
        <f>IF(info_parties!A83="","",info_parties!A83)</f>
        <v/>
      </c>
      <c r="B83" s="87" t="str">
        <f>IF(A83="","",MID(info_weblinks!$C$3,32,3))</f>
        <v/>
      </c>
      <c r="C83" s="87" t="str">
        <f>IF(info_parties!G83="","",info_parties!G83)</f>
        <v/>
      </c>
      <c r="D83" s="87" t="str">
        <f>IF(info_parties!K83="","",info_parties!K83)</f>
        <v/>
      </c>
      <c r="E83" s="87" t="str">
        <f>IF(info_parties!H83="","",info_parties!H83)</f>
        <v/>
      </c>
      <c r="F83" s="183" t="str">
        <f t="shared" si="4"/>
        <v/>
      </c>
      <c r="G83" s="184" t="str">
        <f t="shared" si="5"/>
        <v/>
      </c>
      <c r="H83" s="185" t="str">
        <f t="shared" si="6"/>
        <v/>
      </c>
      <c r="I83" s="186" t="str">
        <f t="shared" si="7"/>
        <v/>
      </c>
      <c r="J83" s="187" t="str">
        <f>IF(ISERROR(VLOOKUP($A83,parlvotes_lh!$A$11:$ZZ$201,6,FALSE))=TRUE,"",IF(VLOOKUP($A83,parlvotes_lh!$A$11:$ZZ$201,6,FALSE)=0,"",VLOOKUP($A83,parlvotes_lh!$A$11:$ZZ$201,6,FALSE)))</f>
        <v/>
      </c>
      <c r="K83" s="187" t="str">
        <f>IF(ISERROR(VLOOKUP($A83,parlvotes_lh!$A$11:$ZZ$201,26,FALSE))=TRUE,"",IF(VLOOKUP($A83,parlvotes_lh!$A$11:$ZZ$201,26,FALSE)=0,"",VLOOKUP($A83,parlvotes_lh!$A$11:$ZZ$201,26,FALSE)))</f>
        <v/>
      </c>
      <c r="L83" s="187" t="str">
        <f>IF(ISERROR(VLOOKUP($A83,parlvotes_lh!$A$11:$ZZ$201,46,FALSE))=TRUE,"",IF(VLOOKUP($A83,parlvotes_lh!$A$11:$ZZ$201,46,FALSE)=0,"",VLOOKUP($A83,parlvotes_lh!$A$11:$ZZ$201,46,FALSE)))</f>
        <v/>
      </c>
      <c r="M83" s="187" t="str">
        <f>IF(ISERROR(VLOOKUP($A83,parlvotes_lh!$A$11:$ZZ$201,66,FALSE))=TRUE,"",IF(VLOOKUP($A83,parlvotes_lh!$A$11:$ZZ$201,66,FALSE)=0,"",VLOOKUP($A83,parlvotes_lh!$A$11:$ZZ$201,66,FALSE)))</f>
        <v/>
      </c>
      <c r="N83" s="187" t="str">
        <f>IF(ISERROR(VLOOKUP($A83,parlvotes_lh!$A$11:$ZZ$201,86,FALSE))=TRUE,"",IF(VLOOKUP($A83,parlvotes_lh!$A$11:$ZZ$201,86,FALSE)=0,"",VLOOKUP($A83,parlvotes_lh!$A$11:$ZZ$201,86,FALSE)))</f>
        <v/>
      </c>
      <c r="O83" s="187" t="str">
        <f>IF(ISERROR(VLOOKUP($A83,parlvotes_lh!$A$11:$ZZ$201,106,FALSE))=TRUE,"",IF(VLOOKUP($A83,parlvotes_lh!$A$11:$ZZ$201,106,FALSE)=0,"",VLOOKUP($A83,parlvotes_lh!$A$11:$ZZ$201,106,FALSE)))</f>
        <v/>
      </c>
      <c r="P83" s="187" t="str">
        <f>IF(ISERROR(VLOOKUP($A83,parlvotes_lh!$A$11:$ZZ$201,126,FALSE))=TRUE,"",IF(VLOOKUP($A83,parlvotes_lh!$A$11:$ZZ$201,126,FALSE)=0,"",VLOOKUP($A83,parlvotes_lh!$A$11:$ZZ$201,126,FALSE)))</f>
        <v/>
      </c>
      <c r="Q83" s="188" t="str">
        <f>IF(ISERROR(VLOOKUP($A83,parlvotes_lh!$A$11:$ZZ$201,146,FALSE))=TRUE,"",IF(VLOOKUP($A83,parlvotes_lh!$A$11:$ZZ$201,146,FALSE)=0,"",VLOOKUP($A83,parlvotes_lh!$A$11:$ZZ$201,146,FALSE)))</f>
        <v/>
      </c>
      <c r="R83" s="188" t="str">
        <f>IF(ISERROR(VLOOKUP($A83,parlvotes_lh!$A$11:$ZZ$201,166,FALSE))=TRUE,"",IF(VLOOKUP($A83,parlvotes_lh!$A$11:$ZZ$201,166,FALSE)=0,"",VLOOKUP($A83,parlvotes_lh!$A$11:$ZZ$201,166,FALSE)))</f>
        <v/>
      </c>
      <c r="S83" s="188" t="str">
        <f>IF(ISERROR(VLOOKUP($A83,parlvotes_lh!$A$11:$ZZ$201,186,FALSE))=TRUE,"",IF(VLOOKUP($A83,parlvotes_lh!$A$11:$ZZ$201,186,FALSE)=0,"",VLOOKUP($A83,parlvotes_lh!$A$11:$ZZ$201,186,FALSE)))</f>
        <v/>
      </c>
      <c r="T83" s="188" t="str">
        <f>IF(ISERROR(VLOOKUP($A83,parlvotes_lh!$A$11:$ZZ$201,206,FALSE))=TRUE,"",IF(VLOOKUP($A83,parlvotes_lh!$A$11:$ZZ$201,206,FALSE)=0,"",VLOOKUP($A83,parlvotes_lh!$A$11:$ZZ$201,206,FALSE)))</f>
        <v/>
      </c>
      <c r="U83" s="188" t="str">
        <f>IF(ISERROR(VLOOKUP($A83,parlvotes_lh!$A$11:$ZZ$201,226,FALSE))=TRUE,"",IF(VLOOKUP($A83,parlvotes_lh!$A$11:$ZZ$201,226,FALSE)=0,"",VLOOKUP($A83,parlvotes_lh!$A$11:$ZZ$201,226,FALSE)))</f>
        <v/>
      </c>
      <c r="V83" s="188" t="str">
        <f>IF(ISERROR(VLOOKUP($A83,parlvotes_lh!$A$11:$ZZ$201,246,FALSE))=TRUE,"",IF(VLOOKUP($A83,parlvotes_lh!$A$11:$ZZ$201,246,FALSE)=0,"",VLOOKUP($A83,parlvotes_lh!$A$11:$ZZ$201,246,FALSE)))</f>
        <v/>
      </c>
      <c r="W83" s="188" t="str">
        <f>IF(ISERROR(VLOOKUP($A83,parlvotes_lh!$A$11:$ZZ$201,266,FALSE))=TRUE,"",IF(VLOOKUP($A83,parlvotes_lh!$A$11:$ZZ$201,266,FALSE)=0,"",VLOOKUP($A83,parlvotes_lh!$A$11:$ZZ$201,266,FALSE)))</f>
        <v/>
      </c>
      <c r="X83" s="188" t="str">
        <f>IF(ISERROR(VLOOKUP($A83,parlvotes_lh!$A$11:$ZZ$201,286,FALSE))=TRUE,"",IF(VLOOKUP($A83,parlvotes_lh!$A$11:$ZZ$201,286,FALSE)=0,"",VLOOKUP($A83,parlvotes_lh!$A$11:$ZZ$201,286,FALSE)))</f>
        <v/>
      </c>
      <c r="Y83" s="188" t="str">
        <f>IF(ISERROR(VLOOKUP($A83,parlvotes_lh!$A$11:$ZZ$201,306,FALSE))=TRUE,"",IF(VLOOKUP($A83,parlvotes_lh!$A$11:$ZZ$201,306,FALSE)=0,"",VLOOKUP($A83,parlvotes_lh!$A$11:$ZZ$201,306,FALSE)))</f>
        <v/>
      </c>
      <c r="Z83" s="188" t="str">
        <f>IF(ISERROR(VLOOKUP($A83,parlvotes_lh!$A$11:$ZZ$201,326,FALSE))=TRUE,"",IF(VLOOKUP($A83,parlvotes_lh!$A$11:$ZZ$201,326,FALSE)=0,"",VLOOKUP($A83,parlvotes_lh!$A$11:$ZZ$201,326,FALSE)))</f>
        <v/>
      </c>
      <c r="AA83" s="188" t="str">
        <f>IF(ISERROR(VLOOKUP($A83,parlvotes_lh!$A$11:$ZZ$201,346,FALSE))=TRUE,"",IF(VLOOKUP($A83,parlvotes_lh!$A$11:$ZZ$201,346,FALSE)=0,"",VLOOKUP($A83,parlvotes_lh!$A$11:$ZZ$201,346,FALSE)))</f>
        <v/>
      </c>
      <c r="AB83" s="188" t="str">
        <f>IF(ISERROR(VLOOKUP($A83,parlvotes_lh!$A$11:$ZZ$201,366,FALSE))=TRUE,"",IF(VLOOKUP($A83,parlvotes_lh!$A$11:$ZZ$201,366,FALSE)=0,"",VLOOKUP($A83,parlvotes_lh!$A$11:$ZZ$201,366,FALSE)))</f>
        <v/>
      </c>
      <c r="AC83" s="188" t="str">
        <f>IF(ISERROR(VLOOKUP($A83,parlvotes_lh!$A$11:$ZZ$201,386,FALSE))=TRUE,"",IF(VLOOKUP($A83,parlvotes_lh!$A$11:$ZZ$201,386,FALSE)=0,"",VLOOKUP($A83,parlvotes_lh!$A$11:$ZZ$201,386,FALSE)))</f>
        <v/>
      </c>
    </row>
    <row r="84" spans="1:29" ht="13.5" customHeight="1" x14ac:dyDescent="0.25">
      <c r="A84" s="182" t="str">
        <f>IF(info_parties!A84="","",info_parties!A84)</f>
        <v/>
      </c>
      <c r="B84" s="87" t="str">
        <f>IF(A84="","",MID(info_weblinks!$C$3,32,3))</f>
        <v/>
      </c>
      <c r="C84" s="87" t="str">
        <f>IF(info_parties!G84="","",info_parties!G84)</f>
        <v/>
      </c>
      <c r="D84" s="87" t="str">
        <f>IF(info_parties!K84="","",info_parties!K84)</f>
        <v/>
      </c>
      <c r="E84" s="87" t="str">
        <f>IF(info_parties!H84="","",info_parties!H84)</f>
        <v/>
      </c>
      <c r="F84" s="183" t="str">
        <f t="shared" si="4"/>
        <v/>
      </c>
      <c r="G84" s="184" t="str">
        <f t="shared" si="5"/>
        <v/>
      </c>
      <c r="H84" s="185" t="str">
        <f t="shared" si="6"/>
        <v/>
      </c>
      <c r="I84" s="186" t="str">
        <f t="shared" si="7"/>
        <v/>
      </c>
      <c r="J84" s="187" t="str">
        <f>IF(ISERROR(VLOOKUP($A84,parlvotes_lh!$A$11:$ZZ$201,6,FALSE))=TRUE,"",IF(VLOOKUP($A84,parlvotes_lh!$A$11:$ZZ$201,6,FALSE)=0,"",VLOOKUP($A84,parlvotes_lh!$A$11:$ZZ$201,6,FALSE)))</f>
        <v/>
      </c>
      <c r="K84" s="187" t="str">
        <f>IF(ISERROR(VLOOKUP($A84,parlvotes_lh!$A$11:$ZZ$201,26,FALSE))=TRUE,"",IF(VLOOKUP($A84,parlvotes_lh!$A$11:$ZZ$201,26,FALSE)=0,"",VLOOKUP($A84,parlvotes_lh!$A$11:$ZZ$201,26,FALSE)))</f>
        <v/>
      </c>
      <c r="L84" s="187" t="str">
        <f>IF(ISERROR(VLOOKUP($A84,parlvotes_lh!$A$11:$ZZ$201,46,FALSE))=TRUE,"",IF(VLOOKUP($A84,parlvotes_lh!$A$11:$ZZ$201,46,FALSE)=0,"",VLOOKUP($A84,parlvotes_lh!$A$11:$ZZ$201,46,FALSE)))</f>
        <v/>
      </c>
      <c r="M84" s="187" t="str">
        <f>IF(ISERROR(VLOOKUP($A84,parlvotes_lh!$A$11:$ZZ$201,66,FALSE))=TRUE,"",IF(VLOOKUP($A84,parlvotes_lh!$A$11:$ZZ$201,66,FALSE)=0,"",VLOOKUP($A84,parlvotes_lh!$A$11:$ZZ$201,66,FALSE)))</f>
        <v/>
      </c>
      <c r="N84" s="187" t="str">
        <f>IF(ISERROR(VLOOKUP($A84,parlvotes_lh!$A$11:$ZZ$201,86,FALSE))=TRUE,"",IF(VLOOKUP($A84,parlvotes_lh!$A$11:$ZZ$201,86,FALSE)=0,"",VLOOKUP($A84,parlvotes_lh!$A$11:$ZZ$201,86,FALSE)))</f>
        <v/>
      </c>
      <c r="O84" s="187" t="str">
        <f>IF(ISERROR(VLOOKUP($A84,parlvotes_lh!$A$11:$ZZ$201,106,FALSE))=TRUE,"",IF(VLOOKUP($A84,parlvotes_lh!$A$11:$ZZ$201,106,FALSE)=0,"",VLOOKUP($A84,parlvotes_lh!$A$11:$ZZ$201,106,FALSE)))</f>
        <v/>
      </c>
      <c r="P84" s="187" t="str">
        <f>IF(ISERROR(VLOOKUP($A84,parlvotes_lh!$A$11:$ZZ$201,126,FALSE))=TRUE,"",IF(VLOOKUP($A84,parlvotes_lh!$A$11:$ZZ$201,126,FALSE)=0,"",VLOOKUP($A84,parlvotes_lh!$A$11:$ZZ$201,126,FALSE)))</f>
        <v/>
      </c>
      <c r="Q84" s="188" t="str">
        <f>IF(ISERROR(VLOOKUP($A84,parlvotes_lh!$A$11:$ZZ$201,146,FALSE))=TRUE,"",IF(VLOOKUP($A84,parlvotes_lh!$A$11:$ZZ$201,146,FALSE)=0,"",VLOOKUP($A84,parlvotes_lh!$A$11:$ZZ$201,146,FALSE)))</f>
        <v/>
      </c>
      <c r="R84" s="188" t="str">
        <f>IF(ISERROR(VLOOKUP($A84,parlvotes_lh!$A$11:$ZZ$201,166,FALSE))=TRUE,"",IF(VLOOKUP($A84,parlvotes_lh!$A$11:$ZZ$201,166,FALSE)=0,"",VLOOKUP($A84,parlvotes_lh!$A$11:$ZZ$201,166,FALSE)))</f>
        <v/>
      </c>
      <c r="S84" s="188" t="str">
        <f>IF(ISERROR(VLOOKUP($A84,parlvotes_lh!$A$11:$ZZ$201,186,FALSE))=TRUE,"",IF(VLOOKUP($A84,parlvotes_lh!$A$11:$ZZ$201,186,FALSE)=0,"",VLOOKUP($A84,parlvotes_lh!$A$11:$ZZ$201,186,FALSE)))</f>
        <v/>
      </c>
      <c r="T84" s="188" t="str">
        <f>IF(ISERROR(VLOOKUP($A84,parlvotes_lh!$A$11:$ZZ$201,206,FALSE))=TRUE,"",IF(VLOOKUP($A84,parlvotes_lh!$A$11:$ZZ$201,206,FALSE)=0,"",VLOOKUP($A84,parlvotes_lh!$A$11:$ZZ$201,206,FALSE)))</f>
        <v/>
      </c>
      <c r="U84" s="188" t="str">
        <f>IF(ISERROR(VLOOKUP($A84,parlvotes_lh!$A$11:$ZZ$201,226,FALSE))=TRUE,"",IF(VLOOKUP($A84,parlvotes_lh!$A$11:$ZZ$201,226,FALSE)=0,"",VLOOKUP($A84,parlvotes_lh!$A$11:$ZZ$201,226,FALSE)))</f>
        <v/>
      </c>
      <c r="V84" s="188" t="str">
        <f>IF(ISERROR(VLOOKUP($A84,parlvotes_lh!$A$11:$ZZ$201,246,FALSE))=TRUE,"",IF(VLOOKUP($A84,parlvotes_lh!$A$11:$ZZ$201,246,FALSE)=0,"",VLOOKUP($A84,parlvotes_lh!$A$11:$ZZ$201,246,FALSE)))</f>
        <v/>
      </c>
      <c r="W84" s="188" t="str">
        <f>IF(ISERROR(VLOOKUP($A84,parlvotes_lh!$A$11:$ZZ$201,266,FALSE))=TRUE,"",IF(VLOOKUP($A84,parlvotes_lh!$A$11:$ZZ$201,266,FALSE)=0,"",VLOOKUP($A84,parlvotes_lh!$A$11:$ZZ$201,266,FALSE)))</f>
        <v/>
      </c>
      <c r="X84" s="188" t="str">
        <f>IF(ISERROR(VLOOKUP($A84,parlvotes_lh!$A$11:$ZZ$201,286,FALSE))=TRUE,"",IF(VLOOKUP($A84,parlvotes_lh!$A$11:$ZZ$201,286,FALSE)=0,"",VLOOKUP($A84,parlvotes_lh!$A$11:$ZZ$201,286,FALSE)))</f>
        <v/>
      </c>
      <c r="Y84" s="188" t="str">
        <f>IF(ISERROR(VLOOKUP($A84,parlvotes_lh!$A$11:$ZZ$201,306,FALSE))=TRUE,"",IF(VLOOKUP($A84,parlvotes_lh!$A$11:$ZZ$201,306,FALSE)=0,"",VLOOKUP($A84,parlvotes_lh!$A$11:$ZZ$201,306,FALSE)))</f>
        <v/>
      </c>
      <c r="Z84" s="188" t="str">
        <f>IF(ISERROR(VLOOKUP($A84,parlvotes_lh!$A$11:$ZZ$201,326,FALSE))=TRUE,"",IF(VLOOKUP($A84,parlvotes_lh!$A$11:$ZZ$201,326,FALSE)=0,"",VLOOKUP($A84,parlvotes_lh!$A$11:$ZZ$201,326,FALSE)))</f>
        <v/>
      </c>
      <c r="AA84" s="188" t="str">
        <f>IF(ISERROR(VLOOKUP($A84,parlvotes_lh!$A$11:$ZZ$201,346,FALSE))=TRUE,"",IF(VLOOKUP($A84,parlvotes_lh!$A$11:$ZZ$201,346,FALSE)=0,"",VLOOKUP($A84,parlvotes_lh!$A$11:$ZZ$201,346,FALSE)))</f>
        <v/>
      </c>
      <c r="AB84" s="188" t="str">
        <f>IF(ISERROR(VLOOKUP($A84,parlvotes_lh!$A$11:$ZZ$201,366,FALSE))=TRUE,"",IF(VLOOKUP($A84,parlvotes_lh!$A$11:$ZZ$201,366,FALSE)=0,"",VLOOKUP($A84,parlvotes_lh!$A$11:$ZZ$201,366,FALSE)))</f>
        <v/>
      </c>
      <c r="AC84" s="188" t="str">
        <f>IF(ISERROR(VLOOKUP($A84,parlvotes_lh!$A$11:$ZZ$201,386,FALSE))=TRUE,"",IF(VLOOKUP($A84,parlvotes_lh!$A$11:$ZZ$201,386,FALSE)=0,"",VLOOKUP($A84,parlvotes_lh!$A$11:$ZZ$201,386,FALSE)))</f>
        <v/>
      </c>
    </row>
    <row r="85" spans="1:29" ht="13.5" customHeight="1" x14ac:dyDescent="0.25">
      <c r="A85" s="182" t="str">
        <f>IF(info_parties!A85="","",info_parties!A85)</f>
        <v/>
      </c>
      <c r="B85" s="87" t="str">
        <f>IF(A85="","",MID(info_weblinks!$C$3,32,3))</f>
        <v/>
      </c>
      <c r="C85" s="87" t="str">
        <f>IF(info_parties!G85="","",info_parties!G85)</f>
        <v/>
      </c>
      <c r="D85" s="87" t="str">
        <f>IF(info_parties!K85="","",info_parties!K85)</f>
        <v/>
      </c>
      <c r="E85" s="87" t="str">
        <f>IF(info_parties!H85="","",info_parties!H85)</f>
        <v/>
      </c>
      <c r="F85" s="183" t="str">
        <f t="shared" si="4"/>
        <v/>
      </c>
      <c r="G85" s="184" t="str">
        <f t="shared" si="5"/>
        <v/>
      </c>
      <c r="H85" s="185" t="str">
        <f t="shared" si="6"/>
        <v/>
      </c>
      <c r="I85" s="186" t="str">
        <f t="shared" si="7"/>
        <v/>
      </c>
      <c r="J85" s="187" t="str">
        <f>IF(ISERROR(VLOOKUP($A85,parlvotes_lh!$A$11:$ZZ$201,6,FALSE))=TRUE,"",IF(VLOOKUP($A85,parlvotes_lh!$A$11:$ZZ$201,6,FALSE)=0,"",VLOOKUP($A85,parlvotes_lh!$A$11:$ZZ$201,6,FALSE)))</f>
        <v/>
      </c>
      <c r="K85" s="187" t="str">
        <f>IF(ISERROR(VLOOKUP($A85,parlvotes_lh!$A$11:$ZZ$201,26,FALSE))=TRUE,"",IF(VLOOKUP($A85,parlvotes_lh!$A$11:$ZZ$201,26,FALSE)=0,"",VLOOKUP($A85,parlvotes_lh!$A$11:$ZZ$201,26,FALSE)))</f>
        <v/>
      </c>
      <c r="L85" s="187" t="str">
        <f>IF(ISERROR(VLOOKUP($A85,parlvotes_lh!$A$11:$ZZ$201,46,FALSE))=TRUE,"",IF(VLOOKUP($A85,parlvotes_lh!$A$11:$ZZ$201,46,FALSE)=0,"",VLOOKUP($A85,parlvotes_lh!$A$11:$ZZ$201,46,FALSE)))</f>
        <v/>
      </c>
      <c r="M85" s="187" t="str">
        <f>IF(ISERROR(VLOOKUP($A85,parlvotes_lh!$A$11:$ZZ$201,66,FALSE))=TRUE,"",IF(VLOOKUP($A85,parlvotes_lh!$A$11:$ZZ$201,66,FALSE)=0,"",VLOOKUP($A85,parlvotes_lh!$A$11:$ZZ$201,66,FALSE)))</f>
        <v/>
      </c>
      <c r="N85" s="187" t="str">
        <f>IF(ISERROR(VLOOKUP($A85,parlvotes_lh!$A$11:$ZZ$201,86,FALSE))=TRUE,"",IF(VLOOKUP($A85,parlvotes_lh!$A$11:$ZZ$201,86,FALSE)=0,"",VLOOKUP($A85,parlvotes_lh!$A$11:$ZZ$201,86,FALSE)))</f>
        <v/>
      </c>
      <c r="O85" s="187" t="str">
        <f>IF(ISERROR(VLOOKUP($A85,parlvotes_lh!$A$11:$ZZ$201,106,FALSE))=TRUE,"",IF(VLOOKUP($A85,parlvotes_lh!$A$11:$ZZ$201,106,FALSE)=0,"",VLOOKUP($A85,parlvotes_lh!$A$11:$ZZ$201,106,FALSE)))</f>
        <v/>
      </c>
      <c r="P85" s="187" t="str">
        <f>IF(ISERROR(VLOOKUP($A85,parlvotes_lh!$A$11:$ZZ$201,126,FALSE))=TRUE,"",IF(VLOOKUP($A85,parlvotes_lh!$A$11:$ZZ$201,126,FALSE)=0,"",VLOOKUP($A85,parlvotes_lh!$A$11:$ZZ$201,126,FALSE)))</f>
        <v/>
      </c>
      <c r="Q85" s="188" t="str">
        <f>IF(ISERROR(VLOOKUP($A85,parlvotes_lh!$A$11:$ZZ$201,146,FALSE))=TRUE,"",IF(VLOOKUP($A85,parlvotes_lh!$A$11:$ZZ$201,146,FALSE)=0,"",VLOOKUP($A85,parlvotes_lh!$A$11:$ZZ$201,146,FALSE)))</f>
        <v/>
      </c>
      <c r="R85" s="188" t="str">
        <f>IF(ISERROR(VLOOKUP($A85,parlvotes_lh!$A$11:$ZZ$201,166,FALSE))=TRUE,"",IF(VLOOKUP($A85,parlvotes_lh!$A$11:$ZZ$201,166,FALSE)=0,"",VLOOKUP($A85,parlvotes_lh!$A$11:$ZZ$201,166,FALSE)))</f>
        <v/>
      </c>
      <c r="S85" s="188" t="str">
        <f>IF(ISERROR(VLOOKUP($A85,parlvotes_lh!$A$11:$ZZ$201,186,FALSE))=TRUE,"",IF(VLOOKUP($A85,parlvotes_lh!$A$11:$ZZ$201,186,FALSE)=0,"",VLOOKUP($A85,parlvotes_lh!$A$11:$ZZ$201,186,FALSE)))</f>
        <v/>
      </c>
      <c r="T85" s="188" t="str">
        <f>IF(ISERROR(VLOOKUP($A85,parlvotes_lh!$A$11:$ZZ$201,206,FALSE))=TRUE,"",IF(VLOOKUP($A85,parlvotes_lh!$A$11:$ZZ$201,206,FALSE)=0,"",VLOOKUP($A85,parlvotes_lh!$A$11:$ZZ$201,206,FALSE)))</f>
        <v/>
      </c>
      <c r="U85" s="188" t="str">
        <f>IF(ISERROR(VLOOKUP($A85,parlvotes_lh!$A$11:$ZZ$201,226,FALSE))=TRUE,"",IF(VLOOKUP($A85,parlvotes_lh!$A$11:$ZZ$201,226,FALSE)=0,"",VLOOKUP($A85,parlvotes_lh!$A$11:$ZZ$201,226,FALSE)))</f>
        <v/>
      </c>
      <c r="V85" s="188" t="str">
        <f>IF(ISERROR(VLOOKUP($A85,parlvotes_lh!$A$11:$ZZ$201,246,FALSE))=TRUE,"",IF(VLOOKUP($A85,parlvotes_lh!$A$11:$ZZ$201,246,FALSE)=0,"",VLOOKUP($A85,parlvotes_lh!$A$11:$ZZ$201,246,FALSE)))</f>
        <v/>
      </c>
      <c r="W85" s="188" t="str">
        <f>IF(ISERROR(VLOOKUP($A85,parlvotes_lh!$A$11:$ZZ$201,266,FALSE))=TRUE,"",IF(VLOOKUP($A85,parlvotes_lh!$A$11:$ZZ$201,266,FALSE)=0,"",VLOOKUP($A85,parlvotes_lh!$A$11:$ZZ$201,266,FALSE)))</f>
        <v/>
      </c>
      <c r="X85" s="188" t="str">
        <f>IF(ISERROR(VLOOKUP($A85,parlvotes_lh!$A$11:$ZZ$201,286,FALSE))=TRUE,"",IF(VLOOKUP($A85,parlvotes_lh!$A$11:$ZZ$201,286,FALSE)=0,"",VLOOKUP($A85,parlvotes_lh!$A$11:$ZZ$201,286,FALSE)))</f>
        <v/>
      </c>
      <c r="Y85" s="188" t="str">
        <f>IF(ISERROR(VLOOKUP($A85,parlvotes_lh!$A$11:$ZZ$201,306,FALSE))=TRUE,"",IF(VLOOKUP($A85,parlvotes_lh!$A$11:$ZZ$201,306,FALSE)=0,"",VLOOKUP($A85,parlvotes_lh!$A$11:$ZZ$201,306,FALSE)))</f>
        <v/>
      </c>
      <c r="Z85" s="188" t="str">
        <f>IF(ISERROR(VLOOKUP($A85,parlvotes_lh!$A$11:$ZZ$201,326,FALSE))=TRUE,"",IF(VLOOKUP($A85,parlvotes_lh!$A$11:$ZZ$201,326,FALSE)=0,"",VLOOKUP($A85,parlvotes_lh!$A$11:$ZZ$201,326,FALSE)))</f>
        <v/>
      </c>
      <c r="AA85" s="188" t="str">
        <f>IF(ISERROR(VLOOKUP($A85,parlvotes_lh!$A$11:$ZZ$201,346,FALSE))=TRUE,"",IF(VLOOKUP($A85,parlvotes_lh!$A$11:$ZZ$201,346,FALSE)=0,"",VLOOKUP($A85,parlvotes_lh!$A$11:$ZZ$201,346,FALSE)))</f>
        <v/>
      </c>
      <c r="AB85" s="188" t="str">
        <f>IF(ISERROR(VLOOKUP($A85,parlvotes_lh!$A$11:$ZZ$201,366,FALSE))=TRUE,"",IF(VLOOKUP($A85,parlvotes_lh!$A$11:$ZZ$201,366,FALSE)=0,"",VLOOKUP($A85,parlvotes_lh!$A$11:$ZZ$201,366,FALSE)))</f>
        <v/>
      </c>
      <c r="AC85" s="188" t="str">
        <f>IF(ISERROR(VLOOKUP($A85,parlvotes_lh!$A$11:$ZZ$201,386,FALSE))=TRUE,"",IF(VLOOKUP($A85,parlvotes_lh!$A$11:$ZZ$201,386,FALSE)=0,"",VLOOKUP($A85,parlvotes_lh!$A$11:$ZZ$201,386,FALSE)))</f>
        <v/>
      </c>
    </row>
    <row r="86" spans="1:29" ht="13.5" customHeight="1" x14ac:dyDescent="0.25">
      <c r="A86" s="182" t="str">
        <f>IF(info_parties!A86="","",info_parties!A86)</f>
        <v/>
      </c>
      <c r="B86" s="87" t="str">
        <f>IF(A86="","",MID(info_weblinks!$C$3,32,3))</f>
        <v/>
      </c>
      <c r="C86" s="87" t="str">
        <f>IF(info_parties!G86="","",info_parties!G86)</f>
        <v/>
      </c>
      <c r="D86" s="87" t="str">
        <f>IF(info_parties!K86="","",info_parties!K86)</f>
        <v/>
      </c>
      <c r="E86" s="87" t="str">
        <f>IF(info_parties!H86="","",info_parties!H86)</f>
        <v/>
      </c>
      <c r="F86" s="183" t="str">
        <f t="shared" si="4"/>
        <v/>
      </c>
      <c r="G86" s="184" t="str">
        <f t="shared" si="5"/>
        <v/>
      </c>
      <c r="H86" s="185" t="str">
        <f t="shared" si="6"/>
        <v/>
      </c>
      <c r="I86" s="186" t="str">
        <f t="shared" si="7"/>
        <v/>
      </c>
      <c r="J86" s="187" t="str">
        <f>IF(ISERROR(VLOOKUP($A86,parlvotes_lh!$A$11:$ZZ$201,6,FALSE))=TRUE,"",IF(VLOOKUP($A86,parlvotes_lh!$A$11:$ZZ$201,6,FALSE)=0,"",VLOOKUP($A86,parlvotes_lh!$A$11:$ZZ$201,6,FALSE)))</f>
        <v/>
      </c>
      <c r="K86" s="187" t="str">
        <f>IF(ISERROR(VLOOKUP($A86,parlvotes_lh!$A$11:$ZZ$201,26,FALSE))=TRUE,"",IF(VLOOKUP($A86,parlvotes_lh!$A$11:$ZZ$201,26,FALSE)=0,"",VLOOKUP($A86,parlvotes_lh!$A$11:$ZZ$201,26,FALSE)))</f>
        <v/>
      </c>
      <c r="L86" s="187" t="str">
        <f>IF(ISERROR(VLOOKUP($A86,parlvotes_lh!$A$11:$ZZ$201,46,FALSE))=TRUE,"",IF(VLOOKUP($A86,parlvotes_lh!$A$11:$ZZ$201,46,FALSE)=0,"",VLOOKUP($A86,parlvotes_lh!$A$11:$ZZ$201,46,FALSE)))</f>
        <v/>
      </c>
      <c r="M86" s="187" t="str">
        <f>IF(ISERROR(VLOOKUP($A86,parlvotes_lh!$A$11:$ZZ$201,66,FALSE))=TRUE,"",IF(VLOOKUP($A86,parlvotes_lh!$A$11:$ZZ$201,66,FALSE)=0,"",VLOOKUP($A86,parlvotes_lh!$A$11:$ZZ$201,66,FALSE)))</f>
        <v/>
      </c>
      <c r="N86" s="187" t="str">
        <f>IF(ISERROR(VLOOKUP($A86,parlvotes_lh!$A$11:$ZZ$201,86,FALSE))=TRUE,"",IF(VLOOKUP($A86,parlvotes_lh!$A$11:$ZZ$201,86,FALSE)=0,"",VLOOKUP($A86,parlvotes_lh!$A$11:$ZZ$201,86,FALSE)))</f>
        <v/>
      </c>
      <c r="O86" s="187" t="str">
        <f>IF(ISERROR(VLOOKUP($A86,parlvotes_lh!$A$11:$ZZ$201,106,FALSE))=TRUE,"",IF(VLOOKUP($A86,parlvotes_lh!$A$11:$ZZ$201,106,FALSE)=0,"",VLOOKUP($A86,parlvotes_lh!$A$11:$ZZ$201,106,FALSE)))</f>
        <v/>
      </c>
      <c r="P86" s="187" t="str">
        <f>IF(ISERROR(VLOOKUP($A86,parlvotes_lh!$A$11:$ZZ$201,126,FALSE))=TRUE,"",IF(VLOOKUP($A86,parlvotes_lh!$A$11:$ZZ$201,126,FALSE)=0,"",VLOOKUP($A86,parlvotes_lh!$A$11:$ZZ$201,126,FALSE)))</f>
        <v/>
      </c>
      <c r="Q86" s="188" t="str">
        <f>IF(ISERROR(VLOOKUP($A86,parlvotes_lh!$A$11:$ZZ$201,146,FALSE))=TRUE,"",IF(VLOOKUP($A86,parlvotes_lh!$A$11:$ZZ$201,146,FALSE)=0,"",VLOOKUP($A86,parlvotes_lh!$A$11:$ZZ$201,146,FALSE)))</f>
        <v/>
      </c>
      <c r="R86" s="188" t="str">
        <f>IF(ISERROR(VLOOKUP($A86,parlvotes_lh!$A$11:$ZZ$201,166,FALSE))=TRUE,"",IF(VLOOKUP($A86,parlvotes_lh!$A$11:$ZZ$201,166,FALSE)=0,"",VLOOKUP($A86,parlvotes_lh!$A$11:$ZZ$201,166,FALSE)))</f>
        <v/>
      </c>
      <c r="S86" s="188" t="str">
        <f>IF(ISERROR(VLOOKUP($A86,parlvotes_lh!$A$11:$ZZ$201,186,FALSE))=TRUE,"",IF(VLOOKUP($A86,parlvotes_lh!$A$11:$ZZ$201,186,FALSE)=0,"",VLOOKUP($A86,parlvotes_lh!$A$11:$ZZ$201,186,FALSE)))</f>
        <v/>
      </c>
      <c r="T86" s="188" t="str">
        <f>IF(ISERROR(VLOOKUP($A86,parlvotes_lh!$A$11:$ZZ$201,206,FALSE))=TRUE,"",IF(VLOOKUP($A86,parlvotes_lh!$A$11:$ZZ$201,206,FALSE)=0,"",VLOOKUP($A86,parlvotes_lh!$A$11:$ZZ$201,206,FALSE)))</f>
        <v/>
      </c>
      <c r="U86" s="188" t="str">
        <f>IF(ISERROR(VLOOKUP($A86,parlvotes_lh!$A$11:$ZZ$201,226,FALSE))=TRUE,"",IF(VLOOKUP($A86,parlvotes_lh!$A$11:$ZZ$201,226,FALSE)=0,"",VLOOKUP($A86,parlvotes_lh!$A$11:$ZZ$201,226,FALSE)))</f>
        <v/>
      </c>
      <c r="V86" s="188" t="str">
        <f>IF(ISERROR(VLOOKUP($A86,parlvotes_lh!$A$11:$ZZ$201,246,FALSE))=TRUE,"",IF(VLOOKUP($A86,parlvotes_lh!$A$11:$ZZ$201,246,FALSE)=0,"",VLOOKUP($A86,parlvotes_lh!$A$11:$ZZ$201,246,FALSE)))</f>
        <v/>
      </c>
      <c r="W86" s="188" t="str">
        <f>IF(ISERROR(VLOOKUP($A86,parlvotes_lh!$A$11:$ZZ$201,266,FALSE))=TRUE,"",IF(VLOOKUP($A86,parlvotes_lh!$A$11:$ZZ$201,266,FALSE)=0,"",VLOOKUP($A86,parlvotes_lh!$A$11:$ZZ$201,266,FALSE)))</f>
        <v/>
      </c>
      <c r="X86" s="188" t="str">
        <f>IF(ISERROR(VLOOKUP($A86,parlvotes_lh!$A$11:$ZZ$201,286,FALSE))=TRUE,"",IF(VLOOKUP($A86,parlvotes_lh!$A$11:$ZZ$201,286,FALSE)=0,"",VLOOKUP($A86,parlvotes_lh!$A$11:$ZZ$201,286,FALSE)))</f>
        <v/>
      </c>
      <c r="Y86" s="188" t="str">
        <f>IF(ISERROR(VLOOKUP($A86,parlvotes_lh!$A$11:$ZZ$201,306,FALSE))=TRUE,"",IF(VLOOKUP($A86,parlvotes_lh!$A$11:$ZZ$201,306,FALSE)=0,"",VLOOKUP($A86,parlvotes_lh!$A$11:$ZZ$201,306,FALSE)))</f>
        <v/>
      </c>
      <c r="Z86" s="188" t="str">
        <f>IF(ISERROR(VLOOKUP($A86,parlvotes_lh!$A$11:$ZZ$201,326,FALSE))=TRUE,"",IF(VLOOKUP($A86,parlvotes_lh!$A$11:$ZZ$201,326,FALSE)=0,"",VLOOKUP($A86,parlvotes_lh!$A$11:$ZZ$201,326,FALSE)))</f>
        <v/>
      </c>
      <c r="AA86" s="188" t="str">
        <f>IF(ISERROR(VLOOKUP($A86,parlvotes_lh!$A$11:$ZZ$201,346,FALSE))=TRUE,"",IF(VLOOKUP($A86,parlvotes_lh!$A$11:$ZZ$201,346,FALSE)=0,"",VLOOKUP($A86,parlvotes_lh!$A$11:$ZZ$201,346,FALSE)))</f>
        <v/>
      </c>
      <c r="AB86" s="188" t="str">
        <f>IF(ISERROR(VLOOKUP($A86,parlvotes_lh!$A$11:$ZZ$201,366,FALSE))=TRUE,"",IF(VLOOKUP($A86,parlvotes_lh!$A$11:$ZZ$201,366,FALSE)=0,"",VLOOKUP($A86,parlvotes_lh!$A$11:$ZZ$201,366,FALSE)))</f>
        <v/>
      </c>
      <c r="AC86" s="188" t="str">
        <f>IF(ISERROR(VLOOKUP($A86,parlvotes_lh!$A$11:$ZZ$201,386,FALSE))=TRUE,"",IF(VLOOKUP($A86,parlvotes_lh!$A$11:$ZZ$201,386,FALSE)=0,"",VLOOKUP($A86,parlvotes_lh!$A$11:$ZZ$201,386,FALSE)))</f>
        <v/>
      </c>
    </row>
    <row r="87" spans="1:29" ht="13.5" customHeight="1" x14ac:dyDescent="0.25">
      <c r="A87" s="182" t="str">
        <f>IF(info_parties!A87="","",info_parties!A87)</f>
        <v/>
      </c>
      <c r="B87" s="87" t="str">
        <f>IF(A87="","",MID(info_weblinks!$C$3,32,3))</f>
        <v/>
      </c>
      <c r="C87" s="87" t="str">
        <f>IF(info_parties!G87="","",info_parties!G87)</f>
        <v/>
      </c>
      <c r="D87" s="87" t="str">
        <f>IF(info_parties!K87="","",info_parties!K87)</f>
        <v/>
      </c>
      <c r="E87" s="87" t="str">
        <f>IF(info_parties!H87="","",info_parties!H87)</f>
        <v/>
      </c>
      <c r="F87" s="183" t="str">
        <f t="shared" si="4"/>
        <v/>
      </c>
      <c r="G87" s="184" t="str">
        <f t="shared" si="5"/>
        <v/>
      </c>
      <c r="H87" s="185" t="str">
        <f t="shared" si="6"/>
        <v/>
      </c>
      <c r="I87" s="186" t="str">
        <f t="shared" si="7"/>
        <v/>
      </c>
      <c r="J87" s="187" t="str">
        <f>IF(ISERROR(VLOOKUP($A87,parlvotes_lh!$A$11:$ZZ$201,6,FALSE))=TRUE,"",IF(VLOOKUP($A87,parlvotes_lh!$A$11:$ZZ$201,6,FALSE)=0,"",VLOOKUP($A87,parlvotes_lh!$A$11:$ZZ$201,6,FALSE)))</f>
        <v/>
      </c>
      <c r="K87" s="187" t="str">
        <f>IF(ISERROR(VLOOKUP($A87,parlvotes_lh!$A$11:$ZZ$201,26,FALSE))=TRUE,"",IF(VLOOKUP($A87,parlvotes_lh!$A$11:$ZZ$201,26,FALSE)=0,"",VLOOKUP($A87,parlvotes_lh!$A$11:$ZZ$201,26,FALSE)))</f>
        <v/>
      </c>
      <c r="L87" s="187" t="str">
        <f>IF(ISERROR(VLOOKUP($A87,parlvotes_lh!$A$11:$ZZ$201,46,FALSE))=TRUE,"",IF(VLOOKUP($A87,parlvotes_lh!$A$11:$ZZ$201,46,FALSE)=0,"",VLOOKUP($A87,parlvotes_lh!$A$11:$ZZ$201,46,FALSE)))</f>
        <v/>
      </c>
      <c r="M87" s="187" t="str">
        <f>IF(ISERROR(VLOOKUP($A87,parlvotes_lh!$A$11:$ZZ$201,66,FALSE))=TRUE,"",IF(VLOOKUP($A87,parlvotes_lh!$A$11:$ZZ$201,66,FALSE)=0,"",VLOOKUP($A87,parlvotes_lh!$A$11:$ZZ$201,66,FALSE)))</f>
        <v/>
      </c>
      <c r="N87" s="187" t="str">
        <f>IF(ISERROR(VLOOKUP($A87,parlvotes_lh!$A$11:$ZZ$201,86,FALSE))=TRUE,"",IF(VLOOKUP($A87,parlvotes_lh!$A$11:$ZZ$201,86,FALSE)=0,"",VLOOKUP($A87,parlvotes_lh!$A$11:$ZZ$201,86,FALSE)))</f>
        <v/>
      </c>
      <c r="O87" s="187" t="str">
        <f>IF(ISERROR(VLOOKUP($A87,parlvotes_lh!$A$11:$ZZ$201,106,FALSE))=TRUE,"",IF(VLOOKUP($A87,parlvotes_lh!$A$11:$ZZ$201,106,FALSE)=0,"",VLOOKUP($A87,parlvotes_lh!$A$11:$ZZ$201,106,FALSE)))</f>
        <v/>
      </c>
      <c r="P87" s="187" t="str">
        <f>IF(ISERROR(VLOOKUP($A87,parlvotes_lh!$A$11:$ZZ$201,126,FALSE))=TRUE,"",IF(VLOOKUP($A87,parlvotes_lh!$A$11:$ZZ$201,126,FALSE)=0,"",VLOOKUP($A87,parlvotes_lh!$A$11:$ZZ$201,126,FALSE)))</f>
        <v/>
      </c>
      <c r="Q87" s="188" t="str">
        <f>IF(ISERROR(VLOOKUP($A87,parlvotes_lh!$A$11:$ZZ$201,146,FALSE))=TRUE,"",IF(VLOOKUP($A87,parlvotes_lh!$A$11:$ZZ$201,146,FALSE)=0,"",VLOOKUP($A87,parlvotes_lh!$A$11:$ZZ$201,146,FALSE)))</f>
        <v/>
      </c>
      <c r="R87" s="188" t="str">
        <f>IF(ISERROR(VLOOKUP($A87,parlvotes_lh!$A$11:$ZZ$201,166,FALSE))=TRUE,"",IF(VLOOKUP($A87,parlvotes_lh!$A$11:$ZZ$201,166,FALSE)=0,"",VLOOKUP($A87,parlvotes_lh!$A$11:$ZZ$201,166,FALSE)))</f>
        <v/>
      </c>
      <c r="S87" s="188" t="str">
        <f>IF(ISERROR(VLOOKUP($A87,parlvotes_lh!$A$11:$ZZ$201,186,FALSE))=TRUE,"",IF(VLOOKUP($A87,parlvotes_lh!$A$11:$ZZ$201,186,FALSE)=0,"",VLOOKUP($A87,parlvotes_lh!$A$11:$ZZ$201,186,FALSE)))</f>
        <v/>
      </c>
      <c r="T87" s="188" t="str">
        <f>IF(ISERROR(VLOOKUP($A87,parlvotes_lh!$A$11:$ZZ$201,206,FALSE))=TRUE,"",IF(VLOOKUP($A87,parlvotes_lh!$A$11:$ZZ$201,206,FALSE)=0,"",VLOOKUP($A87,parlvotes_lh!$A$11:$ZZ$201,206,FALSE)))</f>
        <v/>
      </c>
      <c r="U87" s="188" t="str">
        <f>IF(ISERROR(VLOOKUP($A87,parlvotes_lh!$A$11:$ZZ$201,226,FALSE))=TRUE,"",IF(VLOOKUP($A87,parlvotes_lh!$A$11:$ZZ$201,226,FALSE)=0,"",VLOOKUP($A87,parlvotes_lh!$A$11:$ZZ$201,226,FALSE)))</f>
        <v/>
      </c>
      <c r="V87" s="188" t="str">
        <f>IF(ISERROR(VLOOKUP($A87,parlvotes_lh!$A$11:$ZZ$201,246,FALSE))=TRUE,"",IF(VLOOKUP($A87,parlvotes_lh!$A$11:$ZZ$201,246,FALSE)=0,"",VLOOKUP($A87,parlvotes_lh!$A$11:$ZZ$201,246,FALSE)))</f>
        <v/>
      </c>
      <c r="W87" s="188" t="str">
        <f>IF(ISERROR(VLOOKUP($A87,parlvotes_lh!$A$11:$ZZ$201,266,FALSE))=TRUE,"",IF(VLOOKUP($A87,parlvotes_lh!$A$11:$ZZ$201,266,FALSE)=0,"",VLOOKUP($A87,parlvotes_lh!$A$11:$ZZ$201,266,FALSE)))</f>
        <v/>
      </c>
      <c r="X87" s="188" t="str">
        <f>IF(ISERROR(VLOOKUP($A87,parlvotes_lh!$A$11:$ZZ$201,286,FALSE))=TRUE,"",IF(VLOOKUP($A87,parlvotes_lh!$A$11:$ZZ$201,286,FALSE)=0,"",VLOOKUP($A87,parlvotes_lh!$A$11:$ZZ$201,286,FALSE)))</f>
        <v/>
      </c>
      <c r="Y87" s="188" t="str">
        <f>IF(ISERROR(VLOOKUP($A87,parlvotes_lh!$A$11:$ZZ$201,306,FALSE))=TRUE,"",IF(VLOOKUP($A87,parlvotes_lh!$A$11:$ZZ$201,306,FALSE)=0,"",VLOOKUP($A87,parlvotes_lh!$A$11:$ZZ$201,306,FALSE)))</f>
        <v/>
      </c>
      <c r="Z87" s="188" t="str">
        <f>IF(ISERROR(VLOOKUP($A87,parlvotes_lh!$A$11:$ZZ$201,326,FALSE))=TRUE,"",IF(VLOOKUP($A87,parlvotes_lh!$A$11:$ZZ$201,326,FALSE)=0,"",VLOOKUP($A87,parlvotes_lh!$A$11:$ZZ$201,326,FALSE)))</f>
        <v/>
      </c>
      <c r="AA87" s="188" t="str">
        <f>IF(ISERROR(VLOOKUP($A87,parlvotes_lh!$A$11:$ZZ$201,346,FALSE))=TRUE,"",IF(VLOOKUP($A87,parlvotes_lh!$A$11:$ZZ$201,346,FALSE)=0,"",VLOOKUP($A87,parlvotes_lh!$A$11:$ZZ$201,346,FALSE)))</f>
        <v/>
      </c>
      <c r="AB87" s="188" t="str">
        <f>IF(ISERROR(VLOOKUP($A87,parlvotes_lh!$A$11:$ZZ$201,366,FALSE))=TRUE,"",IF(VLOOKUP($A87,parlvotes_lh!$A$11:$ZZ$201,366,FALSE)=0,"",VLOOKUP($A87,parlvotes_lh!$A$11:$ZZ$201,366,FALSE)))</f>
        <v/>
      </c>
      <c r="AC87" s="188" t="str">
        <f>IF(ISERROR(VLOOKUP($A87,parlvotes_lh!$A$11:$ZZ$201,386,FALSE))=TRUE,"",IF(VLOOKUP($A87,parlvotes_lh!$A$11:$ZZ$201,386,FALSE)=0,"",VLOOKUP($A87,parlvotes_lh!$A$11:$ZZ$201,386,FALSE)))</f>
        <v/>
      </c>
    </row>
    <row r="88" spans="1:29" ht="13.5" customHeight="1" x14ac:dyDescent="0.25">
      <c r="A88" s="182" t="str">
        <f>IF(info_parties!A88="","",info_parties!A88)</f>
        <v/>
      </c>
      <c r="B88" s="87" t="str">
        <f>IF(A88="","",MID(info_weblinks!$C$3,32,3))</f>
        <v/>
      </c>
      <c r="C88" s="87" t="str">
        <f>IF(info_parties!G88="","",info_parties!G88)</f>
        <v/>
      </c>
      <c r="D88" s="87" t="str">
        <f>IF(info_parties!K88="","",info_parties!K88)</f>
        <v/>
      </c>
      <c r="E88" s="87" t="str">
        <f>IF(info_parties!H88="","",info_parties!H88)</f>
        <v/>
      </c>
      <c r="F88" s="183" t="str">
        <f t="shared" si="4"/>
        <v/>
      </c>
      <c r="G88" s="184" t="str">
        <f t="shared" si="5"/>
        <v/>
      </c>
      <c r="H88" s="185" t="str">
        <f t="shared" si="6"/>
        <v/>
      </c>
      <c r="I88" s="186" t="str">
        <f t="shared" si="7"/>
        <v/>
      </c>
      <c r="J88" s="187" t="str">
        <f>IF(ISERROR(VLOOKUP($A88,parlvotes_lh!$A$11:$ZZ$201,6,FALSE))=TRUE,"",IF(VLOOKUP($A88,parlvotes_lh!$A$11:$ZZ$201,6,FALSE)=0,"",VLOOKUP($A88,parlvotes_lh!$A$11:$ZZ$201,6,FALSE)))</f>
        <v/>
      </c>
      <c r="K88" s="187" t="str">
        <f>IF(ISERROR(VLOOKUP($A88,parlvotes_lh!$A$11:$ZZ$201,26,FALSE))=TRUE,"",IF(VLOOKUP($A88,parlvotes_lh!$A$11:$ZZ$201,26,FALSE)=0,"",VLOOKUP($A88,parlvotes_lh!$A$11:$ZZ$201,26,FALSE)))</f>
        <v/>
      </c>
      <c r="L88" s="187" t="str">
        <f>IF(ISERROR(VLOOKUP($A88,parlvotes_lh!$A$11:$ZZ$201,46,FALSE))=TRUE,"",IF(VLOOKUP($A88,parlvotes_lh!$A$11:$ZZ$201,46,FALSE)=0,"",VLOOKUP($A88,parlvotes_lh!$A$11:$ZZ$201,46,FALSE)))</f>
        <v/>
      </c>
      <c r="M88" s="187" t="str">
        <f>IF(ISERROR(VLOOKUP($A88,parlvotes_lh!$A$11:$ZZ$201,66,FALSE))=TRUE,"",IF(VLOOKUP($A88,parlvotes_lh!$A$11:$ZZ$201,66,FALSE)=0,"",VLOOKUP($A88,parlvotes_lh!$A$11:$ZZ$201,66,FALSE)))</f>
        <v/>
      </c>
      <c r="N88" s="187" t="str">
        <f>IF(ISERROR(VLOOKUP($A88,parlvotes_lh!$A$11:$ZZ$201,86,FALSE))=TRUE,"",IF(VLOOKUP($A88,parlvotes_lh!$A$11:$ZZ$201,86,FALSE)=0,"",VLOOKUP($A88,parlvotes_lh!$A$11:$ZZ$201,86,FALSE)))</f>
        <v/>
      </c>
      <c r="O88" s="187" t="str">
        <f>IF(ISERROR(VLOOKUP($A88,parlvotes_lh!$A$11:$ZZ$201,106,FALSE))=TRUE,"",IF(VLOOKUP($A88,parlvotes_lh!$A$11:$ZZ$201,106,FALSE)=0,"",VLOOKUP($A88,parlvotes_lh!$A$11:$ZZ$201,106,FALSE)))</f>
        <v/>
      </c>
      <c r="P88" s="187" t="str">
        <f>IF(ISERROR(VLOOKUP($A88,parlvotes_lh!$A$11:$ZZ$201,126,FALSE))=TRUE,"",IF(VLOOKUP($A88,parlvotes_lh!$A$11:$ZZ$201,126,FALSE)=0,"",VLOOKUP($A88,parlvotes_lh!$A$11:$ZZ$201,126,FALSE)))</f>
        <v/>
      </c>
      <c r="Q88" s="188" t="str">
        <f>IF(ISERROR(VLOOKUP($A88,parlvotes_lh!$A$11:$ZZ$201,146,FALSE))=TRUE,"",IF(VLOOKUP($A88,parlvotes_lh!$A$11:$ZZ$201,146,FALSE)=0,"",VLOOKUP($A88,parlvotes_lh!$A$11:$ZZ$201,146,FALSE)))</f>
        <v/>
      </c>
      <c r="R88" s="188" t="str">
        <f>IF(ISERROR(VLOOKUP($A88,parlvotes_lh!$A$11:$ZZ$201,166,FALSE))=TRUE,"",IF(VLOOKUP($A88,parlvotes_lh!$A$11:$ZZ$201,166,FALSE)=0,"",VLOOKUP($A88,parlvotes_lh!$A$11:$ZZ$201,166,FALSE)))</f>
        <v/>
      </c>
      <c r="S88" s="188" t="str">
        <f>IF(ISERROR(VLOOKUP($A88,parlvotes_lh!$A$11:$ZZ$201,186,FALSE))=TRUE,"",IF(VLOOKUP($A88,parlvotes_lh!$A$11:$ZZ$201,186,FALSE)=0,"",VLOOKUP($A88,parlvotes_lh!$A$11:$ZZ$201,186,FALSE)))</f>
        <v/>
      </c>
      <c r="T88" s="188" t="str">
        <f>IF(ISERROR(VLOOKUP($A88,parlvotes_lh!$A$11:$ZZ$201,206,FALSE))=TRUE,"",IF(VLOOKUP($A88,parlvotes_lh!$A$11:$ZZ$201,206,FALSE)=0,"",VLOOKUP($A88,parlvotes_lh!$A$11:$ZZ$201,206,FALSE)))</f>
        <v/>
      </c>
      <c r="U88" s="188" t="str">
        <f>IF(ISERROR(VLOOKUP($A88,parlvotes_lh!$A$11:$ZZ$201,226,FALSE))=TRUE,"",IF(VLOOKUP($A88,parlvotes_lh!$A$11:$ZZ$201,226,FALSE)=0,"",VLOOKUP($A88,parlvotes_lh!$A$11:$ZZ$201,226,FALSE)))</f>
        <v/>
      </c>
      <c r="V88" s="188" t="str">
        <f>IF(ISERROR(VLOOKUP($A88,parlvotes_lh!$A$11:$ZZ$201,246,FALSE))=TRUE,"",IF(VLOOKUP($A88,parlvotes_lh!$A$11:$ZZ$201,246,FALSE)=0,"",VLOOKUP($A88,parlvotes_lh!$A$11:$ZZ$201,246,FALSE)))</f>
        <v/>
      </c>
      <c r="W88" s="188" t="str">
        <f>IF(ISERROR(VLOOKUP($A88,parlvotes_lh!$A$11:$ZZ$201,266,FALSE))=TRUE,"",IF(VLOOKUP($A88,parlvotes_lh!$A$11:$ZZ$201,266,FALSE)=0,"",VLOOKUP($A88,parlvotes_lh!$A$11:$ZZ$201,266,FALSE)))</f>
        <v/>
      </c>
      <c r="X88" s="188" t="str">
        <f>IF(ISERROR(VLOOKUP($A88,parlvotes_lh!$A$11:$ZZ$201,286,FALSE))=TRUE,"",IF(VLOOKUP($A88,parlvotes_lh!$A$11:$ZZ$201,286,FALSE)=0,"",VLOOKUP($A88,parlvotes_lh!$A$11:$ZZ$201,286,FALSE)))</f>
        <v/>
      </c>
      <c r="Y88" s="188" t="str">
        <f>IF(ISERROR(VLOOKUP($A88,parlvotes_lh!$A$11:$ZZ$201,306,FALSE))=TRUE,"",IF(VLOOKUP($A88,parlvotes_lh!$A$11:$ZZ$201,306,FALSE)=0,"",VLOOKUP($A88,parlvotes_lh!$A$11:$ZZ$201,306,FALSE)))</f>
        <v/>
      </c>
      <c r="Z88" s="188" t="str">
        <f>IF(ISERROR(VLOOKUP($A88,parlvotes_lh!$A$11:$ZZ$201,326,FALSE))=TRUE,"",IF(VLOOKUP($A88,parlvotes_lh!$A$11:$ZZ$201,326,FALSE)=0,"",VLOOKUP($A88,parlvotes_lh!$A$11:$ZZ$201,326,FALSE)))</f>
        <v/>
      </c>
      <c r="AA88" s="188" t="str">
        <f>IF(ISERROR(VLOOKUP($A88,parlvotes_lh!$A$11:$ZZ$201,346,FALSE))=TRUE,"",IF(VLOOKUP($A88,parlvotes_lh!$A$11:$ZZ$201,346,FALSE)=0,"",VLOOKUP($A88,parlvotes_lh!$A$11:$ZZ$201,346,FALSE)))</f>
        <v/>
      </c>
      <c r="AB88" s="188" t="str">
        <f>IF(ISERROR(VLOOKUP($A88,parlvotes_lh!$A$11:$ZZ$201,366,FALSE))=TRUE,"",IF(VLOOKUP($A88,parlvotes_lh!$A$11:$ZZ$201,366,FALSE)=0,"",VLOOKUP($A88,parlvotes_lh!$A$11:$ZZ$201,366,FALSE)))</f>
        <v/>
      </c>
      <c r="AC88" s="188" t="str">
        <f>IF(ISERROR(VLOOKUP($A88,parlvotes_lh!$A$11:$ZZ$201,386,FALSE))=TRUE,"",IF(VLOOKUP($A88,parlvotes_lh!$A$11:$ZZ$201,386,FALSE)=0,"",VLOOKUP($A88,parlvotes_lh!$A$11:$ZZ$201,386,FALSE)))</f>
        <v/>
      </c>
    </row>
    <row r="89" spans="1:29" ht="13.5" customHeight="1" x14ac:dyDescent="0.25">
      <c r="A89" s="182" t="str">
        <f>IF(info_parties!A89="","",info_parties!A89)</f>
        <v/>
      </c>
      <c r="B89" s="87" t="str">
        <f>IF(A89="","",MID(info_weblinks!$C$3,32,3))</f>
        <v/>
      </c>
      <c r="C89" s="87" t="str">
        <f>IF(info_parties!G89="","",info_parties!G89)</f>
        <v/>
      </c>
      <c r="D89" s="87" t="str">
        <f>IF(info_parties!K89="","",info_parties!K89)</f>
        <v/>
      </c>
      <c r="E89" s="87" t="str">
        <f>IF(info_parties!H89="","",info_parties!H89)</f>
        <v/>
      </c>
      <c r="F89" s="183" t="str">
        <f t="shared" si="4"/>
        <v/>
      </c>
      <c r="G89" s="184" t="str">
        <f t="shared" si="5"/>
        <v/>
      </c>
      <c r="H89" s="185" t="str">
        <f t="shared" si="6"/>
        <v/>
      </c>
      <c r="I89" s="186" t="str">
        <f t="shared" si="7"/>
        <v/>
      </c>
      <c r="J89" s="187" t="str">
        <f>IF(ISERROR(VLOOKUP($A89,parlvotes_lh!$A$11:$ZZ$201,6,FALSE))=TRUE,"",IF(VLOOKUP($A89,parlvotes_lh!$A$11:$ZZ$201,6,FALSE)=0,"",VLOOKUP($A89,parlvotes_lh!$A$11:$ZZ$201,6,FALSE)))</f>
        <v/>
      </c>
      <c r="K89" s="187" t="str">
        <f>IF(ISERROR(VLOOKUP($A89,parlvotes_lh!$A$11:$ZZ$201,26,FALSE))=TRUE,"",IF(VLOOKUP($A89,parlvotes_lh!$A$11:$ZZ$201,26,FALSE)=0,"",VLOOKUP($A89,parlvotes_lh!$A$11:$ZZ$201,26,FALSE)))</f>
        <v/>
      </c>
      <c r="L89" s="187" t="str">
        <f>IF(ISERROR(VLOOKUP($A89,parlvotes_lh!$A$11:$ZZ$201,46,FALSE))=TRUE,"",IF(VLOOKUP($A89,parlvotes_lh!$A$11:$ZZ$201,46,FALSE)=0,"",VLOOKUP($A89,parlvotes_lh!$A$11:$ZZ$201,46,FALSE)))</f>
        <v/>
      </c>
      <c r="M89" s="187" t="str">
        <f>IF(ISERROR(VLOOKUP($A89,parlvotes_lh!$A$11:$ZZ$201,66,FALSE))=TRUE,"",IF(VLOOKUP($A89,parlvotes_lh!$A$11:$ZZ$201,66,FALSE)=0,"",VLOOKUP($A89,parlvotes_lh!$A$11:$ZZ$201,66,FALSE)))</f>
        <v/>
      </c>
      <c r="N89" s="187" t="str">
        <f>IF(ISERROR(VLOOKUP($A89,parlvotes_lh!$A$11:$ZZ$201,86,FALSE))=TRUE,"",IF(VLOOKUP($A89,parlvotes_lh!$A$11:$ZZ$201,86,FALSE)=0,"",VLOOKUP($A89,parlvotes_lh!$A$11:$ZZ$201,86,FALSE)))</f>
        <v/>
      </c>
      <c r="O89" s="187" t="str">
        <f>IF(ISERROR(VLOOKUP($A89,parlvotes_lh!$A$11:$ZZ$201,106,FALSE))=TRUE,"",IF(VLOOKUP($A89,parlvotes_lh!$A$11:$ZZ$201,106,FALSE)=0,"",VLOOKUP($A89,parlvotes_lh!$A$11:$ZZ$201,106,FALSE)))</f>
        <v/>
      </c>
      <c r="P89" s="187" t="str">
        <f>IF(ISERROR(VLOOKUP($A89,parlvotes_lh!$A$11:$ZZ$201,126,FALSE))=TRUE,"",IF(VLOOKUP($A89,parlvotes_lh!$A$11:$ZZ$201,126,FALSE)=0,"",VLOOKUP($A89,parlvotes_lh!$A$11:$ZZ$201,126,FALSE)))</f>
        <v/>
      </c>
      <c r="Q89" s="188" t="str">
        <f>IF(ISERROR(VLOOKUP($A89,parlvotes_lh!$A$11:$ZZ$201,146,FALSE))=TRUE,"",IF(VLOOKUP($A89,parlvotes_lh!$A$11:$ZZ$201,146,FALSE)=0,"",VLOOKUP($A89,parlvotes_lh!$A$11:$ZZ$201,146,FALSE)))</f>
        <v/>
      </c>
      <c r="R89" s="188" t="str">
        <f>IF(ISERROR(VLOOKUP($A89,parlvotes_lh!$A$11:$ZZ$201,166,FALSE))=TRUE,"",IF(VLOOKUP($A89,parlvotes_lh!$A$11:$ZZ$201,166,FALSE)=0,"",VLOOKUP($A89,parlvotes_lh!$A$11:$ZZ$201,166,FALSE)))</f>
        <v/>
      </c>
      <c r="S89" s="188" t="str">
        <f>IF(ISERROR(VLOOKUP($A89,parlvotes_lh!$A$11:$ZZ$201,186,FALSE))=TRUE,"",IF(VLOOKUP($A89,parlvotes_lh!$A$11:$ZZ$201,186,FALSE)=0,"",VLOOKUP($A89,parlvotes_lh!$A$11:$ZZ$201,186,FALSE)))</f>
        <v/>
      </c>
      <c r="T89" s="188" t="str">
        <f>IF(ISERROR(VLOOKUP($A89,parlvotes_lh!$A$11:$ZZ$201,206,FALSE))=TRUE,"",IF(VLOOKUP($A89,parlvotes_lh!$A$11:$ZZ$201,206,FALSE)=0,"",VLOOKUP($A89,parlvotes_lh!$A$11:$ZZ$201,206,FALSE)))</f>
        <v/>
      </c>
      <c r="U89" s="188" t="str">
        <f>IF(ISERROR(VLOOKUP($A89,parlvotes_lh!$A$11:$ZZ$201,226,FALSE))=TRUE,"",IF(VLOOKUP($A89,parlvotes_lh!$A$11:$ZZ$201,226,FALSE)=0,"",VLOOKUP($A89,parlvotes_lh!$A$11:$ZZ$201,226,FALSE)))</f>
        <v/>
      </c>
      <c r="V89" s="188" t="str">
        <f>IF(ISERROR(VLOOKUP($A89,parlvotes_lh!$A$11:$ZZ$201,246,FALSE))=TRUE,"",IF(VLOOKUP($A89,parlvotes_lh!$A$11:$ZZ$201,246,FALSE)=0,"",VLOOKUP($A89,parlvotes_lh!$A$11:$ZZ$201,246,FALSE)))</f>
        <v/>
      </c>
      <c r="W89" s="188" t="str">
        <f>IF(ISERROR(VLOOKUP($A89,parlvotes_lh!$A$11:$ZZ$201,266,FALSE))=TRUE,"",IF(VLOOKUP($A89,parlvotes_lh!$A$11:$ZZ$201,266,FALSE)=0,"",VLOOKUP($A89,parlvotes_lh!$A$11:$ZZ$201,266,FALSE)))</f>
        <v/>
      </c>
      <c r="X89" s="188" t="str">
        <f>IF(ISERROR(VLOOKUP($A89,parlvotes_lh!$A$11:$ZZ$201,286,FALSE))=TRUE,"",IF(VLOOKUP($A89,parlvotes_lh!$A$11:$ZZ$201,286,FALSE)=0,"",VLOOKUP($A89,parlvotes_lh!$A$11:$ZZ$201,286,FALSE)))</f>
        <v/>
      </c>
      <c r="Y89" s="188" t="str">
        <f>IF(ISERROR(VLOOKUP($A89,parlvotes_lh!$A$11:$ZZ$201,306,FALSE))=TRUE,"",IF(VLOOKUP($A89,parlvotes_lh!$A$11:$ZZ$201,306,FALSE)=0,"",VLOOKUP($A89,parlvotes_lh!$A$11:$ZZ$201,306,FALSE)))</f>
        <v/>
      </c>
      <c r="Z89" s="188" t="str">
        <f>IF(ISERROR(VLOOKUP($A89,parlvotes_lh!$A$11:$ZZ$201,326,FALSE))=TRUE,"",IF(VLOOKUP($A89,parlvotes_lh!$A$11:$ZZ$201,326,FALSE)=0,"",VLOOKUP($A89,parlvotes_lh!$A$11:$ZZ$201,326,FALSE)))</f>
        <v/>
      </c>
      <c r="AA89" s="188" t="str">
        <f>IF(ISERROR(VLOOKUP($A89,parlvotes_lh!$A$11:$ZZ$201,346,FALSE))=TRUE,"",IF(VLOOKUP($A89,parlvotes_lh!$A$11:$ZZ$201,346,FALSE)=0,"",VLOOKUP($A89,parlvotes_lh!$A$11:$ZZ$201,346,FALSE)))</f>
        <v/>
      </c>
      <c r="AB89" s="188" t="str">
        <f>IF(ISERROR(VLOOKUP($A89,parlvotes_lh!$A$11:$ZZ$201,366,FALSE))=TRUE,"",IF(VLOOKUP($A89,parlvotes_lh!$A$11:$ZZ$201,366,FALSE)=0,"",VLOOKUP($A89,parlvotes_lh!$A$11:$ZZ$201,366,FALSE)))</f>
        <v/>
      </c>
      <c r="AC89" s="188" t="str">
        <f>IF(ISERROR(VLOOKUP($A89,parlvotes_lh!$A$11:$ZZ$201,386,FALSE))=TRUE,"",IF(VLOOKUP($A89,parlvotes_lh!$A$11:$ZZ$201,386,FALSE)=0,"",VLOOKUP($A89,parlvotes_lh!$A$11:$ZZ$201,386,FALSE)))</f>
        <v/>
      </c>
    </row>
    <row r="90" spans="1:29" ht="13.5" customHeight="1" x14ac:dyDescent="0.25">
      <c r="A90" s="182" t="str">
        <f>IF(info_parties!A90="","",info_parties!A90)</f>
        <v/>
      </c>
      <c r="B90" s="87" t="str">
        <f>IF(A90="","",MID(info_weblinks!$C$3,32,3))</f>
        <v/>
      </c>
      <c r="C90" s="87" t="str">
        <f>IF(info_parties!G90="","",info_parties!G90)</f>
        <v/>
      </c>
      <c r="D90" s="87" t="str">
        <f>IF(info_parties!K90="","",info_parties!K90)</f>
        <v/>
      </c>
      <c r="E90" s="87" t="str">
        <f>IF(info_parties!H90="","",info_parties!H90)</f>
        <v/>
      </c>
      <c r="F90" s="183" t="str">
        <f t="shared" si="4"/>
        <v/>
      </c>
      <c r="G90" s="184" t="str">
        <f t="shared" si="5"/>
        <v/>
      </c>
      <c r="H90" s="185" t="str">
        <f t="shared" si="6"/>
        <v/>
      </c>
      <c r="I90" s="186" t="str">
        <f t="shared" si="7"/>
        <v/>
      </c>
      <c r="J90" s="187" t="str">
        <f>IF(ISERROR(VLOOKUP($A90,parlvotes_lh!$A$11:$ZZ$201,6,FALSE))=TRUE,"",IF(VLOOKUP($A90,parlvotes_lh!$A$11:$ZZ$201,6,FALSE)=0,"",VLOOKUP($A90,parlvotes_lh!$A$11:$ZZ$201,6,FALSE)))</f>
        <v/>
      </c>
      <c r="K90" s="187" t="str">
        <f>IF(ISERROR(VLOOKUP($A90,parlvotes_lh!$A$11:$ZZ$201,26,FALSE))=TRUE,"",IF(VLOOKUP($A90,parlvotes_lh!$A$11:$ZZ$201,26,FALSE)=0,"",VLOOKUP($A90,parlvotes_lh!$A$11:$ZZ$201,26,FALSE)))</f>
        <v/>
      </c>
      <c r="L90" s="187" t="str">
        <f>IF(ISERROR(VLOOKUP($A90,parlvotes_lh!$A$11:$ZZ$201,46,FALSE))=TRUE,"",IF(VLOOKUP($A90,parlvotes_lh!$A$11:$ZZ$201,46,FALSE)=0,"",VLOOKUP($A90,parlvotes_lh!$A$11:$ZZ$201,46,FALSE)))</f>
        <v/>
      </c>
      <c r="M90" s="187" t="str">
        <f>IF(ISERROR(VLOOKUP($A90,parlvotes_lh!$A$11:$ZZ$201,66,FALSE))=TRUE,"",IF(VLOOKUP($A90,parlvotes_lh!$A$11:$ZZ$201,66,FALSE)=0,"",VLOOKUP($A90,parlvotes_lh!$A$11:$ZZ$201,66,FALSE)))</f>
        <v/>
      </c>
      <c r="N90" s="187" t="str">
        <f>IF(ISERROR(VLOOKUP($A90,parlvotes_lh!$A$11:$ZZ$201,86,FALSE))=TRUE,"",IF(VLOOKUP($A90,parlvotes_lh!$A$11:$ZZ$201,86,FALSE)=0,"",VLOOKUP($A90,parlvotes_lh!$A$11:$ZZ$201,86,FALSE)))</f>
        <v/>
      </c>
      <c r="O90" s="187" t="str">
        <f>IF(ISERROR(VLOOKUP($A90,parlvotes_lh!$A$11:$ZZ$201,106,FALSE))=TRUE,"",IF(VLOOKUP($A90,parlvotes_lh!$A$11:$ZZ$201,106,FALSE)=0,"",VLOOKUP($A90,parlvotes_lh!$A$11:$ZZ$201,106,FALSE)))</f>
        <v/>
      </c>
      <c r="P90" s="187" t="str">
        <f>IF(ISERROR(VLOOKUP($A90,parlvotes_lh!$A$11:$ZZ$201,126,FALSE))=TRUE,"",IF(VLOOKUP($A90,parlvotes_lh!$A$11:$ZZ$201,126,FALSE)=0,"",VLOOKUP($A90,parlvotes_lh!$A$11:$ZZ$201,126,FALSE)))</f>
        <v/>
      </c>
      <c r="Q90" s="188" t="str">
        <f>IF(ISERROR(VLOOKUP($A90,parlvotes_lh!$A$11:$ZZ$201,146,FALSE))=TRUE,"",IF(VLOOKUP($A90,parlvotes_lh!$A$11:$ZZ$201,146,FALSE)=0,"",VLOOKUP($A90,parlvotes_lh!$A$11:$ZZ$201,146,FALSE)))</f>
        <v/>
      </c>
      <c r="R90" s="188" t="str">
        <f>IF(ISERROR(VLOOKUP($A90,parlvotes_lh!$A$11:$ZZ$201,166,FALSE))=TRUE,"",IF(VLOOKUP($A90,parlvotes_lh!$A$11:$ZZ$201,166,FALSE)=0,"",VLOOKUP($A90,parlvotes_lh!$A$11:$ZZ$201,166,FALSE)))</f>
        <v/>
      </c>
      <c r="S90" s="188" t="str">
        <f>IF(ISERROR(VLOOKUP($A90,parlvotes_lh!$A$11:$ZZ$201,186,FALSE))=TRUE,"",IF(VLOOKUP($A90,parlvotes_lh!$A$11:$ZZ$201,186,FALSE)=0,"",VLOOKUP($A90,parlvotes_lh!$A$11:$ZZ$201,186,FALSE)))</f>
        <v/>
      </c>
      <c r="T90" s="188" t="str">
        <f>IF(ISERROR(VLOOKUP($A90,parlvotes_lh!$A$11:$ZZ$201,206,FALSE))=TRUE,"",IF(VLOOKUP($A90,parlvotes_lh!$A$11:$ZZ$201,206,FALSE)=0,"",VLOOKUP($A90,parlvotes_lh!$A$11:$ZZ$201,206,FALSE)))</f>
        <v/>
      </c>
      <c r="U90" s="188" t="str">
        <f>IF(ISERROR(VLOOKUP($A90,parlvotes_lh!$A$11:$ZZ$201,226,FALSE))=TRUE,"",IF(VLOOKUP($A90,parlvotes_lh!$A$11:$ZZ$201,226,FALSE)=0,"",VLOOKUP($A90,parlvotes_lh!$A$11:$ZZ$201,226,FALSE)))</f>
        <v/>
      </c>
      <c r="V90" s="188" t="str">
        <f>IF(ISERROR(VLOOKUP($A90,parlvotes_lh!$A$11:$ZZ$201,246,FALSE))=TRUE,"",IF(VLOOKUP($A90,parlvotes_lh!$A$11:$ZZ$201,246,FALSE)=0,"",VLOOKUP($A90,parlvotes_lh!$A$11:$ZZ$201,246,FALSE)))</f>
        <v/>
      </c>
      <c r="W90" s="188" t="str">
        <f>IF(ISERROR(VLOOKUP($A90,parlvotes_lh!$A$11:$ZZ$201,266,FALSE))=TRUE,"",IF(VLOOKUP($A90,parlvotes_lh!$A$11:$ZZ$201,266,FALSE)=0,"",VLOOKUP($A90,parlvotes_lh!$A$11:$ZZ$201,266,FALSE)))</f>
        <v/>
      </c>
      <c r="X90" s="188" t="str">
        <f>IF(ISERROR(VLOOKUP($A90,parlvotes_lh!$A$11:$ZZ$201,286,FALSE))=TRUE,"",IF(VLOOKUP($A90,parlvotes_lh!$A$11:$ZZ$201,286,FALSE)=0,"",VLOOKUP($A90,parlvotes_lh!$A$11:$ZZ$201,286,FALSE)))</f>
        <v/>
      </c>
      <c r="Y90" s="188" t="str">
        <f>IF(ISERROR(VLOOKUP($A90,parlvotes_lh!$A$11:$ZZ$201,306,FALSE))=TRUE,"",IF(VLOOKUP($A90,parlvotes_lh!$A$11:$ZZ$201,306,FALSE)=0,"",VLOOKUP($A90,parlvotes_lh!$A$11:$ZZ$201,306,FALSE)))</f>
        <v/>
      </c>
      <c r="Z90" s="188" t="str">
        <f>IF(ISERROR(VLOOKUP($A90,parlvotes_lh!$A$11:$ZZ$201,326,FALSE))=TRUE,"",IF(VLOOKUP($A90,parlvotes_lh!$A$11:$ZZ$201,326,FALSE)=0,"",VLOOKUP($A90,parlvotes_lh!$A$11:$ZZ$201,326,FALSE)))</f>
        <v/>
      </c>
      <c r="AA90" s="188" t="str">
        <f>IF(ISERROR(VLOOKUP($A90,parlvotes_lh!$A$11:$ZZ$201,346,FALSE))=TRUE,"",IF(VLOOKUP($A90,parlvotes_lh!$A$11:$ZZ$201,346,FALSE)=0,"",VLOOKUP($A90,parlvotes_lh!$A$11:$ZZ$201,346,FALSE)))</f>
        <v/>
      </c>
      <c r="AB90" s="188" t="str">
        <f>IF(ISERROR(VLOOKUP($A90,parlvotes_lh!$A$11:$ZZ$201,366,FALSE))=TRUE,"",IF(VLOOKUP($A90,parlvotes_lh!$A$11:$ZZ$201,366,FALSE)=0,"",VLOOKUP($A90,parlvotes_lh!$A$11:$ZZ$201,366,FALSE)))</f>
        <v/>
      </c>
      <c r="AC90" s="188" t="str">
        <f>IF(ISERROR(VLOOKUP($A90,parlvotes_lh!$A$11:$ZZ$201,386,FALSE))=TRUE,"",IF(VLOOKUP($A90,parlvotes_lh!$A$11:$ZZ$201,386,FALSE)=0,"",VLOOKUP($A90,parlvotes_lh!$A$11:$ZZ$201,386,FALSE)))</f>
        <v/>
      </c>
    </row>
    <row r="91" spans="1:29" ht="13.5" customHeight="1" x14ac:dyDescent="0.25">
      <c r="A91" s="182" t="str">
        <f>IF(info_parties!A91="","",info_parties!A91)</f>
        <v/>
      </c>
      <c r="B91" s="87" t="str">
        <f>IF(A91="","",MID(info_weblinks!$C$3,32,3))</f>
        <v/>
      </c>
      <c r="C91" s="87" t="str">
        <f>IF(info_parties!G91="","",info_parties!G91)</f>
        <v/>
      </c>
      <c r="D91" s="87" t="str">
        <f>IF(info_parties!K91="","",info_parties!K91)</f>
        <v/>
      </c>
      <c r="E91" s="87" t="str">
        <f>IF(info_parties!H91="","",info_parties!H91)</f>
        <v/>
      </c>
      <c r="F91" s="183" t="str">
        <f t="shared" si="4"/>
        <v/>
      </c>
      <c r="G91" s="184" t="str">
        <f t="shared" si="5"/>
        <v/>
      </c>
      <c r="H91" s="185" t="str">
        <f t="shared" si="6"/>
        <v/>
      </c>
      <c r="I91" s="186" t="str">
        <f t="shared" si="7"/>
        <v/>
      </c>
      <c r="J91" s="187" t="str">
        <f>IF(ISERROR(VLOOKUP($A91,parlvotes_lh!$A$11:$ZZ$201,6,FALSE))=TRUE,"",IF(VLOOKUP($A91,parlvotes_lh!$A$11:$ZZ$201,6,FALSE)=0,"",VLOOKUP($A91,parlvotes_lh!$A$11:$ZZ$201,6,FALSE)))</f>
        <v/>
      </c>
      <c r="K91" s="187" t="str">
        <f>IF(ISERROR(VLOOKUP($A91,parlvotes_lh!$A$11:$ZZ$201,26,FALSE))=TRUE,"",IF(VLOOKUP($A91,parlvotes_lh!$A$11:$ZZ$201,26,FALSE)=0,"",VLOOKUP($A91,parlvotes_lh!$A$11:$ZZ$201,26,FALSE)))</f>
        <v/>
      </c>
      <c r="L91" s="187" t="str">
        <f>IF(ISERROR(VLOOKUP($A91,parlvotes_lh!$A$11:$ZZ$201,46,FALSE))=TRUE,"",IF(VLOOKUP($A91,parlvotes_lh!$A$11:$ZZ$201,46,FALSE)=0,"",VLOOKUP($A91,parlvotes_lh!$A$11:$ZZ$201,46,FALSE)))</f>
        <v/>
      </c>
      <c r="M91" s="187" t="str">
        <f>IF(ISERROR(VLOOKUP($A91,parlvotes_lh!$A$11:$ZZ$201,66,FALSE))=TRUE,"",IF(VLOOKUP($A91,parlvotes_lh!$A$11:$ZZ$201,66,FALSE)=0,"",VLOOKUP($A91,parlvotes_lh!$A$11:$ZZ$201,66,FALSE)))</f>
        <v/>
      </c>
      <c r="N91" s="187" t="str">
        <f>IF(ISERROR(VLOOKUP($A91,parlvotes_lh!$A$11:$ZZ$201,86,FALSE))=TRUE,"",IF(VLOOKUP($A91,parlvotes_lh!$A$11:$ZZ$201,86,FALSE)=0,"",VLOOKUP($A91,parlvotes_lh!$A$11:$ZZ$201,86,FALSE)))</f>
        <v/>
      </c>
      <c r="O91" s="187" t="str">
        <f>IF(ISERROR(VLOOKUP($A91,parlvotes_lh!$A$11:$ZZ$201,106,FALSE))=TRUE,"",IF(VLOOKUP($A91,parlvotes_lh!$A$11:$ZZ$201,106,FALSE)=0,"",VLOOKUP($A91,parlvotes_lh!$A$11:$ZZ$201,106,FALSE)))</f>
        <v/>
      </c>
      <c r="P91" s="187" t="str">
        <f>IF(ISERROR(VLOOKUP($A91,parlvotes_lh!$A$11:$ZZ$201,126,FALSE))=TRUE,"",IF(VLOOKUP($A91,parlvotes_lh!$A$11:$ZZ$201,126,FALSE)=0,"",VLOOKUP($A91,parlvotes_lh!$A$11:$ZZ$201,126,FALSE)))</f>
        <v/>
      </c>
      <c r="Q91" s="188" t="str">
        <f>IF(ISERROR(VLOOKUP($A91,parlvotes_lh!$A$11:$ZZ$201,146,FALSE))=TRUE,"",IF(VLOOKUP($A91,parlvotes_lh!$A$11:$ZZ$201,146,FALSE)=0,"",VLOOKUP($A91,parlvotes_lh!$A$11:$ZZ$201,146,FALSE)))</f>
        <v/>
      </c>
      <c r="R91" s="188" t="str">
        <f>IF(ISERROR(VLOOKUP($A91,parlvotes_lh!$A$11:$ZZ$201,166,FALSE))=TRUE,"",IF(VLOOKUP($A91,parlvotes_lh!$A$11:$ZZ$201,166,FALSE)=0,"",VLOOKUP($A91,parlvotes_lh!$A$11:$ZZ$201,166,FALSE)))</f>
        <v/>
      </c>
      <c r="S91" s="188" t="str">
        <f>IF(ISERROR(VLOOKUP($A91,parlvotes_lh!$A$11:$ZZ$201,186,FALSE))=TRUE,"",IF(VLOOKUP($A91,parlvotes_lh!$A$11:$ZZ$201,186,FALSE)=0,"",VLOOKUP($A91,parlvotes_lh!$A$11:$ZZ$201,186,FALSE)))</f>
        <v/>
      </c>
      <c r="T91" s="188" t="str">
        <f>IF(ISERROR(VLOOKUP($A91,parlvotes_lh!$A$11:$ZZ$201,206,FALSE))=TRUE,"",IF(VLOOKUP($A91,parlvotes_lh!$A$11:$ZZ$201,206,FALSE)=0,"",VLOOKUP($A91,parlvotes_lh!$A$11:$ZZ$201,206,FALSE)))</f>
        <v/>
      </c>
      <c r="U91" s="188" t="str">
        <f>IF(ISERROR(VLOOKUP($A91,parlvotes_lh!$A$11:$ZZ$201,226,FALSE))=TRUE,"",IF(VLOOKUP($A91,parlvotes_lh!$A$11:$ZZ$201,226,FALSE)=0,"",VLOOKUP($A91,parlvotes_lh!$A$11:$ZZ$201,226,FALSE)))</f>
        <v/>
      </c>
      <c r="V91" s="188" t="str">
        <f>IF(ISERROR(VLOOKUP($A91,parlvotes_lh!$A$11:$ZZ$201,246,FALSE))=TRUE,"",IF(VLOOKUP($A91,parlvotes_lh!$A$11:$ZZ$201,246,FALSE)=0,"",VLOOKUP($A91,parlvotes_lh!$A$11:$ZZ$201,246,FALSE)))</f>
        <v/>
      </c>
      <c r="W91" s="188" t="str">
        <f>IF(ISERROR(VLOOKUP($A91,parlvotes_lh!$A$11:$ZZ$201,266,FALSE))=TRUE,"",IF(VLOOKUP($A91,parlvotes_lh!$A$11:$ZZ$201,266,FALSE)=0,"",VLOOKUP($A91,parlvotes_lh!$A$11:$ZZ$201,266,FALSE)))</f>
        <v/>
      </c>
      <c r="X91" s="188" t="str">
        <f>IF(ISERROR(VLOOKUP($A91,parlvotes_lh!$A$11:$ZZ$201,286,FALSE))=TRUE,"",IF(VLOOKUP($A91,parlvotes_lh!$A$11:$ZZ$201,286,FALSE)=0,"",VLOOKUP($A91,parlvotes_lh!$A$11:$ZZ$201,286,FALSE)))</f>
        <v/>
      </c>
      <c r="Y91" s="188" t="str">
        <f>IF(ISERROR(VLOOKUP($A91,parlvotes_lh!$A$11:$ZZ$201,306,FALSE))=TRUE,"",IF(VLOOKUP($A91,parlvotes_lh!$A$11:$ZZ$201,306,FALSE)=0,"",VLOOKUP($A91,parlvotes_lh!$A$11:$ZZ$201,306,FALSE)))</f>
        <v/>
      </c>
      <c r="Z91" s="188" t="str">
        <f>IF(ISERROR(VLOOKUP($A91,parlvotes_lh!$A$11:$ZZ$201,326,FALSE))=TRUE,"",IF(VLOOKUP($A91,parlvotes_lh!$A$11:$ZZ$201,326,FALSE)=0,"",VLOOKUP($A91,parlvotes_lh!$A$11:$ZZ$201,326,FALSE)))</f>
        <v/>
      </c>
      <c r="AA91" s="188" t="str">
        <f>IF(ISERROR(VLOOKUP($A91,parlvotes_lh!$A$11:$ZZ$201,346,FALSE))=TRUE,"",IF(VLOOKUP($A91,parlvotes_lh!$A$11:$ZZ$201,346,FALSE)=0,"",VLOOKUP($A91,parlvotes_lh!$A$11:$ZZ$201,346,FALSE)))</f>
        <v/>
      </c>
      <c r="AB91" s="188" t="str">
        <f>IF(ISERROR(VLOOKUP($A91,parlvotes_lh!$A$11:$ZZ$201,366,FALSE))=TRUE,"",IF(VLOOKUP($A91,parlvotes_lh!$A$11:$ZZ$201,366,FALSE)=0,"",VLOOKUP($A91,parlvotes_lh!$A$11:$ZZ$201,366,FALSE)))</f>
        <v/>
      </c>
      <c r="AC91" s="188" t="str">
        <f>IF(ISERROR(VLOOKUP($A91,parlvotes_lh!$A$11:$ZZ$201,386,FALSE))=TRUE,"",IF(VLOOKUP($A91,parlvotes_lh!$A$11:$ZZ$201,386,FALSE)=0,"",VLOOKUP($A91,parlvotes_lh!$A$11:$ZZ$201,386,FALSE)))</f>
        <v/>
      </c>
    </row>
    <row r="92" spans="1:29" ht="13.5" customHeight="1" x14ac:dyDescent="0.25">
      <c r="A92" s="182" t="str">
        <f>IF(info_parties!A92="","",info_parties!A92)</f>
        <v/>
      </c>
      <c r="B92" s="87" t="str">
        <f>IF(A92="","",MID(info_weblinks!$C$3,32,3))</f>
        <v/>
      </c>
      <c r="C92" s="87" t="str">
        <f>IF(info_parties!G92="","",info_parties!G92)</f>
        <v/>
      </c>
      <c r="D92" s="87" t="str">
        <f>IF(info_parties!K92="","",info_parties!K92)</f>
        <v/>
      </c>
      <c r="E92" s="87" t="str">
        <f>IF(info_parties!H92="","",info_parties!H92)</f>
        <v/>
      </c>
      <c r="F92" s="183" t="str">
        <f t="shared" si="4"/>
        <v/>
      </c>
      <c r="G92" s="184" t="str">
        <f t="shared" si="5"/>
        <v/>
      </c>
      <c r="H92" s="185" t="str">
        <f t="shared" si="6"/>
        <v/>
      </c>
      <c r="I92" s="186" t="str">
        <f t="shared" si="7"/>
        <v/>
      </c>
      <c r="J92" s="187" t="str">
        <f>IF(ISERROR(VLOOKUP($A92,parlvotes_lh!$A$11:$ZZ$201,6,FALSE))=TRUE,"",IF(VLOOKUP($A92,parlvotes_lh!$A$11:$ZZ$201,6,FALSE)=0,"",VLOOKUP($A92,parlvotes_lh!$A$11:$ZZ$201,6,FALSE)))</f>
        <v/>
      </c>
      <c r="K92" s="187" t="str">
        <f>IF(ISERROR(VLOOKUP($A92,parlvotes_lh!$A$11:$ZZ$201,26,FALSE))=TRUE,"",IF(VLOOKUP($A92,parlvotes_lh!$A$11:$ZZ$201,26,FALSE)=0,"",VLOOKUP($A92,parlvotes_lh!$A$11:$ZZ$201,26,FALSE)))</f>
        <v/>
      </c>
      <c r="L92" s="187" t="str">
        <f>IF(ISERROR(VLOOKUP($A92,parlvotes_lh!$A$11:$ZZ$201,46,FALSE))=TRUE,"",IF(VLOOKUP($A92,parlvotes_lh!$A$11:$ZZ$201,46,FALSE)=0,"",VLOOKUP($A92,parlvotes_lh!$A$11:$ZZ$201,46,FALSE)))</f>
        <v/>
      </c>
      <c r="M92" s="187" t="str">
        <f>IF(ISERROR(VLOOKUP($A92,parlvotes_lh!$A$11:$ZZ$201,66,FALSE))=TRUE,"",IF(VLOOKUP($A92,parlvotes_lh!$A$11:$ZZ$201,66,FALSE)=0,"",VLOOKUP($A92,parlvotes_lh!$A$11:$ZZ$201,66,FALSE)))</f>
        <v/>
      </c>
      <c r="N92" s="187" t="str">
        <f>IF(ISERROR(VLOOKUP($A92,parlvotes_lh!$A$11:$ZZ$201,86,FALSE))=TRUE,"",IF(VLOOKUP($A92,parlvotes_lh!$A$11:$ZZ$201,86,FALSE)=0,"",VLOOKUP($A92,parlvotes_lh!$A$11:$ZZ$201,86,FALSE)))</f>
        <v/>
      </c>
      <c r="O92" s="187" t="str">
        <f>IF(ISERROR(VLOOKUP($A92,parlvotes_lh!$A$11:$ZZ$201,106,FALSE))=TRUE,"",IF(VLOOKUP($A92,parlvotes_lh!$A$11:$ZZ$201,106,FALSE)=0,"",VLOOKUP($A92,parlvotes_lh!$A$11:$ZZ$201,106,FALSE)))</f>
        <v/>
      </c>
      <c r="P92" s="187" t="str">
        <f>IF(ISERROR(VLOOKUP($A92,parlvotes_lh!$A$11:$ZZ$201,126,FALSE))=TRUE,"",IF(VLOOKUP($A92,parlvotes_lh!$A$11:$ZZ$201,126,FALSE)=0,"",VLOOKUP($A92,parlvotes_lh!$A$11:$ZZ$201,126,FALSE)))</f>
        <v/>
      </c>
      <c r="Q92" s="188" t="str">
        <f>IF(ISERROR(VLOOKUP($A92,parlvotes_lh!$A$11:$ZZ$201,146,FALSE))=TRUE,"",IF(VLOOKUP($A92,parlvotes_lh!$A$11:$ZZ$201,146,FALSE)=0,"",VLOOKUP($A92,parlvotes_lh!$A$11:$ZZ$201,146,FALSE)))</f>
        <v/>
      </c>
      <c r="R92" s="188" t="str">
        <f>IF(ISERROR(VLOOKUP($A92,parlvotes_lh!$A$11:$ZZ$201,166,FALSE))=TRUE,"",IF(VLOOKUP($A92,parlvotes_lh!$A$11:$ZZ$201,166,FALSE)=0,"",VLOOKUP($A92,parlvotes_lh!$A$11:$ZZ$201,166,FALSE)))</f>
        <v/>
      </c>
      <c r="S92" s="188" t="str">
        <f>IF(ISERROR(VLOOKUP($A92,parlvotes_lh!$A$11:$ZZ$201,186,FALSE))=TRUE,"",IF(VLOOKUP($A92,parlvotes_lh!$A$11:$ZZ$201,186,FALSE)=0,"",VLOOKUP($A92,parlvotes_lh!$A$11:$ZZ$201,186,FALSE)))</f>
        <v/>
      </c>
      <c r="T92" s="188" t="str">
        <f>IF(ISERROR(VLOOKUP($A92,parlvotes_lh!$A$11:$ZZ$201,206,FALSE))=TRUE,"",IF(VLOOKUP($A92,parlvotes_lh!$A$11:$ZZ$201,206,FALSE)=0,"",VLOOKUP($A92,parlvotes_lh!$A$11:$ZZ$201,206,FALSE)))</f>
        <v/>
      </c>
      <c r="U92" s="188" t="str">
        <f>IF(ISERROR(VLOOKUP($A92,parlvotes_lh!$A$11:$ZZ$201,226,FALSE))=TRUE,"",IF(VLOOKUP($A92,parlvotes_lh!$A$11:$ZZ$201,226,FALSE)=0,"",VLOOKUP($A92,parlvotes_lh!$A$11:$ZZ$201,226,FALSE)))</f>
        <v/>
      </c>
      <c r="V92" s="188" t="str">
        <f>IF(ISERROR(VLOOKUP($A92,parlvotes_lh!$A$11:$ZZ$201,246,FALSE))=TRUE,"",IF(VLOOKUP($A92,parlvotes_lh!$A$11:$ZZ$201,246,FALSE)=0,"",VLOOKUP($A92,parlvotes_lh!$A$11:$ZZ$201,246,FALSE)))</f>
        <v/>
      </c>
      <c r="W92" s="188" t="str">
        <f>IF(ISERROR(VLOOKUP($A92,parlvotes_lh!$A$11:$ZZ$201,266,FALSE))=TRUE,"",IF(VLOOKUP($A92,parlvotes_lh!$A$11:$ZZ$201,266,FALSE)=0,"",VLOOKUP($A92,parlvotes_lh!$A$11:$ZZ$201,266,FALSE)))</f>
        <v/>
      </c>
      <c r="X92" s="188" t="str">
        <f>IF(ISERROR(VLOOKUP($A92,parlvotes_lh!$A$11:$ZZ$201,286,FALSE))=TRUE,"",IF(VLOOKUP($A92,parlvotes_lh!$A$11:$ZZ$201,286,FALSE)=0,"",VLOOKUP($A92,parlvotes_lh!$A$11:$ZZ$201,286,FALSE)))</f>
        <v/>
      </c>
      <c r="Y92" s="188" t="str">
        <f>IF(ISERROR(VLOOKUP($A92,parlvotes_lh!$A$11:$ZZ$201,306,FALSE))=TRUE,"",IF(VLOOKUP($A92,parlvotes_lh!$A$11:$ZZ$201,306,FALSE)=0,"",VLOOKUP($A92,parlvotes_lh!$A$11:$ZZ$201,306,FALSE)))</f>
        <v/>
      </c>
      <c r="Z92" s="188" t="str">
        <f>IF(ISERROR(VLOOKUP($A92,parlvotes_lh!$A$11:$ZZ$201,326,FALSE))=TRUE,"",IF(VLOOKUP($A92,parlvotes_lh!$A$11:$ZZ$201,326,FALSE)=0,"",VLOOKUP($A92,parlvotes_lh!$A$11:$ZZ$201,326,FALSE)))</f>
        <v/>
      </c>
      <c r="AA92" s="188" t="str">
        <f>IF(ISERROR(VLOOKUP($A92,parlvotes_lh!$A$11:$ZZ$201,346,FALSE))=TRUE,"",IF(VLOOKUP($A92,parlvotes_lh!$A$11:$ZZ$201,346,FALSE)=0,"",VLOOKUP($A92,parlvotes_lh!$A$11:$ZZ$201,346,FALSE)))</f>
        <v/>
      </c>
      <c r="AB92" s="188" t="str">
        <f>IF(ISERROR(VLOOKUP($A92,parlvotes_lh!$A$11:$ZZ$201,366,FALSE))=TRUE,"",IF(VLOOKUP($A92,parlvotes_lh!$A$11:$ZZ$201,366,FALSE)=0,"",VLOOKUP($A92,parlvotes_lh!$A$11:$ZZ$201,366,FALSE)))</f>
        <v/>
      </c>
      <c r="AC92" s="188" t="str">
        <f>IF(ISERROR(VLOOKUP($A92,parlvotes_lh!$A$11:$ZZ$201,386,FALSE))=TRUE,"",IF(VLOOKUP($A92,parlvotes_lh!$A$11:$ZZ$201,386,FALSE)=0,"",VLOOKUP($A92,parlvotes_lh!$A$11:$ZZ$201,386,FALSE)))</f>
        <v/>
      </c>
    </row>
    <row r="93" spans="1:29" ht="13.5" customHeight="1" x14ac:dyDescent="0.25">
      <c r="A93" s="182" t="str">
        <f>IF(info_parties!A93="","",info_parties!A93)</f>
        <v/>
      </c>
      <c r="B93" s="87" t="str">
        <f>IF(A93="","",MID(info_weblinks!$C$3,32,3))</f>
        <v/>
      </c>
      <c r="C93" s="87" t="str">
        <f>IF(info_parties!G93="","",info_parties!G93)</f>
        <v/>
      </c>
      <c r="D93" s="87" t="str">
        <f>IF(info_parties!K93="","",info_parties!K93)</f>
        <v/>
      </c>
      <c r="E93" s="87" t="str">
        <f>IF(info_parties!H93="","",info_parties!H93)</f>
        <v/>
      </c>
      <c r="F93" s="183" t="str">
        <f t="shared" si="4"/>
        <v/>
      </c>
      <c r="G93" s="184" t="str">
        <f t="shared" si="5"/>
        <v/>
      </c>
      <c r="H93" s="185" t="str">
        <f t="shared" si="6"/>
        <v/>
      </c>
      <c r="I93" s="186" t="str">
        <f t="shared" si="7"/>
        <v/>
      </c>
      <c r="J93" s="187" t="str">
        <f>IF(ISERROR(VLOOKUP($A93,parlvotes_lh!$A$11:$ZZ$201,6,FALSE))=TRUE,"",IF(VLOOKUP($A93,parlvotes_lh!$A$11:$ZZ$201,6,FALSE)=0,"",VLOOKUP($A93,parlvotes_lh!$A$11:$ZZ$201,6,FALSE)))</f>
        <v/>
      </c>
      <c r="K93" s="187" t="str">
        <f>IF(ISERROR(VLOOKUP($A93,parlvotes_lh!$A$11:$ZZ$201,26,FALSE))=TRUE,"",IF(VLOOKUP($A93,parlvotes_lh!$A$11:$ZZ$201,26,FALSE)=0,"",VLOOKUP($A93,parlvotes_lh!$A$11:$ZZ$201,26,FALSE)))</f>
        <v/>
      </c>
      <c r="L93" s="187" t="str">
        <f>IF(ISERROR(VLOOKUP($A93,parlvotes_lh!$A$11:$ZZ$201,46,FALSE))=TRUE,"",IF(VLOOKUP($A93,parlvotes_lh!$A$11:$ZZ$201,46,FALSE)=0,"",VLOOKUP($A93,parlvotes_lh!$A$11:$ZZ$201,46,FALSE)))</f>
        <v/>
      </c>
      <c r="M93" s="187" t="str">
        <f>IF(ISERROR(VLOOKUP($A93,parlvotes_lh!$A$11:$ZZ$201,66,FALSE))=TRUE,"",IF(VLOOKUP($A93,parlvotes_lh!$A$11:$ZZ$201,66,FALSE)=0,"",VLOOKUP($A93,parlvotes_lh!$A$11:$ZZ$201,66,FALSE)))</f>
        <v/>
      </c>
      <c r="N93" s="187" t="str">
        <f>IF(ISERROR(VLOOKUP($A93,parlvotes_lh!$A$11:$ZZ$201,86,FALSE))=TRUE,"",IF(VLOOKUP($A93,parlvotes_lh!$A$11:$ZZ$201,86,FALSE)=0,"",VLOOKUP($A93,parlvotes_lh!$A$11:$ZZ$201,86,FALSE)))</f>
        <v/>
      </c>
      <c r="O93" s="187" t="str">
        <f>IF(ISERROR(VLOOKUP($A93,parlvotes_lh!$A$11:$ZZ$201,106,FALSE))=TRUE,"",IF(VLOOKUP($A93,parlvotes_lh!$A$11:$ZZ$201,106,FALSE)=0,"",VLOOKUP($A93,parlvotes_lh!$A$11:$ZZ$201,106,FALSE)))</f>
        <v/>
      </c>
      <c r="P93" s="187" t="str">
        <f>IF(ISERROR(VLOOKUP($A93,parlvotes_lh!$A$11:$ZZ$201,126,FALSE))=TRUE,"",IF(VLOOKUP($A93,parlvotes_lh!$A$11:$ZZ$201,126,FALSE)=0,"",VLOOKUP($A93,parlvotes_lh!$A$11:$ZZ$201,126,FALSE)))</f>
        <v/>
      </c>
      <c r="Q93" s="188" t="str">
        <f>IF(ISERROR(VLOOKUP($A93,parlvotes_lh!$A$11:$ZZ$201,146,FALSE))=TRUE,"",IF(VLOOKUP($A93,parlvotes_lh!$A$11:$ZZ$201,146,FALSE)=0,"",VLOOKUP($A93,parlvotes_lh!$A$11:$ZZ$201,146,FALSE)))</f>
        <v/>
      </c>
      <c r="R93" s="188" t="str">
        <f>IF(ISERROR(VLOOKUP($A93,parlvotes_lh!$A$11:$ZZ$201,166,FALSE))=TRUE,"",IF(VLOOKUP($A93,parlvotes_lh!$A$11:$ZZ$201,166,FALSE)=0,"",VLOOKUP($A93,parlvotes_lh!$A$11:$ZZ$201,166,FALSE)))</f>
        <v/>
      </c>
      <c r="S93" s="188" t="str">
        <f>IF(ISERROR(VLOOKUP($A93,parlvotes_lh!$A$11:$ZZ$201,186,FALSE))=TRUE,"",IF(VLOOKUP($A93,parlvotes_lh!$A$11:$ZZ$201,186,FALSE)=0,"",VLOOKUP($A93,parlvotes_lh!$A$11:$ZZ$201,186,FALSE)))</f>
        <v/>
      </c>
      <c r="T93" s="188" t="str">
        <f>IF(ISERROR(VLOOKUP($A93,parlvotes_lh!$A$11:$ZZ$201,206,FALSE))=TRUE,"",IF(VLOOKUP($A93,parlvotes_lh!$A$11:$ZZ$201,206,FALSE)=0,"",VLOOKUP($A93,parlvotes_lh!$A$11:$ZZ$201,206,FALSE)))</f>
        <v/>
      </c>
      <c r="U93" s="188" t="str">
        <f>IF(ISERROR(VLOOKUP($A93,parlvotes_lh!$A$11:$ZZ$201,226,FALSE))=TRUE,"",IF(VLOOKUP($A93,parlvotes_lh!$A$11:$ZZ$201,226,FALSE)=0,"",VLOOKUP($A93,parlvotes_lh!$A$11:$ZZ$201,226,FALSE)))</f>
        <v/>
      </c>
      <c r="V93" s="188" t="str">
        <f>IF(ISERROR(VLOOKUP($A93,parlvotes_lh!$A$11:$ZZ$201,246,FALSE))=TRUE,"",IF(VLOOKUP($A93,parlvotes_lh!$A$11:$ZZ$201,246,FALSE)=0,"",VLOOKUP($A93,parlvotes_lh!$A$11:$ZZ$201,246,FALSE)))</f>
        <v/>
      </c>
      <c r="W93" s="188" t="str">
        <f>IF(ISERROR(VLOOKUP($A93,parlvotes_lh!$A$11:$ZZ$201,266,FALSE))=TRUE,"",IF(VLOOKUP($A93,parlvotes_lh!$A$11:$ZZ$201,266,FALSE)=0,"",VLOOKUP($A93,parlvotes_lh!$A$11:$ZZ$201,266,FALSE)))</f>
        <v/>
      </c>
      <c r="X93" s="188" t="str">
        <f>IF(ISERROR(VLOOKUP($A93,parlvotes_lh!$A$11:$ZZ$201,286,FALSE))=TRUE,"",IF(VLOOKUP($A93,parlvotes_lh!$A$11:$ZZ$201,286,FALSE)=0,"",VLOOKUP($A93,parlvotes_lh!$A$11:$ZZ$201,286,FALSE)))</f>
        <v/>
      </c>
      <c r="Y93" s="188" t="str">
        <f>IF(ISERROR(VLOOKUP($A93,parlvotes_lh!$A$11:$ZZ$201,306,FALSE))=TRUE,"",IF(VLOOKUP($A93,parlvotes_lh!$A$11:$ZZ$201,306,FALSE)=0,"",VLOOKUP($A93,parlvotes_lh!$A$11:$ZZ$201,306,FALSE)))</f>
        <v/>
      </c>
      <c r="Z93" s="188" t="str">
        <f>IF(ISERROR(VLOOKUP($A93,parlvotes_lh!$A$11:$ZZ$201,326,FALSE))=TRUE,"",IF(VLOOKUP($A93,parlvotes_lh!$A$11:$ZZ$201,326,FALSE)=0,"",VLOOKUP($A93,parlvotes_lh!$A$11:$ZZ$201,326,FALSE)))</f>
        <v/>
      </c>
      <c r="AA93" s="188" t="str">
        <f>IF(ISERROR(VLOOKUP($A93,parlvotes_lh!$A$11:$ZZ$201,346,FALSE))=TRUE,"",IF(VLOOKUP($A93,parlvotes_lh!$A$11:$ZZ$201,346,FALSE)=0,"",VLOOKUP($A93,parlvotes_lh!$A$11:$ZZ$201,346,FALSE)))</f>
        <v/>
      </c>
      <c r="AB93" s="188" t="str">
        <f>IF(ISERROR(VLOOKUP($A93,parlvotes_lh!$A$11:$ZZ$201,366,FALSE))=TRUE,"",IF(VLOOKUP($A93,parlvotes_lh!$A$11:$ZZ$201,366,FALSE)=0,"",VLOOKUP($A93,parlvotes_lh!$A$11:$ZZ$201,366,FALSE)))</f>
        <v/>
      </c>
      <c r="AC93" s="188" t="str">
        <f>IF(ISERROR(VLOOKUP($A93,parlvotes_lh!$A$11:$ZZ$201,386,FALSE))=TRUE,"",IF(VLOOKUP($A93,parlvotes_lh!$A$11:$ZZ$201,386,FALSE)=0,"",VLOOKUP($A93,parlvotes_lh!$A$11:$ZZ$201,386,FALSE)))</f>
        <v/>
      </c>
    </row>
    <row r="94" spans="1:29" ht="13.5" customHeight="1" x14ac:dyDescent="0.25">
      <c r="A94" s="182" t="str">
        <f>IF(info_parties!A94="","",info_parties!A94)</f>
        <v/>
      </c>
      <c r="B94" s="87" t="str">
        <f>IF(A94="","",MID(info_weblinks!$C$3,32,3))</f>
        <v/>
      </c>
      <c r="C94" s="87" t="str">
        <f>IF(info_parties!G94="","",info_parties!G94)</f>
        <v/>
      </c>
      <c r="D94" s="87" t="str">
        <f>IF(info_parties!K94="","",info_parties!K94)</f>
        <v/>
      </c>
      <c r="E94" s="87" t="str">
        <f>IF(info_parties!H94="","",info_parties!H94)</f>
        <v/>
      </c>
      <c r="F94" s="183" t="str">
        <f t="shared" si="4"/>
        <v/>
      </c>
      <c r="G94" s="184" t="str">
        <f t="shared" si="5"/>
        <v/>
      </c>
      <c r="H94" s="185" t="str">
        <f t="shared" si="6"/>
        <v/>
      </c>
      <c r="I94" s="186" t="str">
        <f t="shared" si="7"/>
        <v/>
      </c>
      <c r="J94" s="187" t="str">
        <f>IF(ISERROR(VLOOKUP($A94,parlvotes_lh!$A$11:$ZZ$201,6,FALSE))=TRUE,"",IF(VLOOKUP($A94,parlvotes_lh!$A$11:$ZZ$201,6,FALSE)=0,"",VLOOKUP($A94,parlvotes_lh!$A$11:$ZZ$201,6,FALSE)))</f>
        <v/>
      </c>
      <c r="K94" s="187" t="str">
        <f>IF(ISERROR(VLOOKUP($A94,parlvotes_lh!$A$11:$ZZ$201,26,FALSE))=TRUE,"",IF(VLOOKUP($A94,parlvotes_lh!$A$11:$ZZ$201,26,FALSE)=0,"",VLOOKUP($A94,parlvotes_lh!$A$11:$ZZ$201,26,FALSE)))</f>
        <v/>
      </c>
      <c r="L94" s="187" t="str">
        <f>IF(ISERROR(VLOOKUP($A94,parlvotes_lh!$A$11:$ZZ$201,46,FALSE))=TRUE,"",IF(VLOOKUP($A94,parlvotes_lh!$A$11:$ZZ$201,46,FALSE)=0,"",VLOOKUP($A94,parlvotes_lh!$A$11:$ZZ$201,46,FALSE)))</f>
        <v/>
      </c>
      <c r="M94" s="187" t="str">
        <f>IF(ISERROR(VLOOKUP($A94,parlvotes_lh!$A$11:$ZZ$201,66,FALSE))=TRUE,"",IF(VLOOKUP($A94,parlvotes_lh!$A$11:$ZZ$201,66,FALSE)=0,"",VLOOKUP($A94,parlvotes_lh!$A$11:$ZZ$201,66,FALSE)))</f>
        <v/>
      </c>
      <c r="N94" s="187" t="str">
        <f>IF(ISERROR(VLOOKUP($A94,parlvotes_lh!$A$11:$ZZ$201,86,FALSE))=TRUE,"",IF(VLOOKUP($A94,parlvotes_lh!$A$11:$ZZ$201,86,FALSE)=0,"",VLOOKUP($A94,parlvotes_lh!$A$11:$ZZ$201,86,FALSE)))</f>
        <v/>
      </c>
      <c r="O94" s="187" t="str">
        <f>IF(ISERROR(VLOOKUP($A94,parlvotes_lh!$A$11:$ZZ$201,106,FALSE))=TRUE,"",IF(VLOOKUP($A94,parlvotes_lh!$A$11:$ZZ$201,106,FALSE)=0,"",VLOOKUP($A94,parlvotes_lh!$A$11:$ZZ$201,106,FALSE)))</f>
        <v/>
      </c>
      <c r="P94" s="187" t="str">
        <f>IF(ISERROR(VLOOKUP($A94,parlvotes_lh!$A$11:$ZZ$201,126,FALSE))=TRUE,"",IF(VLOOKUP($A94,parlvotes_lh!$A$11:$ZZ$201,126,FALSE)=0,"",VLOOKUP($A94,parlvotes_lh!$A$11:$ZZ$201,126,FALSE)))</f>
        <v/>
      </c>
      <c r="Q94" s="188" t="str">
        <f>IF(ISERROR(VLOOKUP($A94,parlvotes_lh!$A$11:$ZZ$201,146,FALSE))=TRUE,"",IF(VLOOKUP($A94,parlvotes_lh!$A$11:$ZZ$201,146,FALSE)=0,"",VLOOKUP($A94,parlvotes_lh!$A$11:$ZZ$201,146,FALSE)))</f>
        <v/>
      </c>
      <c r="R94" s="188" t="str">
        <f>IF(ISERROR(VLOOKUP($A94,parlvotes_lh!$A$11:$ZZ$201,166,FALSE))=TRUE,"",IF(VLOOKUP($A94,parlvotes_lh!$A$11:$ZZ$201,166,FALSE)=0,"",VLOOKUP($A94,parlvotes_lh!$A$11:$ZZ$201,166,FALSE)))</f>
        <v/>
      </c>
      <c r="S94" s="188" t="str">
        <f>IF(ISERROR(VLOOKUP($A94,parlvotes_lh!$A$11:$ZZ$201,186,FALSE))=TRUE,"",IF(VLOOKUP($A94,parlvotes_lh!$A$11:$ZZ$201,186,FALSE)=0,"",VLOOKUP($A94,parlvotes_lh!$A$11:$ZZ$201,186,FALSE)))</f>
        <v/>
      </c>
      <c r="T94" s="188" t="str">
        <f>IF(ISERROR(VLOOKUP($A94,parlvotes_lh!$A$11:$ZZ$201,206,FALSE))=TRUE,"",IF(VLOOKUP($A94,parlvotes_lh!$A$11:$ZZ$201,206,FALSE)=0,"",VLOOKUP($A94,parlvotes_lh!$A$11:$ZZ$201,206,FALSE)))</f>
        <v/>
      </c>
      <c r="U94" s="188" t="str">
        <f>IF(ISERROR(VLOOKUP($A94,parlvotes_lh!$A$11:$ZZ$201,226,FALSE))=TRUE,"",IF(VLOOKUP($A94,parlvotes_lh!$A$11:$ZZ$201,226,FALSE)=0,"",VLOOKUP($A94,parlvotes_lh!$A$11:$ZZ$201,226,FALSE)))</f>
        <v/>
      </c>
      <c r="V94" s="188" t="str">
        <f>IF(ISERROR(VLOOKUP($A94,parlvotes_lh!$A$11:$ZZ$201,246,FALSE))=TRUE,"",IF(VLOOKUP($A94,parlvotes_lh!$A$11:$ZZ$201,246,FALSE)=0,"",VLOOKUP($A94,parlvotes_lh!$A$11:$ZZ$201,246,FALSE)))</f>
        <v/>
      </c>
      <c r="W94" s="188" t="str">
        <f>IF(ISERROR(VLOOKUP($A94,parlvotes_lh!$A$11:$ZZ$201,266,FALSE))=TRUE,"",IF(VLOOKUP($A94,parlvotes_lh!$A$11:$ZZ$201,266,FALSE)=0,"",VLOOKUP($A94,parlvotes_lh!$A$11:$ZZ$201,266,FALSE)))</f>
        <v/>
      </c>
      <c r="X94" s="188" t="str">
        <f>IF(ISERROR(VLOOKUP($A94,parlvotes_lh!$A$11:$ZZ$201,286,FALSE))=TRUE,"",IF(VLOOKUP($A94,parlvotes_lh!$A$11:$ZZ$201,286,FALSE)=0,"",VLOOKUP($A94,parlvotes_lh!$A$11:$ZZ$201,286,FALSE)))</f>
        <v/>
      </c>
      <c r="Y94" s="188" t="str">
        <f>IF(ISERROR(VLOOKUP($A94,parlvotes_lh!$A$11:$ZZ$201,306,FALSE))=TRUE,"",IF(VLOOKUP($A94,parlvotes_lh!$A$11:$ZZ$201,306,FALSE)=0,"",VLOOKUP($A94,parlvotes_lh!$A$11:$ZZ$201,306,FALSE)))</f>
        <v/>
      </c>
      <c r="Z94" s="188" t="str">
        <f>IF(ISERROR(VLOOKUP($A94,parlvotes_lh!$A$11:$ZZ$201,326,FALSE))=TRUE,"",IF(VLOOKUP($A94,parlvotes_lh!$A$11:$ZZ$201,326,FALSE)=0,"",VLOOKUP($A94,parlvotes_lh!$A$11:$ZZ$201,326,FALSE)))</f>
        <v/>
      </c>
      <c r="AA94" s="188" t="str">
        <f>IF(ISERROR(VLOOKUP($A94,parlvotes_lh!$A$11:$ZZ$201,346,FALSE))=TRUE,"",IF(VLOOKUP($A94,parlvotes_lh!$A$11:$ZZ$201,346,FALSE)=0,"",VLOOKUP($A94,parlvotes_lh!$A$11:$ZZ$201,346,FALSE)))</f>
        <v/>
      </c>
      <c r="AB94" s="188" t="str">
        <f>IF(ISERROR(VLOOKUP($A94,parlvotes_lh!$A$11:$ZZ$201,366,FALSE))=TRUE,"",IF(VLOOKUP($A94,parlvotes_lh!$A$11:$ZZ$201,366,FALSE)=0,"",VLOOKUP($A94,parlvotes_lh!$A$11:$ZZ$201,366,FALSE)))</f>
        <v/>
      </c>
      <c r="AC94" s="188" t="str">
        <f>IF(ISERROR(VLOOKUP($A94,parlvotes_lh!$A$11:$ZZ$201,386,FALSE))=TRUE,"",IF(VLOOKUP($A94,parlvotes_lh!$A$11:$ZZ$201,386,FALSE)=0,"",VLOOKUP($A94,parlvotes_lh!$A$11:$ZZ$201,386,FALSE)))</f>
        <v/>
      </c>
    </row>
    <row r="95" spans="1:29" ht="13.5" customHeight="1" x14ac:dyDescent="0.25">
      <c r="A95" s="182" t="str">
        <f>IF(info_parties!A95="","",info_parties!A95)</f>
        <v/>
      </c>
      <c r="B95" s="87" t="str">
        <f>IF(A95="","",MID(info_weblinks!$C$3,32,3))</f>
        <v/>
      </c>
      <c r="C95" s="87" t="str">
        <f>IF(info_parties!G95="","",info_parties!G95)</f>
        <v/>
      </c>
      <c r="D95" s="87" t="str">
        <f>IF(info_parties!K95="","",info_parties!K95)</f>
        <v/>
      </c>
      <c r="E95" s="87" t="str">
        <f>IF(info_parties!H95="","",info_parties!H95)</f>
        <v/>
      </c>
      <c r="F95" s="183" t="str">
        <f t="shared" si="4"/>
        <v/>
      </c>
      <c r="G95" s="184" t="str">
        <f t="shared" si="5"/>
        <v/>
      </c>
      <c r="H95" s="185" t="str">
        <f t="shared" si="6"/>
        <v/>
      </c>
      <c r="I95" s="186" t="str">
        <f t="shared" si="7"/>
        <v/>
      </c>
      <c r="J95" s="187" t="str">
        <f>IF(ISERROR(VLOOKUP($A95,parlvotes_lh!$A$11:$ZZ$201,6,FALSE))=TRUE,"",IF(VLOOKUP($A95,parlvotes_lh!$A$11:$ZZ$201,6,FALSE)=0,"",VLOOKUP($A95,parlvotes_lh!$A$11:$ZZ$201,6,FALSE)))</f>
        <v/>
      </c>
      <c r="K95" s="187" t="str">
        <f>IF(ISERROR(VLOOKUP($A95,parlvotes_lh!$A$11:$ZZ$201,26,FALSE))=TRUE,"",IF(VLOOKUP($A95,parlvotes_lh!$A$11:$ZZ$201,26,FALSE)=0,"",VLOOKUP($A95,parlvotes_lh!$A$11:$ZZ$201,26,FALSE)))</f>
        <v/>
      </c>
      <c r="L95" s="187" t="str">
        <f>IF(ISERROR(VLOOKUP($A95,parlvotes_lh!$A$11:$ZZ$201,46,FALSE))=TRUE,"",IF(VLOOKUP($A95,parlvotes_lh!$A$11:$ZZ$201,46,FALSE)=0,"",VLOOKUP($A95,parlvotes_lh!$A$11:$ZZ$201,46,FALSE)))</f>
        <v/>
      </c>
      <c r="M95" s="187" t="str">
        <f>IF(ISERROR(VLOOKUP($A95,parlvotes_lh!$A$11:$ZZ$201,66,FALSE))=TRUE,"",IF(VLOOKUP($A95,parlvotes_lh!$A$11:$ZZ$201,66,FALSE)=0,"",VLOOKUP($A95,parlvotes_lh!$A$11:$ZZ$201,66,FALSE)))</f>
        <v/>
      </c>
      <c r="N95" s="187" t="str">
        <f>IF(ISERROR(VLOOKUP($A95,parlvotes_lh!$A$11:$ZZ$201,86,FALSE))=TRUE,"",IF(VLOOKUP($A95,parlvotes_lh!$A$11:$ZZ$201,86,FALSE)=0,"",VLOOKUP($A95,parlvotes_lh!$A$11:$ZZ$201,86,FALSE)))</f>
        <v/>
      </c>
      <c r="O95" s="187" t="str">
        <f>IF(ISERROR(VLOOKUP($A95,parlvotes_lh!$A$11:$ZZ$201,106,FALSE))=TRUE,"",IF(VLOOKUP($A95,parlvotes_lh!$A$11:$ZZ$201,106,FALSE)=0,"",VLOOKUP($A95,parlvotes_lh!$A$11:$ZZ$201,106,FALSE)))</f>
        <v/>
      </c>
      <c r="P95" s="187" t="str">
        <f>IF(ISERROR(VLOOKUP($A95,parlvotes_lh!$A$11:$ZZ$201,126,FALSE))=TRUE,"",IF(VLOOKUP($A95,parlvotes_lh!$A$11:$ZZ$201,126,FALSE)=0,"",VLOOKUP($A95,parlvotes_lh!$A$11:$ZZ$201,126,FALSE)))</f>
        <v/>
      </c>
      <c r="Q95" s="188" t="str">
        <f>IF(ISERROR(VLOOKUP($A95,parlvotes_lh!$A$11:$ZZ$201,146,FALSE))=TRUE,"",IF(VLOOKUP($A95,parlvotes_lh!$A$11:$ZZ$201,146,FALSE)=0,"",VLOOKUP($A95,parlvotes_lh!$A$11:$ZZ$201,146,FALSE)))</f>
        <v/>
      </c>
      <c r="R95" s="188" t="str">
        <f>IF(ISERROR(VLOOKUP($A95,parlvotes_lh!$A$11:$ZZ$201,166,FALSE))=TRUE,"",IF(VLOOKUP($A95,parlvotes_lh!$A$11:$ZZ$201,166,FALSE)=0,"",VLOOKUP($A95,parlvotes_lh!$A$11:$ZZ$201,166,FALSE)))</f>
        <v/>
      </c>
      <c r="S95" s="188" t="str">
        <f>IF(ISERROR(VLOOKUP($A95,parlvotes_lh!$A$11:$ZZ$201,186,FALSE))=TRUE,"",IF(VLOOKUP($A95,parlvotes_lh!$A$11:$ZZ$201,186,FALSE)=0,"",VLOOKUP($A95,parlvotes_lh!$A$11:$ZZ$201,186,FALSE)))</f>
        <v/>
      </c>
      <c r="T95" s="188" t="str">
        <f>IF(ISERROR(VLOOKUP($A95,parlvotes_lh!$A$11:$ZZ$201,206,FALSE))=TRUE,"",IF(VLOOKUP($A95,parlvotes_lh!$A$11:$ZZ$201,206,FALSE)=0,"",VLOOKUP($A95,parlvotes_lh!$A$11:$ZZ$201,206,FALSE)))</f>
        <v/>
      </c>
      <c r="U95" s="188" t="str">
        <f>IF(ISERROR(VLOOKUP($A95,parlvotes_lh!$A$11:$ZZ$201,226,FALSE))=TRUE,"",IF(VLOOKUP($A95,parlvotes_lh!$A$11:$ZZ$201,226,FALSE)=0,"",VLOOKUP($A95,parlvotes_lh!$A$11:$ZZ$201,226,FALSE)))</f>
        <v/>
      </c>
      <c r="V95" s="188" t="str">
        <f>IF(ISERROR(VLOOKUP($A95,parlvotes_lh!$A$11:$ZZ$201,246,FALSE))=TRUE,"",IF(VLOOKUP($A95,parlvotes_lh!$A$11:$ZZ$201,246,FALSE)=0,"",VLOOKUP($A95,parlvotes_lh!$A$11:$ZZ$201,246,FALSE)))</f>
        <v/>
      </c>
      <c r="W95" s="188" t="str">
        <f>IF(ISERROR(VLOOKUP($A95,parlvotes_lh!$A$11:$ZZ$201,266,FALSE))=TRUE,"",IF(VLOOKUP($A95,parlvotes_lh!$A$11:$ZZ$201,266,FALSE)=0,"",VLOOKUP($A95,parlvotes_lh!$A$11:$ZZ$201,266,FALSE)))</f>
        <v/>
      </c>
      <c r="X95" s="188" t="str">
        <f>IF(ISERROR(VLOOKUP($A95,parlvotes_lh!$A$11:$ZZ$201,286,FALSE))=TRUE,"",IF(VLOOKUP($A95,parlvotes_lh!$A$11:$ZZ$201,286,FALSE)=0,"",VLOOKUP($A95,parlvotes_lh!$A$11:$ZZ$201,286,FALSE)))</f>
        <v/>
      </c>
      <c r="Y95" s="188" t="str">
        <f>IF(ISERROR(VLOOKUP($A95,parlvotes_lh!$A$11:$ZZ$201,306,FALSE))=TRUE,"",IF(VLOOKUP($A95,parlvotes_lh!$A$11:$ZZ$201,306,FALSE)=0,"",VLOOKUP($A95,parlvotes_lh!$A$11:$ZZ$201,306,FALSE)))</f>
        <v/>
      </c>
      <c r="Z95" s="188" t="str">
        <f>IF(ISERROR(VLOOKUP($A95,parlvotes_lh!$A$11:$ZZ$201,326,FALSE))=TRUE,"",IF(VLOOKUP($A95,parlvotes_lh!$A$11:$ZZ$201,326,FALSE)=0,"",VLOOKUP($A95,parlvotes_lh!$A$11:$ZZ$201,326,FALSE)))</f>
        <v/>
      </c>
      <c r="AA95" s="188" t="str">
        <f>IF(ISERROR(VLOOKUP($A95,parlvotes_lh!$A$11:$ZZ$201,346,FALSE))=TRUE,"",IF(VLOOKUP($A95,parlvotes_lh!$A$11:$ZZ$201,346,FALSE)=0,"",VLOOKUP($A95,parlvotes_lh!$A$11:$ZZ$201,346,FALSE)))</f>
        <v/>
      </c>
      <c r="AB95" s="188" t="str">
        <f>IF(ISERROR(VLOOKUP($A95,parlvotes_lh!$A$11:$ZZ$201,366,FALSE))=TRUE,"",IF(VLOOKUP($A95,parlvotes_lh!$A$11:$ZZ$201,366,FALSE)=0,"",VLOOKUP($A95,parlvotes_lh!$A$11:$ZZ$201,366,FALSE)))</f>
        <v/>
      </c>
      <c r="AC95" s="188" t="str">
        <f>IF(ISERROR(VLOOKUP($A95,parlvotes_lh!$A$11:$ZZ$201,386,FALSE))=TRUE,"",IF(VLOOKUP($A95,parlvotes_lh!$A$11:$ZZ$201,386,FALSE)=0,"",VLOOKUP($A95,parlvotes_lh!$A$11:$ZZ$201,386,FALSE)))</f>
        <v/>
      </c>
    </row>
    <row r="96" spans="1:29" ht="13.5" customHeight="1" x14ac:dyDescent="0.25">
      <c r="A96" s="182" t="str">
        <f>IF(info_parties!A96="","",info_parties!A96)</f>
        <v/>
      </c>
      <c r="B96" s="87" t="str">
        <f>IF(A96="","",MID(info_weblinks!$C$3,32,3))</f>
        <v/>
      </c>
      <c r="C96" s="87" t="str">
        <f>IF(info_parties!G96="","",info_parties!G96)</f>
        <v/>
      </c>
      <c r="D96" s="87" t="str">
        <f>IF(info_parties!K96="","",info_parties!K96)</f>
        <v/>
      </c>
      <c r="E96" s="87" t="str">
        <f>IF(info_parties!H96="","",info_parties!H96)</f>
        <v/>
      </c>
      <c r="F96" s="183" t="str">
        <f t="shared" si="4"/>
        <v/>
      </c>
      <c r="G96" s="184" t="str">
        <f t="shared" si="5"/>
        <v/>
      </c>
      <c r="H96" s="185" t="str">
        <f t="shared" si="6"/>
        <v/>
      </c>
      <c r="I96" s="186" t="str">
        <f t="shared" si="7"/>
        <v/>
      </c>
      <c r="J96" s="187" t="str">
        <f>IF(ISERROR(VLOOKUP($A96,parlvotes_lh!$A$11:$ZZ$201,6,FALSE))=TRUE,"",IF(VLOOKUP($A96,parlvotes_lh!$A$11:$ZZ$201,6,FALSE)=0,"",VLOOKUP($A96,parlvotes_lh!$A$11:$ZZ$201,6,FALSE)))</f>
        <v/>
      </c>
      <c r="K96" s="187" t="str">
        <f>IF(ISERROR(VLOOKUP($A96,parlvotes_lh!$A$11:$ZZ$201,26,FALSE))=TRUE,"",IF(VLOOKUP($A96,parlvotes_lh!$A$11:$ZZ$201,26,FALSE)=0,"",VLOOKUP($A96,parlvotes_lh!$A$11:$ZZ$201,26,FALSE)))</f>
        <v/>
      </c>
      <c r="L96" s="187" t="str">
        <f>IF(ISERROR(VLOOKUP($A96,parlvotes_lh!$A$11:$ZZ$201,46,FALSE))=TRUE,"",IF(VLOOKUP($A96,parlvotes_lh!$A$11:$ZZ$201,46,FALSE)=0,"",VLOOKUP($A96,parlvotes_lh!$A$11:$ZZ$201,46,FALSE)))</f>
        <v/>
      </c>
      <c r="M96" s="187" t="str">
        <f>IF(ISERROR(VLOOKUP($A96,parlvotes_lh!$A$11:$ZZ$201,66,FALSE))=TRUE,"",IF(VLOOKUP($A96,parlvotes_lh!$A$11:$ZZ$201,66,FALSE)=0,"",VLOOKUP($A96,parlvotes_lh!$A$11:$ZZ$201,66,FALSE)))</f>
        <v/>
      </c>
      <c r="N96" s="187" t="str">
        <f>IF(ISERROR(VLOOKUP($A96,parlvotes_lh!$A$11:$ZZ$201,86,FALSE))=TRUE,"",IF(VLOOKUP($A96,parlvotes_lh!$A$11:$ZZ$201,86,FALSE)=0,"",VLOOKUP($A96,parlvotes_lh!$A$11:$ZZ$201,86,FALSE)))</f>
        <v/>
      </c>
      <c r="O96" s="187" t="str">
        <f>IF(ISERROR(VLOOKUP($A96,parlvotes_lh!$A$11:$ZZ$201,106,FALSE))=TRUE,"",IF(VLOOKUP($A96,parlvotes_lh!$A$11:$ZZ$201,106,FALSE)=0,"",VLOOKUP($A96,parlvotes_lh!$A$11:$ZZ$201,106,FALSE)))</f>
        <v/>
      </c>
      <c r="P96" s="187" t="str">
        <f>IF(ISERROR(VLOOKUP($A96,parlvotes_lh!$A$11:$ZZ$201,126,FALSE))=TRUE,"",IF(VLOOKUP($A96,parlvotes_lh!$A$11:$ZZ$201,126,FALSE)=0,"",VLOOKUP($A96,parlvotes_lh!$A$11:$ZZ$201,126,FALSE)))</f>
        <v/>
      </c>
      <c r="Q96" s="188" t="str">
        <f>IF(ISERROR(VLOOKUP($A96,parlvotes_lh!$A$11:$ZZ$201,146,FALSE))=TRUE,"",IF(VLOOKUP($A96,parlvotes_lh!$A$11:$ZZ$201,146,FALSE)=0,"",VLOOKUP($A96,parlvotes_lh!$A$11:$ZZ$201,146,FALSE)))</f>
        <v/>
      </c>
      <c r="R96" s="188" t="str">
        <f>IF(ISERROR(VLOOKUP($A96,parlvotes_lh!$A$11:$ZZ$201,166,FALSE))=TRUE,"",IF(VLOOKUP($A96,parlvotes_lh!$A$11:$ZZ$201,166,FALSE)=0,"",VLOOKUP($A96,parlvotes_lh!$A$11:$ZZ$201,166,FALSE)))</f>
        <v/>
      </c>
      <c r="S96" s="188" t="str">
        <f>IF(ISERROR(VLOOKUP($A96,parlvotes_lh!$A$11:$ZZ$201,186,FALSE))=TRUE,"",IF(VLOOKUP($A96,parlvotes_lh!$A$11:$ZZ$201,186,FALSE)=0,"",VLOOKUP($A96,parlvotes_lh!$A$11:$ZZ$201,186,FALSE)))</f>
        <v/>
      </c>
      <c r="T96" s="188" t="str">
        <f>IF(ISERROR(VLOOKUP($A96,parlvotes_lh!$A$11:$ZZ$201,206,FALSE))=TRUE,"",IF(VLOOKUP($A96,parlvotes_lh!$A$11:$ZZ$201,206,FALSE)=0,"",VLOOKUP($A96,parlvotes_lh!$A$11:$ZZ$201,206,FALSE)))</f>
        <v/>
      </c>
      <c r="U96" s="188" t="str">
        <f>IF(ISERROR(VLOOKUP($A96,parlvotes_lh!$A$11:$ZZ$201,226,FALSE))=TRUE,"",IF(VLOOKUP($A96,parlvotes_lh!$A$11:$ZZ$201,226,FALSE)=0,"",VLOOKUP($A96,parlvotes_lh!$A$11:$ZZ$201,226,FALSE)))</f>
        <v/>
      </c>
      <c r="V96" s="188" t="str">
        <f>IF(ISERROR(VLOOKUP($A96,parlvotes_lh!$A$11:$ZZ$201,246,FALSE))=TRUE,"",IF(VLOOKUP($A96,parlvotes_lh!$A$11:$ZZ$201,246,FALSE)=0,"",VLOOKUP($A96,parlvotes_lh!$A$11:$ZZ$201,246,FALSE)))</f>
        <v/>
      </c>
      <c r="W96" s="188" t="str">
        <f>IF(ISERROR(VLOOKUP($A96,parlvotes_lh!$A$11:$ZZ$201,266,FALSE))=TRUE,"",IF(VLOOKUP($A96,parlvotes_lh!$A$11:$ZZ$201,266,FALSE)=0,"",VLOOKUP($A96,parlvotes_lh!$A$11:$ZZ$201,266,FALSE)))</f>
        <v/>
      </c>
      <c r="X96" s="188" t="str">
        <f>IF(ISERROR(VLOOKUP($A96,parlvotes_lh!$A$11:$ZZ$201,286,FALSE))=TRUE,"",IF(VLOOKUP($A96,parlvotes_lh!$A$11:$ZZ$201,286,FALSE)=0,"",VLOOKUP($A96,parlvotes_lh!$A$11:$ZZ$201,286,FALSE)))</f>
        <v/>
      </c>
      <c r="Y96" s="188" t="str">
        <f>IF(ISERROR(VLOOKUP($A96,parlvotes_lh!$A$11:$ZZ$201,306,FALSE))=TRUE,"",IF(VLOOKUP($A96,parlvotes_lh!$A$11:$ZZ$201,306,FALSE)=0,"",VLOOKUP($A96,parlvotes_lh!$A$11:$ZZ$201,306,FALSE)))</f>
        <v/>
      </c>
      <c r="Z96" s="188" t="str">
        <f>IF(ISERROR(VLOOKUP($A96,parlvotes_lh!$A$11:$ZZ$201,326,FALSE))=TRUE,"",IF(VLOOKUP($A96,parlvotes_lh!$A$11:$ZZ$201,326,FALSE)=0,"",VLOOKUP($A96,parlvotes_lh!$A$11:$ZZ$201,326,FALSE)))</f>
        <v/>
      </c>
      <c r="AA96" s="188" t="str">
        <f>IF(ISERROR(VLOOKUP($A96,parlvotes_lh!$A$11:$ZZ$201,346,FALSE))=TRUE,"",IF(VLOOKUP($A96,parlvotes_lh!$A$11:$ZZ$201,346,FALSE)=0,"",VLOOKUP($A96,parlvotes_lh!$A$11:$ZZ$201,346,FALSE)))</f>
        <v/>
      </c>
      <c r="AB96" s="188" t="str">
        <f>IF(ISERROR(VLOOKUP($A96,parlvotes_lh!$A$11:$ZZ$201,366,FALSE))=TRUE,"",IF(VLOOKUP($A96,parlvotes_lh!$A$11:$ZZ$201,366,FALSE)=0,"",VLOOKUP($A96,parlvotes_lh!$A$11:$ZZ$201,366,FALSE)))</f>
        <v/>
      </c>
      <c r="AC96" s="188" t="str">
        <f>IF(ISERROR(VLOOKUP($A96,parlvotes_lh!$A$11:$ZZ$201,386,FALSE))=TRUE,"",IF(VLOOKUP($A96,parlvotes_lh!$A$11:$ZZ$201,386,FALSE)=0,"",VLOOKUP($A96,parlvotes_lh!$A$11:$ZZ$201,386,FALSE)))</f>
        <v/>
      </c>
    </row>
    <row r="97" spans="1:29" ht="13.5" customHeight="1" x14ac:dyDescent="0.25">
      <c r="A97" s="182" t="str">
        <f>IF(info_parties!A97="","",info_parties!A97)</f>
        <v/>
      </c>
      <c r="B97" s="87" t="str">
        <f>IF(A97="","",MID(info_weblinks!$C$3,32,3))</f>
        <v/>
      </c>
      <c r="C97" s="87" t="str">
        <f>IF(info_parties!G97="","",info_parties!G97)</f>
        <v/>
      </c>
      <c r="D97" s="87" t="str">
        <f>IF(info_parties!K97="","",info_parties!K97)</f>
        <v/>
      </c>
      <c r="E97" s="87" t="str">
        <f>IF(info_parties!H97="","",info_parties!H97)</f>
        <v/>
      </c>
      <c r="F97" s="183" t="str">
        <f t="shared" si="4"/>
        <v/>
      </c>
      <c r="G97" s="184" t="str">
        <f t="shared" si="5"/>
        <v/>
      </c>
      <c r="H97" s="185" t="str">
        <f t="shared" si="6"/>
        <v/>
      </c>
      <c r="I97" s="186" t="str">
        <f t="shared" si="7"/>
        <v/>
      </c>
      <c r="J97" s="187" t="str">
        <f>IF(ISERROR(VLOOKUP($A97,parlvotes_lh!$A$11:$ZZ$201,6,FALSE))=TRUE,"",IF(VLOOKUP($A97,parlvotes_lh!$A$11:$ZZ$201,6,FALSE)=0,"",VLOOKUP($A97,parlvotes_lh!$A$11:$ZZ$201,6,FALSE)))</f>
        <v/>
      </c>
      <c r="K97" s="187" t="str">
        <f>IF(ISERROR(VLOOKUP($A97,parlvotes_lh!$A$11:$ZZ$201,26,FALSE))=TRUE,"",IF(VLOOKUP($A97,parlvotes_lh!$A$11:$ZZ$201,26,FALSE)=0,"",VLOOKUP($A97,parlvotes_lh!$A$11:$ZZ$201,26,FALSE)))</f>
        <v/>
      </c>
      <c r="L97" s="187" t="str">
        <f>IF(ISERROR(VLOOKUP($A97,parlvotes_lh!$A$11:$ZZ$201,46,FALSE))=TRUE,"",IF(VLOOKUP($A97,parlvotes_lh!$A$11:$ZZ$201,46,FALSE)=0,"",VLOOKUP($A97,parlvotes_lh!$A$11:$ZZ$201,46,FALSE)))</f>
        <v/>
      </c>
      <c r="M97" s="187" t="str">
        <f>IF(ISERROR(VLOOKUP($A97,parlvotes_lh!$A$11:$ZZ$201,66,FALSE))=TRUE,"",IF(VLOOKUP($A97,parlvotes_lh!$A$11:$ZZ$201,66,FALSE)=0,"",VLOOKUP($A97,parlvotes_lh!$A$11:$ZZ$201,66,FALSE)))</f>
        <v/>
      </c>
      <c r="N97" s="187" t="str">
        <f>IF(ISERROR(VLOOKUP($A97,parlvotes_lh!$A$11:$ZZ$201,86,FALSE))=TRUE,"",IF(VLOOKUP($A97,parlvotes_lh!$A$11:$ZZ$201,86,FALSE)=0,"",VLOOKUP($A97,parlvotes_lh!$A$11:$ZZ$201,86,FALSE)))</f>
        <v/>
      </c>
      <c r="O97" s="187" t="str">
        <f>IF(ISERROR(VLOOKUP($A97,parlvotes_lh!$A$11:$ZZ$201,106,FALSE))=TRUE,"",IF(VLOOKUP($A97,parlvotes_lh!$A$11:$ZZ$201,106,FALSE)=0,"",VLOOKUP($A97,parlvotes_lh!$A$11:$ZZ$201,106,FALSE)))</f>
        <v/>
      </c>
      <c r="P97" s="187" t="str">
        <f>IF(ISERROR(VLOOKUP($A97,parlvotes_lh!$A$11:$ZZ$201,126,FALSE))=TRUE,"",IF(VLOOKUP($A97,parlvotes_lh!$A$11:$ZZ$201,126,FALSE)=0,"",VLOOKUP($A97,parlvotes_lh!$A$11:$ZZ$201,126,FALSE)))</f>
        <v/>
      </c>
      <c r="Q97" s="188" t="str">
        <f>IF(ISERROR(VLOOKUP($A97,parlvotes_lh!$A$11:$ZZ$201,146,FALSE))=TRUE,"",IF(VLOOKUP($A97,parlvotes_lh!$A$11:$ZZ$201,146,FALSE)=0,"",VLOOKUP($A97,parlvotes_lh!$A$11:$ZZ$201,146,FALSE)))</f>
        <v/>
      </c>
      <c r="R97" s="188" t="str">
        <f>IF(ISERROR(VLOOKUP($A97,parlvotes_lh!$A$11:$ZZ$201,166,FALSE))=TRUE,"",IF(VLOOKUP($A97,parlvotes_lh!$A$11:$ZZ$201,166,FALSE)=0,"",VLOOKUP($A97,parlvotes_lh!$A$11:$ZZ$201,166,FALSE)))</f>
        <v/>
      </c>
      <c r="S97" s="188" t="str">
        <f>IF(ISERROR(VLOOKUP($A97,parlvotes_lh!$A$11:$ZZ$201,186,FALSE))=TRUE,"",IF(VLOOKUP($A97,parlvotes_lh!$A$11:$ZZ$201,186,FALSE)=0,"",VLOOKUP($A97,parlvotes_lh!$A$11:$ZZ$201,186,FALSE)))</f>
        <v/>
      </c>
      <c r="T97" s="188" t="str">
        <f>IF(ISERROR(VLOOKUP($A97,parlvotes_lh!$A$11:$ZZ$201,206,FALSE))=TRUE,"",IF(VLOOKUP($A97,parlvotes_lh!$A$11:$ZZ$201,206,FALSE)=0,"",VLOOKUP($A97,parlvotes_lh!$A$11:$ZZ$201,206,FALSE)))</f>
        <v/>
      </c>
      <c r="U97" s="188" t="str">
        <f>IF(ISERROR(VLOOKUP($A97,parlvotes_lh!$A$11:$ZZ$201,226,FALSE))=TRUE,"",IF(VLOOKUP($A97,parlvotes_lh!$A$11:$ZZ$201,226,FALSE)=0,"",VLOOKUP($A97,parlvotes_lh!$A$11:$ZZ$201,226,FALSE)))</f>
        <v/>
      </c>
      <c r="V97" s="188" t="str">
        <f>IF(ISERROR(VLOOKUP($A97,parlvotes_lh!$A$11:$ZZ$201,246,FALSE))=TRUE,"",IF(VLOOKUP($A97,parlvotes_lh!$A$11:$ZZ$201,246,FALSE)=0,"",VLOOKUP($A97,parlvotes_lh!$A$11:$ZZ$201,246,FALSE)))</f>
        <v/>
      </c>
      <c r="W97" s="188" t="str">
        <f>IF(ISERROR(VLOOKUP($A97,parlvotes_lh!$A$11:$ZZ$201,266,FALSE))=TRUE,"",IF(VLOOKUP($A97,parlvotes_lh!$A$11:$ZZ$201,266,FALSE)=0,"",VLOOKUP($A97,parlvotes_lh!$A$11:$ZZ$201,266,FALSE)))</f>
        <v/>
      </c>
      <c r="X97" s="188" t="str">
        <f>IF(ISERROR(VLOOKUP($A97,parlvotes_lh!$A$11:$ZZ$201,286,FALSE))=TRUE,"",IF(VLOOKUP($A97,parlvotes_lh!$A$11:$ZZ$201,286,FALSE)=0,"",VLOOKUP($A97,parlvotes_lh!$A$11:$ZZ$201,286,FALSE)))</f>
        <v/>
      </c>
      <c r="Y97" s="188" t="str">
        <f>IF(ISERROR(VLOOKUP($A97,parlvotes_lh!$A$11:$ZZ$201,306,FALSE))=TRUE,"",IF(VLOOKUP($A97,parlvotes_lh!$A$11:$ZZ$201,306,FALSE)=0,"",VLOOKUP($A97,parlvotes_lh!$A$11:$ZZ$201,306,FALSE)))</f>
        <v/>
      </c>
      <c r="Z97" s="188" t="str">
        <f>IF(ISERROR(VLOOKUP($A97,parlvotes_lh!$A$11:$ZZ$201,326,FALSE))=TRUE,"",IF(VLOOKUP($A97,parlvotes_lh!$A$11:$ZZ$201,326,FALSE)=0,"",VLOOKUP($A97,parlvotes_lh!$A$11:$ZZ$201,326,FALSE)))</f>
        <v/>
      </c>
      <c r="AA97" s="188" t="str">
        <f>IF(ISERROR(VLOOKUP($A97,parlvotes_lh!$A$11:$ZZ$201,346,FALSE))=TRUE,"",IF(VLOOKUP($A97,parlvotes_lh!$A$11:$ZZ$201,346,FALSE)=0,"",VLOOKUP($A97,parlvotes_lh!$A$11:$ZZ$201,346,FALSE)))</f>
        <v/>
      </c>
      <c r="AB97" s="188" t="str">
        <f>IF(ISERROR(VLOOKUP($A97,parlvotes_lh!$A$11:$ZZ$201,366,FALSE))=TRUE,"",IF(VLOOKUP($A97,parlvotes_lh!$A$11:$ZZ$201,366,FALSE)=0,"",VLOOKUP($A97,parlvotes_lh!$A$11:$ZZ$201,366,FALSE)))</f>
        <v/>
      </c>
      <c r="AC97" s="188" t="str">
        <f>IF(ISERROR(VLOOKUP($A97,parlvotes_lh!$A$11:$ZZ$201,386,FALSE))=TRUE,"",IF(VLOOKUP($A97,parlvotes_lh!$A$11:$ZZ$201,386,FALSE)=0,"",VLOOKUP($A97,parlvotes_lh!$A$11:$ZZ$201,386,FALSE)))</f>
        <v/>
      </c>
    </row>
    <row r="98" spans="1:29" ht="13.5" customHeight="1" x14ac:dyDescent="0.25">
      <c r="A98" s="182" t="str">
        <f>IF(info_parties!A98="","",info_parties!A98)</f>
        <v/>
      </c>
      <c r="B98" s="87" t="str">
        <f>IF(A98="","",MID(info_weblinks!$C$3,32,3))</f>
        <v/>
      </c>
      <c r="C98" s="87" t="str">
        <f>IF(info_parties!G98="","",info_parties!G98)</f>
        <v/>
      </c>
      <c r="D98" s="87" t="str">
        <f>IF(info_parties!K98="","",info_parties!K98)</f>
        <v/>
      </c>
      <c r="E98" s="87" t="str">
        <f>IF(info_parties!H98="","",info_parties!H98)</f>
        <v/>
      </c>
      <c r="F98" s="183" t="str">
        <f t="shared" si="4"/>
        <v/>
      </c>
      <c r="G98" s="184" t="str">
        <f t="shared" si="5"/>
        <v/>
      </c>
      <c r="H98" s="185" t="str">
        <f t="shared" si="6"/>
        <v/>
      </c>
      <c r="I98" s="186" t="str">
        <f t="shared" si="7"/>
        <v/>
      </c>
      <c r="J98" s="187" t="str">
        <f>IF(ISERROR(VLOOKUP($A98,parlvotes_lh!$A$11:$ZZ$201,6,FALSE))=TRUE,"",IF(VLOOKUP($A98,parlvotes_lh!$A$11:$ZZ$201,6,FALSE)=0,"",VLOOKUP($A98,parlvotes_lh!$A$11:$ZZ$201,6,FALSE)))</f>
        <v/>
      </c>
      <c r="K98" s="187" t="str">
        <f>IF(ISERROR(VLOOKUP($A98,parlvotes_lh!$A$11:$ZZ$201,26,FALSE))=TRUE,"",IF(VLOOKUP($A98,parlvotes_lh!$A$11:$ZZ$201,26,FALSE)=0,"",VLOOKUP($A98,parlvotes_lh!$A$11:$ZZ$201,26,FALSE)))</f>
        <v/>
      </c>
      <c r="L98" s="187" t="str">
        <f>IF(ISERROR(VLOOKUP($A98,parlvotes_lh!$A$11:$ZZ$201,46,FALSE))=TRUE,"",IF(VLOOKUP($A98,parlvotes_lh!$A$11:$ZZ$201,46,FALSE)=0,"",VLOOKUP($A98,parlvotes_lh!$A$11:$ZZ$201,46,FALSE)))</f>
        <v/>
      </c>
      <c r="M98" s="187" t="str">
        <f>IF(ISERROR(VLOOKUP($A98,parlvotes_lh!$A$11:$ZZ$201,66,FALSE))=TRUE,"",IF(VLOOKUP($A98,parlvotes_lh!$A$11:$ZZ$201,66,FALSE)=0,"",VLOOKUP($A98,parlvotes_lh!$A$11:$ZZ$201,66,FALSE)))</f>
        <v/>
      </c>
      <c r="N98" s="187" t="str">
        <f>IF(ISERROR(VLOOKUP($A98,parlvotes_lh!$A$11:$ZZ$201,86,FALSE))=TRUE,"",IF(VLOOKUP($A98,parlvotes_lh!$A$11:$ZZ$201,86,FALSE)=0,"",VLOOKUP($A98,parlvotes_lh!$A$11:$ZZ$201,86,FALSE)))</f>
        <v/>
      </c>
      <c r="O98" s="187" t="str">
        <f>IF(ISERROR(VLOOKUP($A98,parlvotes_lh!$A$11:$ZZ$201,106,FALSE))=TRUE,"",IF(VLOOKUP($A98,parlvotes_lh!$A$11:$ZZ$201,106,FALSE)=0,"",VLOOKUP($A98,parlvotes_lh!$A$11:$ZZ$201,106,FALSE)))</f>
        <v/>
      </c>
      <c r="P98" s="187" t="str">
        <f>IF(ISERROR(VLOOKUP($A98,parlvotes_lh!$A$11:$ZZ$201,126,FALSE))=TRUE,"",IF(VLOOKUP($A98,parlvotes_lh!$A$11:$ZZ$201,126,FALSE)=0,"",VLOOKUP($A98,parlvotes_lh!$A$11:$ZZ$201,126,FALSE)))</f>
        <v/>
      </c>
      <c r="Q98" s="188" t="str">
        <f>IF(ISERROR(VLOOKUP($A98,parlvotes_lh!$A$11:$ZZ$201,146,FALSE))=TRUE,"",IF(VLOOKUP($A98,parlvotes_lh!$A$11:$ZZ$201,146,FALSE)=0,"",VLOOKUP($A98,parlvotes_lh!$A$11:$ZZ$201,146,FALSE)))</f>
        <v/>
      </c>
      <c r="R98" s="188" t="str">
        <f>IF(ISERROR(VLOOKUP($A98,parlvotes_lh!$A$11:$ZZ$201,166,FALSE))=TRUE,"",IF(VLOOKUP($A98,parlvotes_lh!$A$11:$ZZ$201,166,FALSE)=0,"",VLOOKUP($A98,parlvotes_lh!$A$11:$ZZ$201,166,FALSE)))</f>
        <v/>
      </c>
      <c r="S98" s="188" t="str">
        <f>IF(ISERROR(VLOOKUP($A98,parlvotes_lh!$A$11:$ZZ$201,186,FALSE))=TRUE,"",IF(VLOOKUP($A98,parlvotes_lh!$A$11:$ZZ$201,186,FALSE)=0,"",VLOOKUP($A98,parlvotes_lh!$A$11:$ZZ$201,186,FALSE)))</f>
        <v/>
      </c>
      <c r="T98" s="188" t="str">
        <f>IF(ISERROR(VLOOKUP($A98,parlvotes_lh!$A$11:$ZZ$201,206,FALSE))=TRUE,"",IF(VLOOKUP($A98,parlvotes_lh!$A$11:$ZZ$201,206,FALSE)=0,"",VLOOKUP($A98,parlvotes_lh!$A$11:$ZZ$201,206,FALSE)))</f>
        <v/>
      </c>
      <c r="U98" s="188" t="str">
        <f>IF(ISERROR(VLOOKUP($A98,parlvotes_lh!$A$11:$ZZ$201,226,FALSE))=TRUE,"",IF(VLOOKUP($A98,parlvotes_lh!$A$11:$ZZ$201,226,FALSE)=0,"",VLOOKUP($A98,parlvotes_lh!$A$11:$ZZ$201,226,FALSE)))</f>
        <v/>
      </c>
      <c r="V98" s="188" t="str">
        <f>IF(ISERROR(VLOOKUP($A98,parlvotes_lh!$A$11:$ZZ$201,246,FALSE))=TRUE,"",IF(VLOOKUP($A98,parlvotes_lh!$A$11:$ZZ$201,246,FALSE)=0,"",VLOOKUP($A98,parlvotes_lh!$A$11:$ZZ$201,246,FALSE)))</f>
        <v/>
      </c>
      <c r="W98" s="188" t="str">
        <f>IF(ISERROR(VLOOKUP($A98,parlvotes_lh!$A$11:$ZZ$201,266,FALSE))=TRUE,"",IF(VLOOKUP($A98,parlvotes_lh!$A$11:$ZZ$201,266,FALSE)=0,"",VLOOKUP($A98,parlvotes_lh!$A$11:$ZZ$201,266,FALSE)))</f>
        <v/>
      </c>
      <c r="X98" s="188" t="str">
        <f>IF(ISERROR(VLOOKUP($A98,parlvotes_lh!$A$11:$ZZ$201,286,FALSE))=TRUE,"",IF(VLOOKUP($A98,parlvotes_lh!$A$11:$ZZ$201,286,FALSE)=0,"",VLOOKUP($A98,parlvotes_lh!$A$11:$ZZ$201,286,FALSE)))</f>
        <v/>
      </c>
      <c r="Y98" s="188" t="str">
        <f>IF(ISERROR(VLOOKUP($A98,parlvotes_lh!$A$11:$ZZ$201,306,FALSE))=TRUE,"",IF(VLOOKUP($A98,parlvotes_lh!$A$11:$ZZ$201,306,FALSE)=0,"",VLOOKUP($A98,parlvotes_lh!$A$11:$ZZ$201,306,FALSE)))</f>
        <v/>
      </c>
      <c r="Z98" s="188" t="str">
        <f>IF(ISERROR(VLOOKUP($A98,parlvotes_lh!$A$11:$ZZ$201,326,FALSE))=TRUE,"",IF(VLOOKUP($A98,parlvotes_lh!$A$11:$ZZ$201,326,FALSE)=0,"",VLOOKUP($A98,parlvotes_lh!$A$11:$ZZ$201,326,FALSE)))</f>
        <v/>
      </c>
      <c r="AA98" s="188" t="str">
        <f>IF(ISERROR(VLOOKUP($A98,parlvotes_lh!$A$11:$ZZ$201,346,FALSE))=TRUE,"",IF(VLOOKUP($A98,parlvotes_lh!$A$11:$ZZ$201,346,FALSE)=0,"",VLOOKUP($A98,parlvotes_lh!$A$11:$ZZ$201,346,FALSE)))</f>
        <v/>
      </c>
      <c r="AB98" s="188" t="str">
        <f>IF(ISERROR(VLOOKUP($A98,parlvotes_lh!$A$11:$ZZ$201,366,FALSE))=TRUE,"",IF(VLOOKUP($A98,parlvotes_lh!$A$11:$ZZ$201,366,FALSE)=0,"",VLOOKUP($A98,parlvotes_lh!$A$11:$ZZ$201,366,FALSE)))</f>
        <v/>
      </c>
      <c r="AC98" s="188" t="str">
        <f>IF(ISERROR(VLOOKUP($A98,parlvotes_lh!$A$11:$ZZ$201,386,FALSE))=TRUE,"",IF(VLOOKUP($A98,parlvotes_lh!$A$11:$ZZ$201,386,FALSE)=0,"",VLOOKUP($A98,parlvotes_lh!$A$11:$ZZ$201,386,FALSE)))</f>
        <v/>
      </c>
    </row>
    <row r="99" spans="1:29" ht="13.5" customHeight="1" x14ac:dyDescent="0.25">
      <c r="A99" s="182" t="str">
        <f>IF(info_parties!A99="","",info_parties!A99)</f>
        <v/>
      </c>
      <c r="B99" s="87" t="str">
        <f>IF(A99="","",MID(info_weblinks!$C$3,32,3))</f>
        <v/>
      </c>
      <c r="C99" s="87" t="str">
        <f>IF(info_parties!G99="","",info_parties!G99)</f>
        <v/>
      </c>
      <c r="D99" s="87" t="str">
        <f>IF(info_parties!K99="","",info_parties!K99)</f>
        <v/>
      </c>
      <c r="E99" s="87" t="str">
        <f>IF(info_parties!H99="","",info_parties!H99)</f>
        <v/>
      </c>
      <c r="F99" s="183" t="str">
        <f t="shared" si="4"/>
        <v/>
      </c>
      <c r="G99" s="184" t="str">
        <f t="shared" si="5"/>
        <v/>
      </c>
      <c r="H99" s="185" t="str">
        <f t="shared" si="6"/>
        <v/>
      </c>
      <c r="I99" s="186" t="str">
        <f t="shared" si="7"/>
        <v/>
      </c>
      <c r="J99" s="187" t="str">
        <f>IF(ISERROR(VLOOKUP($A99,parlvotes_lh!$A$11:$ZZ$201,6,FALSE))=TRUE,"",IF(VLOOKUP($A99,parlvotes_lh!$A$11:$ZZ$201,6,FALSE)=0,"",VLOOKUP($A99,parlvotes_lh!$A$11:$ZZ$201,6,FALSE)))</f>
        <v/>
      </c>
      <c r="K99" s="187" t="str">
        <f>IF(ISERROR(VLOOKUP($A99,parlvotes_lh!$A$11:$ZZ$201,26,FALSE))=TRUE,"",IF(VLOOKUP($A99,parlvotes_lh!$A$11:$ZZ$201,26,FALSE)=0,"",VLOOKUP($A99,parlvotes_lh!$A$11:$ZZ$201,26,FALSE)))</f>
        <v/>
      </c>
      <c r="L99" s="187" t="str">
        <f>IF(ISERROR(VLOOKUP($A99,parlvotes_lh!$A$11:$ZZ$201,46,FALSE))=TRUE,"",IF(VLOOKUP($A99,parlvotes_lh!$A$11:$ZZ$201,46,FALSE)=0,"",VLOOKUP($A99,parlvotes_lh!$A$11:$ZZ$201,46,FALSE)))</f>
        <v/>
      </c>
      <c r="M99" s="187" t="str">
        <f>IF(ISERROR(VLOOKUP($A99,parlvotes_lh!$A$11:$ZZ$201,66,FALSE))=TRUE,"",IF(VLOOKUP($A99,parlvotes_lh!$A$11:$ZZ$201,66,FALSE)=0,"",VLOOKUP($A99,parlvotes_lh!$A$11:$ZZ$201,66,FALSE)))</f>
        <v/>
      </c>
      <c r="N99" s="187" t="str">
        <f>IF(ISERROR(VLOOKUP($A99,parlvotes_lh!$A$11:$ZZ$201,86,FALSE))=TRUE,"",IF(VLOOKUP($A99,parlvotes_lh!$A$11:$ZZ$201,86,FALSE)=0,"",VLOOKUP($A99,parlvotes_lh!$A$11:$ZZ$201,86,FALSE)))</f>
        <v/>
      </c>
      <c r="O99" s="187" t="str">
        <f>IF(ISERROR(VLOOKUP($A99,parlvotes_lh!$A$11:$ZZ$201,106,FALSE))=TRUE,"",IF(VLOOKUP($A99,parlvotes_lh!$A$11:$ZZ$201,106,FALSE)=0,"",VLOOKUP($A99,parlvotes_lh!$A$11:$ZZ$201,106,FALSE)))</f>
        <v/>
      </c>
      <c r="P99" s="187" t="str">
        <f>IF(ISERROR(VLOOKUP($A99,parlvotes_lh!$A$11:$ZZ$201,126,FALSE))=TRUE,"",IF(VLOOKUP($A99,parlvotes_lh!$A$11:$ZZ$201,126,FALSE)=0,"",VLOOKUP($A99,parlvotes_lh!$A$11:$ZZ$201,126,FALSE)))</f>
        <v/>
      </c>
      <c r="Q99" s="188" t="str">
        <f>IF(ISERROR(VLOOKUP($A99,parlvotes_lh!$A$11:$ZZ$201,146,FALSE))=TRUE,"",IF(VLOOKUP($A99,parlvotes_lh!$A$11:$ZZ$201,146,FALSE)=0,"",VLOOKUP($A99,parlvotes_lh!$A$11:$ZZ$201,146,FALSE)))</f>
        <v/>
      </c>
      <c r="R99" s="188" t="str">
        <f>IF(ISERROR(VLOOKUP($A99,parlvotes_lh!$A$11:$ZZ$201,166,FALSE))=TRUE,"",IF(VLOOKUP($A99,parlvotes_lh!$A$11:$ZZ$201,166,FALSE)=0,"",VLOOKUP($A99,parlvotes_lh!$A$11:$ZZ$201,166,FALSE)))</f>
        <v/>
      </c>
      <c r="S99" s="188" t="str">
        <f>IF(ISERROR(VLOOKUP($A99,parlvotes_lh!$A$11:$ZZ$201,186,FALSE))=TRUE,"",IF(VLOOKUP($A99,parlvotes_lh!$A$11:$ZZ$201,186,FALSE)=0,"",VLOOKUP($A99,parlvotes_lh!$A$11:$ZZ$201,186,FALSE)))</f>
        <v/>
      </c>
      <c r="T99" s="188" t="str">
        <f>IF(ISERROR(VLOOKUP($A99,parlvotes_lh!$A$11:$ZZ$201,206,FALSE))=TRUE,"",IF(VLOOKUP($A99,parlvotes_lh!$A$11:$ZZ$201,206,FALSE)=0,"",VLOOKUP($A99,parlvotes_lh!$A$11:$ZZ$201,206,FALSE)))</f>
        <v/>
      </c>
      <c r="U99" s="188" t="str">
        <f>IF(ISERROR(VLOOKUP($A99,parlvotes_lh!$A$11:$ZZ$201,226,FALSE))=TRUE,"",IF(VLOOKUP($A99,parlvotes_lh!$A$11:$ZZ$201,226,FALSE)=0,"",VLOOKUP($A99,parlvotes_lh!$A$11:$ZZ$201,226,FALSE)))</f>
        <v/>
      </c>
      <c r="V99" s="188" t="str">
        <f>IF(ISERROR(VLOOKUP($A99,parlvotes_lh!$A$11:$ZZ$201,246,FALSE))=TRUE,"",IF(VLOOKUP($A99,parlvotes_lh!$A$11:$ZZ$201,246,FALSE)=0,"",VLOOKUP($A99,parlvotes_lh!$A$11:$ZZ$201,246,FALSE)))</f>
        <v/>
      </c>
      <c r="W99" s="188" t="str">
        <f>IF(ISERROR(VLOOKUP($A99,parlvotes_lh!$A$11:$ZZ$201,266,FALSE))=TRUE,"",IF(VLOOKUP($A99,parlvotes_lh!$A$11:$ZZ$201,266,FALSE)=0,"",VLOOKUP($A99,parlvotes_lh!$A$11:$ZZ$201,266,FALSE)))</f>
        <v/>
      </c>
      <c r="X99" s="188" t="str">
        <f>IF(ISERROR(VLOOKUP($A99,parlvotes_lh!$A$11:$ZZ$201,286,FALSE))=TRUE,"",IF(VLOOKUP($A99,parlvotes_lh!$A$11:$ZZ$201,286,FALSE)=0,"",VLOOKUP($A99,parlvotes_lh!$A$11:$ZZ$201,286,FALSE)))</f>
        <v/>
      </c>
      <c r="Y99" s="188" t="str">
        <f>IF(ISERROR(VLOOKUP($A99,parlvotes_lh!$A$11:$ZZ$201,306,FALSE))=TRUE,"",IF(VLOOKUP($A99,parlvotes_lh!$A$11:$ZZ$201,306,FALSE)=0,"",VLOOKUP($A99,parlvotes_lh!$A$11:$ZZ$201,306,FALSE)))</f>
        <v/>
      </c>
      <c r="Z99" s="188" t="str">
        <f>IF(ISERROR(VLOOKUP($A99,parlvotes_lh!$A$11:$ZZ$201,326,FALSE))=TRUE,"",IF(VLOOKUP($A99,parlvotes_lh!$A$11:$ZZ$201,326,FALSE)=0,"",VLOOKUP($A99,parlvotes_lh!$A$11:$ZZ$201,326,FALSE)))</f>
        <v/>
      </c>
      <c r="AA99" s="188" t="str">
        <f>IF(ISERROR(VLOOKUP($A99,parlvotes_lh!$A$11:$ZZ$201,346,FALSE))=TRUE,"",IF(VLOOKUP($A99,parlvotes_lh!$A$11:$ZZ$201,346,FALSE)=0,"",VLOOKUP($A99,parlvotes_lh!$A$11:$ZZ$201,346,FALSE)))</f>
        <v/>
      </c>
      <c r="AB99" s="188" t="str">
        <f>IF(ISERROR(VLOOKUP($A99,parlvotes_lh!$A$11:$ZZ$201,366,FALSE))=TRUE,"",IF(VLOOKUP($A99,parlvotes_lh!$A$11:$ZZ$201,366,FALSE)=0,"",VLOOKUP($A99,parlvotes_lh!$A$11:$ZZ$201,366,FALSE)))</f>
        <v/>
      </c>
      <c r="AC99" s="188" t="str">
        <f>IF(ISERROR(VLOOKUP($A99,parlvotes_lh!$A$11:$ZZ$201,386,FALSE))=TRUE,"",IF(VLOOKUP($A99,parlvotes_lh!$A$11:$ZZ$201,386,FALSE)=0,"",VLOOKUP($A99,parlvotes_lh!$A$11:$ZZ$201,386,FALSE)))</f>
        <v/>
      </c>
    </row>
    <row r="100" spans="1:29" ht="13.5" customHeight="1" x14ac:dyDescent="0.25">
      <c r="A100" s="182" t="str">
        <f>IF(info_parties!A100="","",info_parties!A100)</f>
        <v/>
      </c>
      <c r="B100" s="87" t="str">
        <f>IF(A100="","",MID(info_weblinks!$C$3,32,3))</f>
        <v/>
      </c>
      <c r="C100" s="87" t="str">
        <f>IF(info_parties!G100="","",info_parties!G100)</f>
        <v/>
      </c>
      <c r="D100" s="87" t="str">
        <f>IF(info_parties!K100="","",info_parties!K100)</f>
        <v/>
      </c>
      <c r="E100" s="87" t="str">
        <f>IF(info_parties!H100="","",info_parties!H100)</f>
        <v/>
      </c>
      <c r="F100" s="183" t="str">
        <f t="shared" si="4"/>
        <v/>
      </c>
      <c r="G100" s="184" t="str">
        <f t="shared" si="5"/>
        <v/>
      </c>
      <c r="H100" s="185" t="str">
        <f t="shared" si="6"/>
        <v/>
      </c>
      <c r="I100" s="186" t="str">
        <f t="shared" si="7"/>
        <v/>
      </c>
      <c r="J100" s="187" t="str">
        <f>IF(ISERROR(VLOOKUP($A100,parlvotes_lh!$A$11:$ZZ$201,6,FALSE))=TRUE,"",IF(VLOOKUP($A100,parlvotes_lh!$A$11:$ZZ$201,6,FALSE)=0,"",VLOOKUP($A100,parlvotes_lh!$A$11:$ZZ$201,6,FALSE)))</f>
        <v/>
      </c>
      <c r="K100" s="187" t="str">
        <f>IF(ISERROR(VLOOKUP($A100,parlvotes_lh!$A$11:$ZZ$201,26,FALSE))=TRUE,"",IF(VLOOKUP($A100,parlvotes_lh!$A$11:$ZZ$201,26,FALSE)=0,"",VLOOKUP($A100,parlvotes_lh!$A$11:$ZZ$201,26,FALSE)))</f>
        <v/>
      </c>
      <c r="L100" s="187" t="str">
        <f>IF(ISERROR(VLOOKUP($A100,parlvotes_lh!$A$11:$ZZ$201,46,FALSE))=TRUE,"",IF(VLOOKUP($A100,parlvotes_lh!$A$11:$ZZ$201,46,FALSE)=0,"",VLOOKUP($A100,parlvotes_lh!$A$11:$ZZ$201,46,FALSE)))</f>
        <v/>
      </c>
      <c r="M100" s="187" t="str">
        <f>IF(ISERROR(VLOOKUP($A100,parlvotes_lh!$A$11:$ZZ$201,66,FALSE))=TRUE,"",IF(VLOOKUP($A100,parlvotes_lh!$A$11:$ZZ$201,66,FALSE)=0,"",VLOOKUP($A100,parlvotes_lh!$A$11:$ZZ$201,66,FALSE)))</f>
        <v/>
      </c>
      <c r="N100" s="187" t="str">
        <f>IF(ISERROR(VLOOKUP($A100,parlvotes_lh!$A$11:$ZZ$201,86,FALSE))=TRUE,"",IF(VLOOKUP($A100,parlvotes_lh!$A$11:$ZZ$201,86,FALSE)=0,"",VLOOKUP($A100,parlvotes_lh!$A$11:$ZZ$201,86,FALSE)))</f>
        <v/>
      </c>
      <c r="O100" s="187" t="str">
        <f>IF(ISERROR(VLOOKUP($A100,parlvotes_lh!$A$11:$ZZ$201,106,FALSE))=TRUE,"",IF(VLOOKUP($A100,parlvotes_lh!$A$11:$ZZ$201,106,FALSE)=0,"",VLOOKUP($A100,parlvotes_lh!$A$11:$ZZ$201,106,FALSE)))</f>
        <v/>
      </c>
      <c r="P100" s="187" t="str">
        <f>IF(ISERROR(VLOOKUP($A100,parlvotes_lh!$A$11:$ZZ$201,126,FALSE))=TRUE,"",IF(VLOOKUP($A100,parlvotes_lh!$A$11:$ZZ$201,126,FALSE)=0,"",VLOOKUP($A100,parlvotes_lh!$A$11:$ZZ$201,126,FALSE)))</f>
        <v/>
      </c>
      <c r="Q100" s="188" t="str">
        <f>IF(ISERROR(VLOOKUP($A100,parlvotes_lh!$A$11:$ZZ$201,146,FALSE))=TRUE,"",IF(VLOOKUP($A100,parlvotes_lh!$A$11:$ZZ$201,146,FALSE)=0,"",VLOOKUP($A100,parlvotes_lh!$A$11:$ZZ$201,146,FALSE)))</f>
        <v/>
      </c>
      <c r="R100" s="188" t="str">
        <f>IF(ISERROR(VLOOKUP($A100,parlvotes_lh!$A$11:$ZZ$201,166,FALSE))=TRUE,"",IF(VLOOKUP($A100,parlvotes_lh!$A$11:$ZZ$201,166,FALSE)=0,"",VLOOKUP($A100,parlvotes_lh!$A$11:$ZZ$201,166,FALSE)))</f>
        <v/>
      </c>
      <c r="S100" s="188" t="str">
        <f>IF(ISERROR(VLOOKUP($A100,parlvotes_lh!$A$11:$ZZ$201,186,FALSE))=TRUE,"",IF(VLOOKUP($A100,parlvotes_lh!$A$11:$ZZ$201,186,FALSE)=0,"",VLOOKUP($A100,parlvotes_lh!$A$11:$ZZ$201,186,FALSE)))</f>
        <v/>
      </c>
      <c r="T100" s="188" t="str">
        <f>IF(ISERROR(VLOOKUP($A100,parlvotes_lh!$A$11:$ZZ$201,206,FALSE))=TRUE,"",IF(VLOOKUP($A100,parlvotes_lh!$A$11:$ZZ$201,206,FALSE)=0,"",VLOOKUP($A100,parlvotes_lh!$A$11:$ZZ$201,206,FALSE)))</f>
        <v/>
      </c>
      <c r="U100" s="188" t="str">
        <f>IF(ISERROR(VLOOKUP($A100,parlvotes_lh!$A$11:$ZZ$201,226,FALSE))=TRUE,"",IF(VLOOKUP($A100,parlvotes_lh!$A$11:$ZZ$201,226,FALSE)=0,"",VLOOKUP($A100,parlvotes_lh!$A$11:$ZZ$201,226,FALSE)))</f>
        <v/>
      </c>
      <c r="V100" s="188" t="str">
        <f>IF(ISERROR(VLOOKUP($A100,parlvotes_lh!$A$11:$ZZ$201,246,FALSE))=TRUE,"",IF(VLOOKUP($A100,parlvotes_lh!$A$11:$ZZ$201,246,FALSE)=0,"",VLOOKUP($A100,parlvotes_lh!$A$11:$ZZ$201,246,FALSE)))</f>
        <v/>
      </c>
      <c r="W100" s="188" t="str">
        <f>IF(ISERROR(VLOOKUP($A100,parlvotes_lh!$A$11:$ZZ$201,266,FALSE))=TRUE,"",IF(VLOOKUP($A100,parlvotes_lh!$A$11:$ZZ$201,266,FALSE)=0,"",VLOOKUP($A100,parlvotes_lh!$A$11:$ZZ$201,266,FALSE)))</f>
        <v/>
      </c>
      <c r="X100" s="188" t="str">
        <f>IF(ISERROR(VLOOKUP($A100,parlvotes_lh!$A$11:$ZZ$201,286,FALSE))=TRUE,"",IF(VLOOKUP($A100,parlvotes_lh!$A$11:$ZZ$201,286,FALSE)=0,"",VLOOKUP($A100,parlvotes_lh!$A$11:$ZZ$201,286,FALSE)))</f>
        <v/>
      </c>
      <c r="Y100" s="188" t="str">
        <f>IF(ISERROR(VLOOKUP($A100,parlvotes_lh!$A$11:$ZZ$201,306,FALSE))=TRUE,"",IF(VLOOKUP($A100,parlvotes_lh!$A$11:$ZZ$201,306,FALSE)=0,"",VLOOKUP($A100,parlvotes_lh!$A$11:$ZZ$201,306,FALSE)))</f>
        <v/>
      </c>
      <c r="Z100" s="188" t="str">
        <f>IF(ISERROR(VLOOKUP($A100,parlvotes_lh!$A$11:$ZZ$201,326,FALSE))=TRUE,"",IF(VLOOKUP($A100,parlvotes_lh!$A$11:$ZZ$201,326,FALSE)=0,"",VLOOKUP($A100,parlvotes_lh!$A$11:$ZZ$201,326,FALSE)))</f>
        <v/>
      </c>
      <c r="AA100" s="188" t="str">
        <f>IF(ISERROR(VLOOKUP($A100,parlvotes_lh!$A$11:$ZZ$201,346,FALSE))=TRUE,"",IF(VLOOKUP($A100,parlvotes_lh!$A$11:$ZZ$201,346,FALSE)=0,"",VLOOKUP($A100,parlvotes_lh!$A$11:$ZZ$201,346,FALSE)))</f>
        <v/>
      </c>
      <c r="AB100" s="188" t="str">
        <f>IF(ISERROR(VLOOKUP($A100,parlvotes_lh!$A$11:$ZZ$201,366,FALSE))=TRUE,"",IF(VLOOKUP($A100,parlvotes_lh!$A$11:$ZZ$201,366,FALSE)=0,"",VLOOKUP($A100,parlvotes_lh!$A$11:$ZZ$201,366,FALSE)))</f>
        <v/>
      </c>
      <c r="AC100" s="188" t="str">
        <f>IF(ISERROR(VLOOKUP($A100,parlvotes_lh!$A$11:$ZZ$201,386,FALSE))=TRUE,"",IF(VLOOKUP($A100,parlvotes_lh!$A$11:$ZZ$201,386,FALSE)=0,"",VLOOKUP($A100,parlvotes_lh!$A$11:$ZZ$201,386,FALSE)))</f>
        <v/>
      </c>
    </row>
    <row r="101" spans="1:29" ht="13.5" customHeight="1" x14ac:dyDescent="0.25">
      <c r="A101" s="182" t="str">
        <f>IF(info_parties!A101="","",info_parties!A101)</f>
        <v/>
      </c>
      <c r="B101" s="87" t="str">
        <f>IF(A101="","",MID(info_weblinks!$C$3,32,3))</f>
        <v/>
      </c>
      <c r="C101" s="87" t="str">
        <f>IF(info_parties!G101="","",info_parties!G101)</f>
        <v/>
      </c>
      <c r="D101" s="87" t="str">
        <f>IF(info_parties!K101="","",info_parties!K101)</f>
        <v/>
      </c>
      <c r="E101" s="87" t="str">
        <f>IF(info_parties!H101="","",info_parties!H101)</f>
        <v/>
      </c>
      <c r="F101" s="183" t="str">
        <f t="shared" si="4"/>
        <v/>
      </c>
      <c r="G101" s="184" t="str">
        <f t="shared" si="5"/>
        <v/>
      </c>
      <c r="H101" s="185" t="str">
        <f t="shared" si="6"/>
        <v/>
      </c>
      <c r="I101" s="186" t="str">
        <f t="shared" si="7"/>
        <v/>
      </c>
      <c r="J101" s="187" t="str">
        <f>IF(ISERROR(VLOOKUP($A101,parlvotes_lh!$A$11:$ZZ$201,6,FALSE))=TRUE,"",IF(VLOOKUP($A101,parlvotes_lh!$A$11:$ZZ$201,6,FALSE)=0,"",VLOOKUP($A101,parlvotes_lh!$A$11:$ZZ$201,6,FALSE)))</f>
        <v/>
      </c>
      <c r="K101" s="187" t="str">
        <f>IF(ISERROR(VLOOKUP($A101,parlvotes_lh!$A$11:$ZZ$201,26,FALSE))=TRUE,"",IF(VLOOKUP($A101,parlvotes_lh!$A$11:$ZZ$201,26,FALSE)=0,"",VLOOKUP($A101,parlvotes_lh!$A$11:$ZZ$201,26,FALSE)))</f>
        <v/>
      </c>
      <c r="L101" s="187" t="str">
        <f>IF(ISERROR(VLOOKUP($A101,parlvotes_lh!$A$11:$ZZ$201,46,FALSE))=TRUE,"",IF(VLOOKUP($A101,parlvotes_lh!$A$11:$ZZ$201,46,FALSE)=0,"",VLOOKUP($A101,parlvotes_lh!$A$11:$ZZ$201,46,FALSE)))</f>
        <v/>
      </c>
      <c r="M101" s="187" t="str">
        <f>IF(ISERROR(VLOOKUP($A101,parlvotes_lh!$A$11:$ZZ$201,66,FALSE))=TRUE,"",IF(VLOOKUP($A101,parlvotes_lh!$A$11:$ZZ$201,66,FALSE)=0,"",VLOOKUP($A101,parlvotes_lh!$A$11:$ZZ$201,66,FALSE)))</f>
        <v/>
      </c>
      <c r="N101" s="187" t="str">
        <f>IF(ISERROR(VLOOKUP($A101,parlvotes_lh!$A$11:$ZZ$201,86,FALSE))=TRUE,"",IF(VLOOKUP($A101,parlvotes_lh!$A$11:$ZZ$201,86,FALSE)=0,"",VLOOKUP($A101,parlvotes_lh!$A$11:$ZZ$201,86,FALSE)))</f>
        <v/>
      </c>
      <c r="O101" s="187" t="str">
        <f>IF(ISERROR(VLOOKUP($A101,parlvotes_lh!$A$11:$ZZ$201,106,FALSE))=TRUE,"",IF(VLOOKUP($A101,parlvotes_lh!$A$11:$ZZ$201,106,FALSE)=0,"",VLOOKUP($A101,parlvotes_lh!$A$11:$ZZ$201,106,FALSE)))</f>
        <v/>
      </c>
      <c r="P101" s="187" t="str">
        <f>IF(ISERROR(VLOOKUP($A101,parlvotes_lh!$A$11:$ZZ$201,126,FALSE))=TRUE,"",IF(VLOOKUP($A101,parlvotes_lh!$A$11:$ZZ$201,126,FALSE)=0,"",VLOOKUP($A101,parlvotes_lh!$A$11:$ZZ$201,126,FALSE)))</f>
        <v/>
      </c>
      <c r="Q101" s="188" t="str">
        <f>IF(ISERROR(VLOOKUP($A101,parlvotes_lh!$A$11:$ZZ$201,146,FALSE))=TRUE,"",IF(VLOOKUP($A101,parlvotes_lh!$A$11:$ZZ$201,146,FALSE)=0,"",VLOOKUP($A101,parlvotes_lh!$A$11:$ZZ$201,146,FALSE)))</f>
        <v/>
      </c>
      <c r="R101" s="188" t="str">
        <f>IF(ISERROR(VLOOKUP($A101,parlvotes_lh!$A$11:$ZZ$201,166,FALSE))=TRUE,"",IF(VLOOKUP($A101,parlvotes_lh!$A$11:$ZZ$201,166,FALSE)=0,"",VLOOKUP($A101,parlvotes_lh!$A$11:$ZZ$201,166,FALSE)))</f>
        <v/>
      </c>
      <c r="S101" s="188" t="str">
        <f>IF(ISERROR(VLOOKUP($A101,parlvotes_lh!$A$11:$ZZ$201,186,FALSE))=TRUE,"",IF(VLOOKUP($A101,parlvotes_lh!$A$11:$ZZ$201,186,FALSE)=0,"",VLOOKUP($A101,parlvotes_lh!$A$11:$ZZ$201,186,FALSE)))</f>
        <v/>
      </c>
      <c r="T101" s="188" t="str">
        <f>IF(ISERROR(VLOOKUP($A101,parlvotes_lh!$A$11:$ZZ$201,206,FALSE))=TRUE,"",IF(VLOOKUP($A101,parlvotes_lh!$A$11:$ZZ$201,206,FALSE)=0,"",VLOOKUP($A101,parlvotes_lh!$A$11:$ZZ$201,206,FALSE)))</f>
        <v/>
      </c>
      <c r="U101" s="188" t="str">
        <f>IF(ISERROR(VLOOKUP($A101,parlvotes_lh!$A$11:$ZZ$201,226,FALSE))=TRUE,"",IF(VLOOKUP($A101,parlvotes_lh!$A$11:$ZZ$201,226,FALSE)=0,"",VLOOKUP($A101,parlvotes_lh!$A$11:$ZZ$201,226,FALSE)))</f>
        <v/>
      </c>
      <c r="V101" s="188" t="str">
        <f>IF(ISERROR(VLOOKUP($A101,parlvotes_lh!$A$11:$ZZ$201,246,FALSE))=TRUE,"",IF(VLOOKUP($A101,parlvotes_lh!$A$11:$ZZ$201,246,FALSE)=0,"",VLOOKUP($A101,parlvotes_lh!$A$11:$ZZ$201,246,FALSE)))</f>
        <v/>
      </c>
      <c r="W101" s="188" t="str">
        <f>IF(ISERROR(VLOOKUP($A101,parlvotes_lh!$A$11:$ZZ$201,266,FALSE))=TRUE,"",IF(VLOOKUP($A101,parlvotes_lh!$A$11:$ZZ$201,266,FALSE)=0,"",VLOOKUP($A101,parlvotes_lh!$A$11:$ZZ$201,266,FALSE)))</f>
        <v/>
      </c>
      <c r="X101" s="188" t="str">
        <f>IF(ISERROR(VLOOKUP($A101,parlvotes_lh!$A$11:$ZZ$201,286,FALSE))=TRUE,"",IF(VLOOKUP($A101,parlvotes_lh!$A$11:$ZZ$201,286,FALSE)=0,"",VLOOKUP($A101,parlvotes_lh!$A$11:$ZZ$201,286,FALSE)))</f>
        <v/>
      </c>
      <c r="Y101" s="188" t="str">
        <f>IF(ISERROR(VLOOKUP($A101,parlvotes_lh!$A$11:$ZZ$201,306,FALSE))=TRUE,"",IF(VLOOKUP($A101,parlvotes_lh!$A$11:$ZZ$201,306,FALSE)=0,"",VLOOKUP($A101,parlvotes_lh!$A$11:$ZZ$201,306,FALSE)))</f>
        <v/>
      </c>
      <c r="Z101" s="188" t="str">
        <f>IF(ISERROR(VLOOKUP($A101,parlvotes_lh!$A$11:$ZZ$201,326,FALSE))=TRUE,"",IF(VLOOKUP($A101,parlvotes_lh!$A$11:$ZZ$201,326,FALSE)=0,"",VLOOKUP($A101,parlvotes_lh!$A$11:$ZZ$201,326,FALSE)))</f>
        <v/>
      </c>
      <c r="AA101" s="188" t="str">
        <f>IF(ISERROR(VLOOKUP($A101,parlvotes_lh!$A$11:$ZZ$201,346,FALSE))=TRUE,"",IF(VLOOKUP($A101,parlvotes_lh!$A$11:$ZZ$201,346,FALSE)=0,"",VLOOKUP($A101,parlvotes_lh!$A$11:$ZZ$201,346,FALSE)))</f>
        <v/>
      </c>
      <c r="AB101" s="188" t="str">
        <f>IF(ISERROR(VLOOKUP($A101,parlvotes_lh!$A$11:$ZZ$201,366,FALSE))=TRUE,"",IF(VLOOKUP($A101,parlvotes_lh!$A$11:$ZZ$201,366,FALSE)=0,"",VLOOKUP($A101,parlvotes_lh!$A$11:$ZZ$201,366,FALSE)))</f>
        <v/>
      </c>
      <c r="AC101" s="188" t="str">
        <f>IF(ISERROR(VLOOKUP($A101,parlvotes_lh!$A$11:$ZZ$201,386,FALSE))=TRUE,"",IF(VLOOKUP($A101,parlvotes_lh!$A$11:$ZZ$201,386,FALSE)=0,"",VLOOKUP($A101,parlvotes_lh!$A$11:$ZZ$201,386,FALSE)))</f>
        <v/>
      </c>
    </row>
    <row r="102" spans="1:29" ht="13.5" customHeight="1" x14ac:dyDescent="0.25">
      <c r="A102" s="182"/>
      <c r="B102" s="87" t="str">
        <f>IF(A102="","",MID(info_weblinks!$C$3,32,3))</f>
        <v/>
      </c>
      <c r="C102" s="87" t="str">
        <f>IF(info_parties!G102="","",info_parties!G102)</f>
        <v/>
      </c>
      <c r="D102" s="87" t="str">
        <f>IF(info_parties!K102="","",info_parties!K102)</f>
        <v/>
      </c>
      <c r="E102" s="87" t="str">
        <f>IF(info_parties!H102="","",info_parties!H102)</f>
        <v/>
      </c>
      <c r="F102" s="183" t="str">
        <f t="shared" si="4"/>
        <v/>
      </c>
      <c r="G102" s="184" t="str">
        <f t="shared" si="5"/>
        <v/>
      </c>
      <c r="H102" s="185" t="str">
        <f t="shared" si="6"/>
        <v/>
      </c>
      <c r="I102" s="186" t="str">
        <f t="shared" si="7"/>
        <v/>
      </c>
      <c r="J102" s="187" t="str">
        <f>IF(ISERROR(VLOOKUP($A102,parlvotes_lh!$A$11:$ZZ$201,6,FALSE))=TRUE,"",IF(VLOOKUP($A102,parlvotes_lh!$A$11:$ZZ$201,6,FALSE)=0,"",VLOOKUP($A102,parlvotes_lh!$A$11:$ZZ$201,6,FALSE)))</f>
        <v/>
      </c>
      <c r="K102" s="187" t="str">
        <f>IF(ISERROR(VLOOKUP($A102,parlvotes_lh!$A$11:$ZZ$201,26,FALSE))=TRUE,"",IF(VLOOKUP($A102,parlvotes_lh!$A$11:$ZZ$201,26,FALSE)=0,"",VLOOKUP($A102,parlvotes_lh!$A$11:$ZZ$201,26,FALSE)))</f>
        <v/>
      </c>
      <c r="L102" s="187" t="str">
        <f>IF(ISERROR(VLOOKUP($A102,parlvotes_lh!$A$11:$ZZ$201,46,FALSE))=TRUE,"",IF(VLOOKUP($A102,parlvotes_lh!$A$11:$ZZ$201,46,FALSE)=0,"",VLOOKUP($A102,parlvotes_lh!$A$11:$ZZ$201,46,FALSE)))</f>
        <v/>
      </c>
      <c r="M102" s="187" t="str">
        <f>IF(ISERROR(VLOOKUP($A102,parlvotes_lh!$A$11:$ZZ$201,66,FALSE))=TRUE,"",IF(VLOOKUP($A102,parlvotes_lh!$A$11:$ZZ$201,66,FALSE)=0,"",VLOOKUP($A102,parlvotes_lh!$A$11:$ZZ$201,66,FALSE)))</f>
        <v/>
      </c>
      <c r="N102" s="187" t="str">
        <f>IF(ISERROR(VLOOKUP($A102,parlvotes_lh!$A$11:$ZZ$201,86,FALSE))=TRUE,"",IF(VLOOKUP($A102,parlvotes_lh!$A$11:$ZZ$201,86,FALSE)=0,"",VLOOKUP($A102,parlvotes_lh!$A$11:$ZZ$201,86,FALSE)))</f>
        <v/>
      </c>
      <c r="O102" s="187" t="str">
        <f>IF(ISERROR(VLOOKUP($A102,parlvotes_lh!$A$11:$ZZ$201,106,FALSE))=TRUE,"",IF(VLOOKUP($A102,parlvotes_lh!$A$11:$ZZ$201,106,FALSE)=0,"",VLOOKUP($A102,parlvotes_lh!$A$11:$ZZ$201,106,FALSE)))</f>
        <v/>
      </c>
      <c r="P102" s="187" t="str">
        <f>IF(ISERROR(VLOOKUP($A102,parlvotes_lh!$A$11:$ZZ$201,126,FALSE))=TRUE,"",IF(VLOOKUP($A102,parlvotes_lh!$A$11:$ZZ$201,126,FALSE)=0,"",VLOOKUP($A102,parlvotes_lh!$A$11:$ZZ$201,126,FALSE)))</f>
        <v/>
      </c>
      <c r="Q102" s="188" t="str">
        <f>IF(ISERROR(VLOOKUP($A102,parlvotes_lh!$A$11:$ZZ$201,146,FALSE))=TRUE,"",IF(VLOOKUP($A102,parlvotes_lh!$A$11:$ZZ$201,146,FALSE)=0,"",VLOOKUP($A102,parlvotes_lh!$A$11:$ZZ$201,146,FALSE)))</f>
        <v/>
      </c>
      <c r="R102" s="188" t="str">
        <f>IF(ISERROR(VLOOKUP($A102,parlvotes_lh!$A$11:$ZZ$201,166,FALSE))=TRUE,"",IF(VLOOKUP($A102,parlvotes_lh!$A$11:$ZZ$201,166,FALSE)=0,"",VLOOKUP($A102,parlvotes_lh!$A$11:$ZZ$201,166,FALSE)))</f>
        <v/>
      </c>
      <c r="S102" s="188" t="str">
        <f>IF(ISERROR(VLOOKUP($A102,parlvotes_lh!$A$11:$ZZ$201,186,FALSE))=TRUE,"",IF(VLOOKUP($A102,parlvotes_lh!$A$11:$ZZ$201,186,FALSE)=0,"",VLOOKUP($A102,parlvotes_lh!$A$11:$ZZ$201,186,FALSE)))</f>
        <v/>
      </c>
      <c r="T102" s="188" t="str">
        <f>IF(ISERROR(VLOOKUP($A102,parlvotes_lh!$A$11:$ZZ$201,206,FALSE))=TRUE,"",IF(VLOOKUP($A102,parlvotes_lh!$A$11:$ZZ$201,206,FALSE)=0,"",VLOOKUP($A102,parlvotes_lh!$A$11:$ZZ$201,206,FALSE)))</f>
        <v/>
      </c>
      <c r="U102" s="188" t="str">
        <f>IF(ISERROR(VLOOKUP($A102,parlvotes_lh!$A$11:$ZZ$201,226,FALSE))=TRUE,"",IF(VLOOKUP($A102,parlvotes_lh!$A$11:$ZZ$201,226,FALSE)=0,"",VLOOKUP($A102,parlvotes_lh!$A$11:$ZZ$201,226,FALSE)))</f>
        <v/>
      </c>
      <c r="V102" s="188" t="str">
        <f>IF(ISERROR(VLOOKUP($A102,parlvotes_lh!$A$11:$ZZ$201,246,FALSE))=TRUE,"",IF(VLOOKUP($A102,parlvotes_lh!$A$11:$ZZ$201,246,FALSE)=0,"",VLOOKUP($A102,parlvotes_lh!$A$11:$ZZ$201,246,FALSE)))</f>
        <v/>
      </c>
      <c r="W102" s="188" t="str">
        <f>IF(ISERROR(VLOOKUP($A102,parlvotes_lh!$A$11:$ZZ$201,266,FALSE))=TRUE,"",IF(VLOOKUP($A102,parlvotes_lh!$A$11:$ZZ$201,266,FALSE)=0,"",VLOOKUP($A102,parlvotes_lh!$A$11:$ZZ$201,266,FALSE)))</f>
        <v/>
      </c>
      <c r="X102" s="188" t="str">
        <f>IF(ISERROR(VLOOKUP($A102,parlvotes_lh!$A$11:$ZZ$201,286,FALSE))=TRUE,"",IF(VLOOKUP($A102,parlvotes_lh!$A$11:$ZZ$201,286,FALSE)=0,"",VLOOKUP($A102,parlvotes_lh!$A$11:$ZZ$201,286,FALSE)))</f>
        <v/>
      </c>
      <c r="Y102" s="188" t="str">
        <f>IF(ISERROR(VLOOKUP($A102,parlvotes_lh!$A$11:$ZZ$201,306,FALSE))=TRUE,"",IF(VLOOKUP($A102,parlvotes_lh!$A$11:$ZZ$201,306,FALSE)=0,"",VLOOKUP($A102,parlvotes_lh!$A$11:$ZZ$201,306,FALSE)))</f>
        <v/>
      </c>
      <c r="Z102" s="188" t="str">
        <f>IF(ISERROR(VLOOKUP($A102,parlvotes_lh!$A$11:$ZZ$201,326,FALSE))=TRUE,"",IF(VLOOKUP($A102,parlvotes_lh!$A$11:$ZZ$201,326,FALSE)=0,"",VLOOKUP($A102,parlvotes_lh!$A$11:$ZZ$201,326,FALSE)))</f>
        <v/>
      </c>
      <c r="AA102" s="188" t="str">
        <f>IF(ISERROR(VLOOKUP($A102,parlvotes_lh!$A$11:$ZZ$201,346,FALSE))=TRUE,"",IF(VLOOKUP($A102,parlvotes_lh!$A$11:$ZZ$201,346,FALSE)=0,"",VLOOKUP($A102,parlvotes_lh!$A$11:$ZZ$201,346,FALSE)))</f>
        <v/>
      </c>
      <c r="AB102" s="188" t="str">
        <f>IF(ISERROR(VLOOKUP($A102,parlvotes_lh!$A$11:$ZZ$201,366,FALSE))=TRUE,"",IF(VLOOKUP($A102,parlvotes_lh!$A$11:$ZZ$201,366,FALSE)=0,"",VLOOKUP($A102,parlvotes_lh!$A$11:$ZZ$201,366,FALSE)))</f>
        <v/>
      </c>
      <c r="AC102" s="188" t="str">
        <f>IF(ISERROR(VLOOKUP($A102,parlvotes_lh!$A$11:$ZZ$201,386,FALSE))=TRUE,"",IF(VLOOKUP($A102,parlvotes_lh!$A$11:$ZZ$201,386,FALSE)=0,"",VLOOKUP($A102,parlvotes_lh!$A$11:$ZZ$201,386,FALSE)))</f>
        <v/>
      </c>
    </row>
    <row r="103" spans="1:29" ht="13.5" customHeight="1" x14ac:dyDescent="0.25">
      <c r="A103" s="182"/>
      <c r="B103" s="87" t="str">
        <f>IF(A103="","",MID(info_weblinks!$C$3,32,3))</f>
        <v/>
      </c>
      <c r="C103" s="87" t="str">
        <f>IF(info_parties!G103="","",info_parties!G103)</f>
        <v/>
      </c>
      <c r="D103" s="87" t="str">
        <f>IF(info_parties!K103="","",info_parties!K103)</f>
        <v/>
      </c>
      <c r="E103" s="87" t="str">
        <f>IF(info_parties!H103="","",info_parties!H103)</f>
        <v/>
      </c>
      <c r="F103" s="183" t="str">
        <f t="shared" si="4"/>
        <v/>
      </c>
      <c r="G103" s="184" t="str">
        <f t="shared" si="5"/>
        <v/>
      </c>
      <c r="H103" s="185" t="str">
        <f t="shared" si="6"/>
        <v/>
      </c>
      <c r="I103" s="186" t="str">
        <f t="shared" si="7"/>
        <v/>
      </c>
      <c r="J103" s="187" t="str">
        <f>IF(ISERROR(VLOOKUP($A103,parlvotes_lh!$A$11:$ZZ$201,6,FALSE))=TRUE,"",IF(VLOOKUP($A103,parlvotes_lh!$A$11:$ZZ$201,6,FALSE)=0,"",VLOOKUP($A103,parlvotes_lh!$A$11:$ZZ$201,6,FALSE)))</f>
        <v/>
      </c>
      <c r="K103" s="187" t="str">
        <f>IF(ISERROR(VLOOKUP($A103,parlvotes_lh!$A$11:$ZZ$201,26,FALSE))=TRUE,"",IF(VLOOKUP($A103,parlvotes_lh!$A$11:$ZZ$201,26,FALSE)=0,"",VLOOKUP($A103,parlvotes_lh!$A$11:$ZZ$201,26,FALSE)))</f>
        <v/>
      </c>
      <c r="L103" s="187" t="str">
        <f>IF(ISERROR(VLOOKUP($A103,parlvotes_lh!$A$11:$ZZ$201,46,FALSE))=TRUE,"",IF(VLOOKUP($A103,parlvotes_lh!$A$11:$ZZ$201,46,FALSE)=0,"",VLOOKUP($A103,parlvotes_lh!$A$11:$ZZ$201,46,FALSE)))</f>
        <v/>
      </c>
      <c r="M103" s="187" t="str">
        <f>IF(ISERROR(VLOOKUP($A103,parlvotes_lh!$A$11:$ZZ$201,66,FALSE))=TRUE,"",IF(VLOOKUP($A103,parlvotes_lh!$A$11:$ZZ$201,66,FALSE)=0,"",VLOOKUP($A103,parlvotes_lh!$A$11:$ZZ$201,66,FALSE)))</f>
        <v/>
      </c>
      <c r="N103" s="187" t="str">
        <f>IF(ISERROR(VLOOKUP($A103,parlvotes_lh!$A$11:$ZZ$201,86,FALSE))=TRUE,"",IF(VLOOKUP($A103,parlvotes_lh!$A$11:$ZZ$201,86,FALSE)=0,"",VLOOKUP($A103,parlvotes_lh!$A$11:$ZZ$201,86,FALSE)))</f>
        <v/>
      </c>
      <c r="O103" s="187" t="str">
        <f>IF(ISERROR(VLOOKUP($A103,parlvotes_lh!$A$11:$ZZ$201,106,FALSE))=TRUE,"",IF(VLOOKUP($A103,parlvotes_lh!$A$11:$ZZ$201,106,FALSE)=0,"",VLOOKUP($A103,parlvotes_lh!$A$11:$ZZ$201,106,FALSE)))</f>
        <v/>
      </c>
      <c r="P103" s="187" t="str">
        <f>IF(ISERROR(VLOOKUP($A103,parlvotes_lh!$A$11:$ZZ$201,126,FALSE))=TRUE,"",IF(VLOOKUP($A103,parlvotes_lh!$A$11:$ZZ$201,126,FALSE)=0,"",VLOOKUP($A103,parlvotes_lh!$A$11:$ZZ$201,126,FALSE)))</f>
        <v/>
      </c>
      <c r="Q103" s="188" t="str">
        <f>IF(ISERROR(VLOOKUP($A103,parlvotes_lh!$A$11:$ZZ$201,146,FALSE))=TRUE,"",IF(VLOOKUP($A103,parlvotes_lh!$A$11:$ZZ$201,146,FALSE)=0,"",VLOOKUP($A103,parlvotes_lh!$A$11:$ZZ$201,146,FALSE)))</f>
        <v/>
      </c>
      <c r="R103" s="188" t="str">
        <f>IF(ISERROR(VLOOKUP($A103,parlvotes_lh!$A$11:$ZZ$201,166,FALSE))=TRUE,"",IF(VLOOKUP($A103,parlvotes_lh!$A$11:$ZZ$201,166,FALSE)=0,"",VLOOKUP($A103,parlvotes_lh!$A$11:$ZZ$201,166,FALSE)))</f>
        <v/>
      </c>
      <c r="S103" s="188" t="str">
        <f>IF(ISERROR(VLOOKUP($A103,parlvotes_lh!$A$11:$ZZ$201,186,FALSE))=TRUE,"",IF(VLOOKUP($A103,parlvotes_lh!$A$11:$ZZ$201,186,FALSE)=0,"",VLOOKUP($A103,parlvotes_lh!$A$11:$ZZ$201,186,FALSE)))</f>
        <v/>
      </c>
      <c r="T103" s="188" t="str">
        <f>IF(ISERROR(VLOOKUP($A103,parlvotes_lh!$A$11:$ZZ$201,206,FALSE))=TRUE,"",IF(VLOOKUP($A103,parlvotes_lh!$A$11:$ZZ$201,206,FALSE)=0,"",VLOOKUP($A103,parlvotes_lh!$A$11:$ZZ$201,206,FALSE)))</f>
        <v/>
      </c>
      <c r="U103" s="188" t="str">
        <f>IF(ISERROR(VLOOKUP($A103,parlvotes_lh!$A$11:$ZZ$201,226,FALSE))=TRUE,"",IF(VLOOKUP($A103,parlvotes_lh!$A$11:$ZZ$201,226,FALSE)=0,"",VLOOKUP($A103,parlvotes_lh!$A$11:$ZZ$201,226,FALSE)))</f>
        <v/>
      </c>
      <c r="V103" s="188" t="str">
        <f>IF(ISERROR(VLOOKUP($A103,parlvotes_lh!$A$11:$ZZ$201,246,FALSE))=TRUE,"",IF(VLOOKUP($A103,parlvotes_lh!$A$11:$ZZ$201,246,FALSE)=0,"",VLOOKUP($A103,parlvotes_lh!$A$11:$ZZ$201,246,FALSE)))</f>
        <v/>
      </c>
      <c r="W103" s="188" t="str">
        <f>IF(ISERROR(VLOOKUP($A103,parlvotes_lh!$A$11:$ZZ$201,266,FALSE))=TRUE,"",IF(VLOOKUP($A103,parlvotes_lh!$A$11:$ZZ$201,266,FALSE)=0,"",VLOOKUP($A103,parlvotes_lh!$A$11:$ZZ$201,266,FALSE)))</f>
        <v/>
      </c>
      <c r="X103" s="188" t="str">
        <f>IF(ISERROR(VLOOKUP($A103,parlvotes_lh!$A$11:$ZZ$201,286,FALSE))=TRUE,"",IF(VLOOKUP($A103,parlvotes_lh!$A$11:$ZZ$201,286,FALSE)=0,"",VLOOKUP($A103,parlvotes_lh!$A$11:$ZZ$201,286,FALSE)))</f>
        <v/>
      </c>
      <c r="Y103" s="188" t="str">
        <f>IF(ISERROR(VLOOKUP($A103,parlvotes_lh!$A$11:$ZZ$201,306,FALSE))=TRUE,"",IF(VLOOKUP($A103,parlvotes_lh!$A$11:$ZZ$201,306,FALSE)=0,"",VLOOKUP($A103,parlvotes_lh!$A$11:$ZZ$201,306,FALSE)))</f>
        <v/>
      </c>
      <c r="Z103" s="188" t="str">
        <f>IF(ISERROR(VLOOKUP($A103,parlvotes_lh!$A$11:$ZZ$201,326,FALSE))=TRUE,"",IF(VLOOKUP($A103,parlvotes_lh!$A$11:$ZZ$201,326,FALSE)=0,"",VLOOKUP($A103,parlvotes_lh!$A$11:$ZZ$201,326,FALSE)))</f>
        <v/>
      </c>
      <c r="AA103" s="188" t="str">
        <f>IF(ISERROR(VLOOKUP($A103,parlvotes_lh!$A$11:$ZZ$201,346,FALSE))=TRUE,"",IF(VLOOKUP($A103,parlvotes_lh!$A$11:$ZZ$201,346,FALSE)=0,"",VLOOKUP($A103,parlvotes_lh!$A$11:$ZZ$201,346,FALSE)))</f>
        <v/>
      </c>
      <c r="AB103" s="188" t="str">
        <f>IF(ISERROR(VLOOKUP($A103,parlvotes_lh!$A$11:$ZZ$201,366,FALSE))=TRUE,"",IF(VLOOKUP($A103,parlvotes_lh!$A$11:$ZZ$201,366,FALSE)=0,"",VLOOKUP($A103,parlvotes_lh!$A$11:$ZZ$201,366,FALSE)))</f>
        <v/>
      </c>
      <c r="AC103" s="188" t="str">
        <f>IF(ISERROR(VLOOKUP($A103,parlvotes_lh!$A$11:$ZZ$201,386,FALSE))=TRUE,"",IF(VLOOKUP($A103,parlvotes_lh!$A$11:$ZZ$201,386,FALSE)=0,"",VLOOKUP($A103,parlvotes_lh!$A$11:$ZZ$201,386,FALSE)))</f>
        <v/>
      </c>
    </row>
    <row r="104" spans="1:29" ht="13.5" customHeight="1" x14ac:dyDescent="0.25">
      <c r="A104" s="182"/>
      <c r="B104" s="87" t="str">
        <f>IF(A104="","",MID(info_weblinks!$C$3,32,3))</f>
        <v/>
      </c>
      <c r="C104" s="87" t="str">
        <f>IF(info_parties!G104="","",info_parties!G104)</f>
        <v/>
      </c>
      <c r="D104" s="87" t="str">
        <f>IF(info_parties!K104="","",info_parties!K104)</f>
        <v/>
      </c>
      <c r="E104" s="87" t="str">
        <f>IF(info_parties!H104="","",info_parties!H104)</f>
        <v/>
      </c>
      <c r="F104" s="183" t="str">
        <f t="shared" si="4"/>
        <v/>
      </c>
      <c r="G104" s="184" t="str">
        <f t="shared" si="5"/>
        <v/>
      </c>
      <c r="H104" s="185" t="str">
        <f t="shared" si="6"/>
        <v/>
      </c>
      <c r="I104" s="186" t="str">
        <f t="shared" si="7"/>
        <v/>
      </c>
      <c r="J104" s="187" t="str">
        <f>IF(ISERROR(VLOOKUP($A104,parlvotes_lh!$A$11:$ZZ$201,6,FALSE))=TRUE,"",IF(VLOOKUP($A104,parlvotes_lh!$A$11:$ZZ$201,6,FALSE)=0,"",VLOOKUP($A104,parlvotes_lh!$A$11:$ZZ$201,6,FALSE)))</f>
        <v/>
      </c>
      <c r="K104" s="187" t="str">
        <f>IF(ISERROR(VLOOKUP($A104,parlvotes_lh!$A$11:$ZZ$201,26,FALSE))=TRUE,"",IF(VLOOKUP($A104,parlvotes_lh!$A$11:$ZZ$201,26,FALSE)=0,"",VLOOKUP($A104,parlvotes_lh!$A$11:$ZZ$201,26,FALSE)))</f>
        <v/>
      </c>
      <c r="L104" s="187" t="str">
        <f>IF(ISERROR(VLOOKUP($A104,parlvotes_lh!$A$11:$ZZ$201,46,FALSE))=TRUE,"",IF(VLOOKUP($A104,parlvotes_lh!$A$11:$ZZ$201,46,FALSE)=0,"",VLOOKUP($A104,parlvotes_lh!$A$11:$ZZ$201,46,FALSE)))</f>
        <v/>
      </c>
      <c r="M104" s="187" t="str">
        <f>IF(ISERROR(VLOOKUP($A104,parlvotes_lh!$A$11:$ZZ$201,66,FALSE))=TRUE,"",IF(VLOOKUP($A104,parlvotes_lh!$A$11:$ZZ$201,66,FALSE)=0,"",VLOOKUP($A104,parlvotes_lh!$A$11:$ZZ$201,66,FALSE)))</f>
        <v/>
      </c>
      <c r="N104" s="187" t="str">
        <f>IF(ISERROR(VLOOKUP($A104,parlvotes_lh!$A$11:$ZZ$201,86,FALSE))=TRUE,"",IF(VLOOKUP($A104,parlvotes_lh!$A$11:$ZZ$201,86,FALSE)=0,"",VLOOKUP($A104,parlvotes_lh!$A$11:$ZZ$201,86,FALSE)))</f>
        <v/>
      </c>
      <c r="O104" s="187" t="str">
        <f>IF(ISERROR(VLOOKUP($A104,parlvotes_lh!$A$11:$ZZ$201,106,FALSE))=TRUE,"",IF(VLOOKUP($A104,parlvotes_lh!$A$11:$ZZ$201,106,FALSE)=0,"",VLOOKUP($A104,parlvotes_lh!$A$11:$ZZ$201,106,FALSE)))</f>
        <v/>
      </c>
      <c r="P104" s="187" t="str">
        <f>IF(ISERROR(VLOOKUP($A104,parlvotes_lh!$A$11:$ZZ$201,126,FALSE))=TRUE,"",IF(VLOOKUP($A104,parlvotes_lh!$A$11:$ZZ$201,126,FALSE)=0,"",VLOOKUP($A104,parlvotes_lh!$A$11:$ZZ$201,126,FALSE)))</f>
        <v/>
      </c>
      <c r="Q104" s="188" t="str">
        <f>IF(ISERROR(VLOOKUP($A104,parlvotes_lh!$A$11:$ZZ$201,146,FALSE))=TRUE,"",IF(VLOOKUP($A104,parlvotes_lh!$A$11:$ZZ$201,146,FALSE)=0,"",VLOOKUP($A104,parlvotes_lh!$A$11:$ZZ$201,146,FALSE)))</f>
        <v/>
      </c>
      <c r="R104" s="188" t="str">
        <f>IF(ISERROR(VLOOKUP($A104,parlvotes_lh!$A$11:$ZZ$201,166,FALSE))=TRUE,"",IF(VLOOKUP($A104,parlvotes_lh!$A$11:$ZZ$201,166,FALSE)=0,"",VLOOKUP($A104,parlvotes_lh!$A$11:$ZZ$201,166,FALSE)))</f>
        <v/>
      </c>
      <c r="S104" s="188" t="str">
        <f>IF(ISERROR(VLOOKUP($A104,parlvotes_lh!$A$11:$ZZ$201,186,FALSE))=TRUE,"",IF(VLOOKUP($A104,parlvotes_lh!$A$11:$ZZ$201,186,FALSE)=0,"",VLOOKUP($A104,parlvotes_lh!$A$11:$ZZ$201,186,FALSE)))</f>
        <v/>
      </c>
      <c r="T104" s="188" t="str">
        <f>IF(ISERROR(VLOOKUP($A104,parlvotes_lh!$A$11:$ZZ$201,206,FALSE))=TRUE,"",IF(VLOOKUP($A104,parlvotes_lh!$A$11:$ZZ$201,206,FALSE)=0,"",VLOOKUP($A104,parlvotes_lh!$A$11:$ZZ$201,206,FALSE)))</f>
        <v/>
      </c>
      <c r="U104" s="188" t="str">
        <f>IF(ISERROR(VLOOKUP($A104,parlvotes_lh!$A$11:$ZZ$201,226,FALSE))=TRUE,"",IF(VLOOKUP($A104,parlvotes_lh!$A$11:$ZZ$201,226,FALSE)=0,"",VLOOKUP($A104,parlvotes_lh!$A$11:$ZZ$201,226,FALSE)))</f>
        <v/>
      </c>
      <c r="V104" s="188" t="str">
        <f>IF(ISERROR(VLOOKUP($A104,parlvotes_lh!$A$11:$ZZ$201,246,FALSE))=TRUE,"",IF(VLOOKUP($A104,parlvotes_lh!$A$11:$ZZ$201,246,FALSE)=0,"",VLOOKUP($A104,parlvotes_lh!$A$11:$ZZ$201,246,FALSE)))</f>
        <v/>
      </c>
      <c r="W104" s="188" t="str">
        <f>IF(ISERROR(VLOOKUP($A104,parlvotes_lh!$A$11:$ZZ$201,266,FALSE))=TRUE,"",IF(VLOOKUP($A104,parlvotes_lh!$A$11:$ZZ$201,266,FALSE)=0,"",VLOOKUP($A104,parlvotes_lh!$A$11:$ZZ$201,266,FALSE)))</f>
        <v/>
      </c>
      <c r="X104" s="188" t="str">
        <f>IF(ISERROR(VLOOKUP($A104,parlvotes_lh!$A$11:$ZZ$201,286,FALSE))=TRUE,"",IF(VLOOKUP($A104,parlvotes_lh!$A$11:$ZZ$201,286,FALSE)=0,"",VLOOKUP($A104,parlvotes_lh!$A$11:$ZZ$201,286,FALSE)))</f>
        <v/>
      </c>
      <c r="Y104" s="188" t="str">
        <f>IF(ISERROR(VLOOKUP($A104,parlvotes_lh!$A$11:$ZZ$201,306,FALSE))=TRUE,"",IF(VLOOKUP($A104,parlvotes_lh!$A$11:$ZZ$201,306,FALSE)=0,"",VLOOKUP($A104,parlvotes_lh!$A$11:$ZZ$201,306,FALSE)))</f>
        <v/>
      </c>
      <c r="Z104" s="188" t="str">
        <f>IF(ISERROR(VLOOKUP($A104,parlvotes_lh!$A$11:$ZZ$201,326,FALSE))=TRUE,"",IF(VLOOKUP($A104,parlvotes_lh!$A$11:$ZZ$201,326,FALSE)=0,"",VLOOKUP($A104,parlvotes_lh!$A$11:$ZZ$201,326,FALSE)))</f>
        <v/>
      </c>
      <c r="AA104" s="188" t="str">
        <f>IF(ISERROR(VLOOKUP($A104,parlvotes_lh!$A$11:$ZZ$201,346,FALSE))=TRUE,"",IF(VLOOKUP($A104,parlvotes_lh!$A$11:$ZZ$201,346,FALSE)=0,"",VLOOKUP($A104,parlvotes_lh!$A$11:$ZZ$201,346,FALSE)))</f>
        <v/>
      </c>
      <c r="AB104" s="188" t="str">
        <f>IF(ISERROR(VLOOKUP($A104,parlvotes_lh!$A$11:$ZZ$201,366,FALSE))=TRUE,"",IF(VLOOKUP($A104,parlvotes_lh!$A$11:$ZZ$201,366,FALSE)=0,"",VLOOKUP($A104,parlvotes_lh!$A$11:$ZZ$201,366,FALSE)))</f>
        <v/>
      </c>
      <c r="AC104" s="188" t="str">
        <f>IF(ISERROR(VLOOKUP($A104,parlvotes_lh!$A$11:$ZZ$201,386,FALSE))=TRUE,"",IF(VLOOKUP($A104,parlvotes_lh!$A$11:$ZZ$201,386,FALSE)=0,"",VLOOKUP($A104,parlvotes_lh!$A$11:$ZZ$201,386,FALSE)))</f>
        <v/>
      </c>
    </row>
    <row r="105" spans="1:29" ht="13.5" customHeight="1" x14ac:dyDescent="0.25">
      <c r="A105" s="182"/>
      <c r="B105" s="87" t="str">
        <f>IF(A105="","",MID(info_weblinks!$C$3,32,3))</f>
        <v/>
      </c>
      <c r="C105" s="87" t="str">
        <f>IF(info_parties!G105="","",info_parties!G105)</f>
        <v/>
      </c>
      <c r="D105" s="87" t="str">
        <f>IF(info_parties!K105="","",info_parties!K105)</f>
        <v/>
      </c>
      <c r="E105" s="87" t="str">
        <f>IF(info_parties!H105="","",info_parties!H105)</f>
        <v/>
      </c>
      <c r="F105" s="183" t="str">
        <f t="shared" si="4"/>
        <v/>
      </c>
      <c r="G105" s="184" t="str">
        <f t="shared" si="5"/>
        <v/>
      </c>
      <c r="H105" s="185" t="str">
        <f t="shared" si="6"/>
        <v/>
      </c>
      <c r="I105" s="186" t="str">
        <f t="shared" si="7"/>
        <v/>
      </c>
      <c r="J105" s="187" t="str">
        <f>IF(ISERROR(VLOOKUP($A105,parlvotes_lh!$A$11:$ZZ$201,6,FALSE))=TRUE,"",IF(VLOOKUP($A105,parlvotes_lh!$A$11:$ZZ$201,6,FALSE)=0,"",VLOOKUP($A105,parlvotes_lh!$A$11:$ZZ$201,6,FALSE)))</f>
        <v/>
      </c>
      <c r="K105" s="187" t="str">
        <f>IF(ISERROR(VLOOKUP($A105,parlvotes_lh!$A$11:$ZZ$201,26,FALSE))=TRUE,"",IF(VLOOKUP($A105,parlvotes_lh!$A$11:$ZZ$201,26,FALSE)=0,"",VLOOKUP($A105,parlvotes_lh!$A$11:$ZZ$201,26,FALSE)))</f>
        <v/>
      </c>
      <c r="L105" s="187" t="str">
        <f>IF(ISERROR(VLOOKUP($A105,parlvotes_lh!$A$11:$ZZ$201,46,FALSE))=TRUE,"",IF(VLOOKUP($A105,parlvotes_lh!$A$11:$ZZ$201,46,FALSE)=0,"",VLOOKUP($A105,parlvotes_lh!$A$11:$ZZ$201,46,FALSE)))</f>
        <v/>
      </c>
      <c r="M105" s="187" t="str">
        <f>IF(ISERROR(VLOOKUP($A105,parlvotes_lh!$A$11:$ZZ$201,66,FALSE))=TRUE,"",IF(VLOOKUP($A105,parlvotes_lh!$A$11:$ZZ$201,66,FALSE)=0,"",VLOOKUP($A105,parlvotes_lh!$A$11:$ZZ$201,66,FALSE)))</f>
        <v/>
      </c>
      <c r="N105" s="187" t="str">
        <f>IF(ISERROR(VLOOKUP($A105,parlvotes_lh!$A$11:$ZZ$201,86,FALSE))=TRUE,"",IF(VLOOKUP($A105,parlvotes_lh!$A$11:$ZZ$201,86,FALSE)=0,"",VLOOKUP($A105,parlvotes_lh!$A$11:$ZZ$201,86,FALSE)))</f>
        <v/>
      </c>
      <c r="O105" s="187" t="str">
        <f>IF(ISERROR(VLOOKUP($A105,parlvotes_lh!$A$11:$ZZ$201,106,FALSE))=TRUE,"",IF(VLOOKUP($A105,parlvotes_lh!$A$11:$ZZ$201,106,FALSE)=0,"",VLOOKUP($A105,parlvotes_lh!$A$11:$ZZ$201,106,FALSE)))</f>
        <v/>
      </c>
      <c r="P105" s="187" t="str">
        <f>IF(ISERROR(VLOOKUP($A105,parlvotes_lh!$A$11:$ZZ$201,126,FALSE))=TRUE,"",IF(VLOOKUP($A105,parlvotes_lh!$A$11:$ZZ$201,126,FALSE)=0,"",VLOOKUP($A105,parlvotes_lh!$A$11:$ZZ$201,126,FALSE)))</f>
        <v/>
      </c>
      <c r="Q105" s="188" t="str">
        <f>IF(ISERROR(VLOOKUP($A105,parlvotes_lh!$A$11:$ZZ$201,146,FALSE))=TRUE,"",IF(VLOOKUP($A105,parlvotes_lh!$A$11:$ZZ$201,146,FALSE)=0,"",VLOOKUP($A105,parlvotes_lh!$A$11:$ZZ$201,146,FALSE)))</f>
        <v/>
      </c>
      <c r="R105" s="188" t="str">
        <f>IF(ISERROR(VLOOKUP($A105,parlvotes_lh!$A$11:$ZZ$201,166,FALSE))=TRUE,"",IF(VLOOKUP($A105,parlvotes_lh!$A$11:$ZZ$201,166,FALSE)=0,"",VLOOKUP($A105,parlvotes_lh!$A$11:$ZZ$201,166,FALSE)))</f>
        <v/>
      </c>
      <c r="S105" s="188" t="str">
        <f>IF(ISERROR(VLOOKUP($A105,parlvotes_lh!$A$11:$ZZ$201,186,FALSE))=TRUE,"",IF(VLOOKUP($A105,parlvotes_lh!$A$11:$ZZ$201,186,FALSE)=0,"",VLOOKUP($A105,parlvotes_lh!$A$11:$ZZ$201,186,FALSE)))</f>
        <v/>
      </c>
      <c r="T105" s="188" t="str">
        <f>IF(ISERROR(VLOOKUP($A105,parlvotes_lh!$A$11:$ZZ$201,206,FALSE))=TRUE,"",IF(VLOOKUP($A105,parlvotes_lh!$A$11:$ZZ$201,206,FALSE)=0,"",VLOOKUP($A105,parlvotes_lh!$A$11:$ZZ$201,206,FALSE)))</f>
        <v/>
      </c>
      <c r="U105" s="188" t="str">
        <f>IF(ISERROR(VLOOKUP($A105,parlvotes_lh!$A$11:$ZZ$201,226,FALSE))=TRUE,"",IF(VLOOKUP($A105,parlvotes_lh!$A$11:$ZZ$201,226,FALSE)=0,"",VLOOKUP($A105,parlvotes_lh!$A$11:$ZZ$201,226,FALSE)))</f>
        <v/>
      </c>
      <c r="V105" s="188" t="str">
        <f>IF(ISERROR(VLOOKUP($A105,parlvotes_lh!$A$11:$ZZ$201,246,FALSE))=TRUE,"",IF(VLOOKUP($A105,parlvotes_lh!$A$11:$ZZ$201,246,FALSE)=0,"",VLOOKUP($A105,parlvotes_lh!$A$11:$ZZ$201,246,FALSE)))</f>
        <v/>
      </c>
      <c r="W105" s="188" t="str">
        <f>IF(ISERROR(VLOOKUP($A105,parlvotes_lh!$A$11:$ZZ$201,266,FALSE))=TRUE,"",IF(VLOOKUP($A105,parlvotes_lh!$A$11:$ZZ$201,266,FALSE)=0,"",VLOOKUP($A105,parlvotes_lh!$A$11:$ZZ$201,266,FALSE)))</f>
        <v/>
      </c>
      <c r="X105" s="188" t="str">
        <f>IF(ISERROR(VLOOKUP($A105,parlvotes_lh!$A$11:$ZZ$201,286,FALSE))=TRUE,"",IF(VLOOKUP($A105,parlvotes_lh!$A$11:$ZZ$201,286,FALSE)=0,"",VLOOKUP($A105,parlvotes_lh!$A$11:$ZZ$201,286,FALSE)))</f>
        <v/>
      </c>
      <c r="Y105" s="188" t="str">
        <f>IF(ISERROR(VLOOKUP($A105,parlvotes_lh!$A$11:$ZZ$201,306,FALSE))=TRUE,"",IF(VLOOKUP($A105,parlvotes_lh!$A$11:$ZZ$201,306,FALSE)=0,"",VLOOKUP($A105,parlvotes_lh!$A$11:$ZZ$201,306,FALSE)))</f>
        <v/>
      </c>
      <c r="Z105" s="188" t="str">
        <f>IF(ISERROR(VLOOKUP($A105,parlvotes_lh!$A$11:$ZZ$201,326,FALSE))=TRUE,"",IF(VLOOKUP($A105,parlvotes_lh!$A$11:$ZZ$201,326,FALSE)=0,"",VLOOKUP($A105,parlvotes_lh!$A$11:$ZZ$201,326,FALSE)))</f>
        <v/>
      </c>
      <c r="AA105" s="188" t="str">
        <f>IF(ISERROR(VLOOKUP($A105,parlvotes_lh!$A$11:$ZZ$201,346,FALSE))=TRUE,"",IF(VLOOKUP($A105,parlvotes_lh!$A$11:$ZZ$201,346,FALSE)=0,"",VLOOKUP($A105,parlvotes_lh!$A$11:$ZZ$201,346,FALSE)))</f>
        <v/>
      </c>
      <c r="AB105" s="188" t="str">
        <f>IF(ISERROR(VLOOKUP($A105,parlvotes_lh!$A$11:$ZZ$201,366,FALSE))=TRUE,"",IF(VLOOKUP($A105,parlvotes_lh!$A$11:$ZZ$201,366,FALSE)=0,"",VLOOKUP($A105,parlvotes_lh!$A$11:$ZZ$201,366,FALSE)))</f>
        <v/>
      </c>
      <c r="AC105" s="188" t="str">
        <f>IF(ISERROR(VLOOKUP($A105,parlvotes_lh!$A$11:$ZZ$201,386,FALSE))=TRUE,"",IF(VLOOKUP($A105,parlvotes_lh!$A$11:$ZZ$201,386,FALSE)=0,"",VLOOKUP($A105,parlvotes_lh!$A$11:$ZZ$201,386,FALSE)))</f>
        <v/>
      </c>
    </row>
    <row r="106" spans="1:29" ht="13.5" customHeight="1" x14ac:dyDescent="0.25">
      <c r="A106" s="182"/>
      <c r="B106" s="87" t="str">
        <f>IF(A106="","",MID(info_weblinks!$C$3,32,3))</f>
        <v/>
      </c>
      <c r="C106" s="87" t="str">
        <f>IF(info_parties!G106="","",info_parties!G106)</f>
        <v/>
      </c>
      <c r="D106" s="87" t="str">
        <f>IF(info_parties!K106="","",info_parties!K106)</f>
        <v/>
      </c>
      <c r="E106" s="87" t="str">
        <f>IF(info_parties!H106="","",info_parties!H106)</f>
        <v/>
      </c>
      <c r="F106" s="183" t="str">
        <f t="shared" si="4"/>
        <v/>
      </c>
      <c r="G106" s="184" t="str">
        <f t="shared" si="5"/>
        <v/>
      </c>
      <c r="H106" s="185" t="str">
        <f t="shared" si="6"/>
        <v/>
      </c>
      <c r="I106" s="186" t="str">
        <f t="shared" si="7"/>
        <v/>
      </c>
      <c r="J106" s="187" t="str">
        <f>IF(ISERROR(VLOOKUP($A106,parlvotes_lh!$A$11:$ZZ$201,6,FALSE))=TRUE,"",IF(VLOOKUP($A106,parlvotes_lh!$A$11:$ZZ$201,6,FALSE)=0,"",VLOOKUP($A106,parlvotes_lh!$A$11:$ZZ$201,6,FALSE)))</f>
        <v/>
      </c>
      <c r="K106" s="187" t="str">
        <f>IF(ISERROR(VLOOKUP($A106,parlvotes_lh!$A$11:$ZZ$201,26,FALSE))=TRUE,"",IF(VLOOKUP($A106,parlvotes_lh!$A$11:$ZZ$201,26,FALSE)=0,"",VLOOKUP($A106,parlvotes_lh!$A$11:$ZZ$201,26,FALSE)))</f>
        <v/>
      </c>
      <c r="L106" s="187" t="str">
        <f>IF(ISERROR(VLOOKUP($A106,parlvotes_lh!$A$11:$ZZ$201,46,FALSE))=TRUE,"",IF(VLOOKUP($A106,parlvotes_lh!$A$11:$ZZ$201,46,FALSE)=0,"",VLOOKUP($A106,parlvotes_lh!$A$11:$ZZ$201,46,FALSE)))</f>
        <v/>
      </c>
      <c r="M106" s="187" t="str">
        <f>IF(ISERROR(VLOOKUP($A106,parlvotes_lh!$A$11:$ZZ$201,66,FALSE))=TRUE,"",IF(VLOOKUP($A106,parlvotes_lh!$A$11:$ZZ$201,66,FALSE)=0,"",VLOOKUP($A106,parlvotes_lh!$A$11:$ZZ$201,66,FALSE)))</f>
        <v/>
      </c>
      <c r="N106" s="187" t="str">
        <f>IF(ISERROR(VLOOKUP($A106,parlvotes_lh!$A$11:$ZZ$201,86,FALSE))=TRUE,"",IF(VLOOKUP($A106,parlvotes_lh!$A$11:$ZZ$201,86,FALSE)=0,"",VLOOKUP($A106,parlvotes_lh!$A$11:$ZZ$201,86,FALSE)))</f>
        <v/>
      </c>
      <c r="O106" s="187" t="str">
        <f>IF(ISERROR(VLOOKUP($A106,parlvotes_lh!$A$11:$ZZ$201,106,FALSE))=TRUE,"",IF(VLOOKUP($A106,parlvotes_lh!$A$11:$ZZ$201,106,FALSE)=0,"",VLOOKUP($A106,parlvotes_lh!$A$11:$ZZ$201,106,FALSE)))</f>
        <v/>
      </c>
      <c r="P106" s="187" t="str">
        <f>IF(ISERROR(VLOOKUP($A106,parlvotes_lh!$A$11:$ZZ$201,126,FALSE))=TRUE,"",IF(VLOOKUP($A106,parlvotes_lh!$A$11:$ZZ$201,126,FALSE)=0,"",VLOOKUP($A106,parlvotes_lh!$A$11:$ZZ$201,126,FALSE)))</f>
        <v/>
      </c>
      <c r="Q106" s="188" t="str">
        <f>IF(ISERROR(VLOOKUP($A106,parlvotes_lh!$A$11:$ZZ$201,146,FALSE))=TRUE,"",IF(VLOOKUP($A106,parlvotes_lh!$A$11:$ZZ$201,146,FALSE)=0,"",VLOOKUP($A106,parlvotes_lh!$A$11:$ZZ$201,146,FALSE)))</f>
        <v/>
      </c>
      <c r="R106" s="188" t="str">
        <f>IF(ISERROR(VLOOKUP($A106,parlvotes_lh!$A$11:$ZZ$201,166,FALSE))=TRUE,"",IF(VLOOKUP($A106,parlvotes_lh!$A$11:$ZZ$201,166,FALSE)=0,"",VLOOKUP($A106,parlvotes_lh!$A$11:$ZZ$201,166,FALSE)))</f>
        <v/>
      </c>
      <c r="S106" s="188" t="str">
        <f>IF(ISERROR(VLOOKUP($A106,parlvotes_lh!$A$11:$ZZ$201,186,FALSE))=TRUE,"",IF(VLOOKUP($A106,parlvotes_lh!$A$11:$ZZ$201,186,FALSE)=0,"",VLOOKUP($A106,parlvotes_lh!$A$11:$ZZ$201,186,FALSE)))</f>
        <v/>
      </c>
      <c r="T106" s="188" t="str">
        <f>IF(ISERROR(VLOOKUP($A106,parlvotes_lh!$A$11:$ZZ$201,206,FALSE))=TRUE,"",IF(VLOOKUP($A106,parlvotes_lh!$A$11:$ZZ$201,206,FALSE)=0,"",VLOOKUP($A106,parlvotes_lh!$A$11:$ZZ$201,206,FALSE)))</f>
        <v/>
      </c>
      <c r="U106" s="188" t="str">
        <f>IF(ISERROR(VLOOKUP($A106,parlvotes_lh!$A$11:$ZZ$201,226,FALSE))=TRUE,"",IF(VLOOKUP($A106,parlvotes_lh!$A$11:$ZZ$201,226,FALSE)=0,"",VLOOKUP($A106,parlvotes_lh!$A$11:$ZZ$201,226,FALSE)))</f>
        <v/>
      </c>
      <c r="V106" s="188" t="str">
        <f>IF(ISERROR(VLOOKUP($A106,parlvotes_lh!$A$11:$ZZ$201,246,FALSE))=TRUE,"",IF(VLOOKUP($A106,parlvotes_lh!$A$11:$ZZ$201,246,FALSE)=0,"",VLOOKUP($A106,parlvotes_lh!$A$11:$ZZ$201,246,FALSE)))</f>
        <v/>
      </c>
      <c r="W106" s="188" t="str">
        <f>IF(ISERROR(VLOOKUP($A106,parlvotes_lh!$A$11:$ZZ$201,266,FALSE))=TRUE,"",IF(VLOOKUP($A106,parlvotes_lh!$A$11:$ZZ$201,266,FALSE)=0,"",VLOOKUP($A106,parlvotes_lh!$A$11:$ZZ$201,266,FALSE)))</f>
        <v/>
      </c>
      <c r="X106" s="188" t="str">
        <f>IF(ISERROR(VLOOKUP($A106,parlvotes_lh!$A$11:$ZZ$201,286,FALSE))=TRUE,"",IF(VLOOKUP($A106,parlvotes_lh!$A$11:$ZZ$201,286,FALSE)=0,"",VLOOKUP($A106,parlvotes_lh!$A$11:$ZZ$201,286,FALSE)))</f>
        <v/>
      </c>
      <c r="Y106" s="188" t="str">
        <f>IF(ISERROR(VLOOKUP($A106,parlvotes_lh!$A$11:$ZZ$201,306,FALSE))=TRUE,"",IF(VLOOKUP($A106,parlvotes_lh!$A$11:$ZZ$201,306,FALSE)=0,"",VLOOKUP($A106,parlvotes_lh!$A$11:$ZZ$201,306,FALSE)))</f>
        <v/>
      </c>
      <c r="Z106" s="188" t="str">
        <f>IF(ISERROR(VLOOKUP($A106,parlvotes_lh!$A$11:$ZZ$201,326,FALSE))=TRUE,"",IF(VLOOKUP($A106,parlvotes_lh!$A$11:$ZZ$201,326,FALSE)=0,"",VLOOKUP($A106,parlvotes_lh!$A$11:$ZZ$201,326,FALSE)))</f>
        <v/>
      </c>
      <c r="AA106" s="188" t="str">
        <f>IF(ISERROR(VLOOKUP($A106,parlvotes_lh!$A$11:$ZZ$201,346,FALSE))=TRUE,"",IF(VLOOKUP($A106,parlvotes_lh!$A$11:$ZZ$201,346,FALSE)=0,"",VLOOKUP($A106,parlvotes_lh!$A$11:$ZZ$201,346,FALSE)))</f>
        <v/>
      </c>
      <c r="AB106" s="188" t="str">
        <f>IF(ISERROR(VLOOKUP($A106,parlvotes_lh!$A$11:$ZZ$201,366,FALSE))=TRUE,"",IF(VLOOKUP($A106,parlvotes_lh!$A$11:$ZZ$201,366,FALSE)=0,"",VLOOKUP($A106,parlvotes_lh!$A$11:$ZZ$201,366,FALSE)))</f>
        <v/>
      </c>
      <c r="AC106" s="188" t="str">
        <f>IF(ISERROR(VLOOKUP($A106,parlvotes_lh!$A$11:$ZZ$201,386,FALSE))=TRUE,"",IF(VLOOKUP($A106,parlvotes_lh!$A$11:$ZZ$201,386,FALSE)=0,"",VLOOKUP($A106,parlvotes_lh!$A$11:$ZZ$201,386,FALSE)))</f>
        <v/>
      </c>
    </row>
    <row r="107" spans="1:29" ht="13.5" customHeight="1" x14ac:dyDescent="0.25">
      <c r="A107" s="182"/>
      <c r="B107" s="87" t="str">
        <f>IF(A107="","",MID(info_weblinks!$C$3,32,3))</f>
        <v/>
      </c>
      <c r="C107" s="87" t="str">
        <f>IF(info_parties!G107="","",info_parties!G107)</f>
        <v/>
      </c>
      <c r="D107" s="87" t="str">
        <f>IF(info_parties!K107="","",info_parties!K107)</f>
        <v/>
      </c>
      <c r="E107" s="87" t="str">
        <f>IF(info_parties!H107="","",info_parties!H107)</f>
        <v/>
      </c>
      <c r="F107" s="183" t="str">
        <f t="shared" si="4"/>
        <v/>
      </c>
      <c r="G107" s="184" t="str">
        <f t="shared" si="5"/>
        <v/>
      </c>
      <c r="H107" s="185" t="str">
        <f t="shared" si="6"/>
        <v/>
      </c>
      <c r="I107" s="186" t="str">
        <f t="shared" si="7"/>
        <v/>
      </c>
      <c r="J107" s="187" t="str">
        <f>IF(ISERROR(VLOOKUP($A107,parlvotes_lh!$A$11:$ZZ$201,6,FALSE))=TRUE,"",IF(VLOOKUP($A107,parlvotes_lh!$A$11:$ZZ$201,6,FALSE)=0,"",VLOOKUP($A107,parlvotes_lh!$A$11:$ZZ$201,6,FALSE)))</f>
        <v/>
      </c>
      <c r="K107" s="187" t="str">
        <f>IF(ISERROR(VLOOKUP($A107,parlvotes_lh!$A$11:$ZZ$201,26,FALSE))=TRUE,"",IF(VLOOKUP($A107,parlvotes_lh!$A$11:$ZZ$201,26,FALSE)=0,"",VLOOKUP($A107,parlvotes_lh!$A$11:$ZZ$201,26,FALSE)))</f>
        <v/>
      </c>
      <c r="L107" s="187" t="str">
        <f>IF(ISERROR(VLOOKUP($A107,parlvotes_lh!$A$11:$ZZ$201,46,FALSE))=TRUE,"",IF(VLOOKUP($A107,parlvotes_lh!$A$11:$ZZ$201,46,FALSE)=0,"",VLOOKUP($A107,parlvotes_lh!$A$11:$ZZ$201,46,FALSE)))</f>
        <v/>
      </c>
      <c r="M107" s="187" t="str">
        <f>IF(ISERROR(VLOOKUP($A107,parlvotes_lh!$A$11:$ZZ$201,66,FALSE))=TRUE,"",IF(VLOOKUP($A107,parlvotes_lh!$A$11:$ZZ$201,66,FALSE)=0,"",VLOOKUP($A107,parlvotes_lh!$A$11:$ZZ$201,66,FALSE)))</f>
        <v/>
      </c>
      <c r="N107" s="187" t="str">
        <f>IF(ISERROR(VLOOKUP($A107,parlvotes_lh!$A$11:$ZZ$201,86,FALSE))=TRUE,"",IF(VLOOKUP($A107,parlvotes_lh!$A$11:$ZZ$201,86,FALSE)=0,"",VLOOKUP($A107,parlvotes_lh!$A$11:$ZZ$201,86,FALSE)))</f>
        <v/>
      </c>
      <c r="O107" s="187" t="str">
        <f>IF(ISERROR(VLOOKUP($A107,parlvotes_lh!$A$11:$ZZ$201,106,FALSE))=TRUE,"",IF(VLOOKUP($A107,parlvotes_lh!$A$11:$ZZ$201,106,FALSE)=0,"",VLOOKUP($A107,parlvotes_lh!$A$11:$ZZ$201,106,FALSE)))</f>
        <v/>
      </c>
      <c r="P107" s="187" t="str">
        <f>IF(ISERROR(VLOOKUP($A107,parlvotes_lh!$A$11:$ZZ$201,126,FALSE))=TRUE,"",IF(VLOOKUP($A107,parlvotes_lh!$A$11:$ZZ$201,126,FALSE)=0,"",VLOOKUP($A107,parlvotes_lh!$A$11:$ZZ$201,126,FALSE)))</f>
        <v/>
      </c>
      <c r="Q107" s="188" t="str">
        <f>IF(ISERROR(VLOOKUP($A107,parlvotes_lh!$A$11:$ZZ$201,146,FALSE))=TRUE,"",IF(VLOOKUP($A107,parlvotes_lh!$A$11:$ZZ$201,146,FALSE)=0,"",VLOOKUP($A107,parlvotes_lh!$A$11:$ZZ$201,146,FALSE)))</f>
        <v/>
      </c>
      <c r="R107" s="188" t="str">
        <f>IF(ISERROR(VLOOKUP($A107,parlvotes_lh!$A$11:$ZZ$201,166,FALSE))=TRUE,"",IF(VLOOKUP($A107,parlvotes_lh!$A$11:$ZZ$201,166,FALSE)=0,"",VLOOKUP($A107,parlvotes_lh!$A$11:$ZZ$201,166,FALSE)))</f>
        <v/>
      </c>
      <c r="S107" s="188" t="str">
        <f>IF(ISERROR(VLOOKUP($A107,parlvotes_lh!$A$11:$ZZ$201,186,FALSE))=TRUE,"",IF(VLOOKUP($A107,parlvotes_lh!$A$11:$ZZ$201,186,FALSE)=0,"",VLOOKUP($A107,parlvotes_lh!$A$11:$ZZ$201,186,FALSE)))</f>
        <v/>
      </c>
      <c r="T107" s="188" t="str">
        <f>IF(ISERROR(VLOOKUP($A107,parlvotes_lh!$A$11:$ZZ$201,206,FALSE))=TRUE,"",IF(VLOOKUP($A107,parlvotes_lh!$A$11:$ZZ$201,206,FALSE)=0,"",VLOOKUP($A107,parlvotes_lh!$A$11:$ZZ$201,206,FALSE)))</f>
        <v/>
      </c>
      <c r="U107" s="188" t="str">
        <f>IF(ISERROR(VLOOKUP($A107,parlvotes_lh!$A$11:$ZZ$201,226,FALSE))=TRUE,"",IF(VLOOKUP($A107,parlvotes_lh!$A$11:$ZZ$201,226,FALSE)=0,"",VLOOKUP($A107,parlvotes_lh!$A$11:$ZZ$201,226,FALSE)))</f>
        <v/>
      </c>
      <c r="V107" s="188" t="str">
        <f>IF(ISERROR(VLOOKUP($A107,parlvotes_lh!$A$11:$ZZ$201,246,FALSE))=TRUE,"",IF(VLOOKUP($A107,parlvotes_lh!$A$11:$ZZ$201,246,FALSE)=0,"",VLOOKUP($A107,parlvotes_lh!$A$11:$ZZ$201,246,FALSE)))</f>
        <v/>
      </c>
      <c r="W107" s="188" t="str">
        <f>IF(ISERROR(VLOOKUP($A107,parlvotes_lh!$A$11:$ZZ$201,266,FALSE))=TRUE,"",IF(VLOOKUP($A107,parlvotes_lh!$A$11:$ZZ$201,266,FALSE)=0,"",VLOOKUP($A107,parlvotes_lh!$A$11:$ZZ$201,266,FALSE)))</f>
        <v/>
      </c>
      <c r="X107" s="188" t="str">
        <f>IF(ISERROR(VLOOKUP($A107,parlvotes_lh!$A$11:$ZZ$201,286,FALSE))=TRUE,"",IF(VLOOKUP($A107,parlvotes_lh!$A$11:$ZZ$201,286,FALSE)=0,"",VLOOKUP($A107,parlvotes_lh!$A$11:$ZZ$201,286,FALSE)))</f>
        <v/>
      </c>
      <c r="Y107" s="188" t="str">
        <f>IF(ISERROR(VLOOKUP($A107,parlvotes_lh!$A$11:$ZZ$201,306,FALSE))=TRUE,"",IF(VLOOKUP($A107,parlvotes_lh!$A$11:$ZZ$201,306,FALSE)=0,"",VLOOKUP($A107,parlvotes_lh!$A$11:$ZZ$201,306,FALSE)))</f>
        <v/>
      </c>
      <c r="Z107" s="188" t="str">
        <f>IF(ISERROR(VLOOKUP($A107,parlvotes_lh!$A$11:$ZZ$201,326,FALSE))=TRUE,"",IF(VLOOKUP($A107,parlvotes_lh!$A$11:$ZZ$201,326,FALSE)=0,"",VLOOKUP($A107,parlvotes_lh!$A$11:$ZZ$201,326,FALSE)))</f>
        <v/>
      </c>
      <c r="AA107" s="188" t="str">
        <f>IF(ISERROR(VLOOKUP($A107,parlvotes_lh!$A$11:$ZZ$201,346,FALSE))=TRUE,"",IF(VLOOKUP($A107,parlvotes_lh!$A$11:$ZZ$201,346,FALSE)=0,"",VLOOKUP($A107,parlvotes_lh!$A$11:$ZZ$201,346,FALSE)))</f>
        <v/>
      </c>
      <c r="AB107" s="188" t="str">
        <f>IF(ISERROR(VLOOKUP($A107,parlvotes_lh!$A$11:$ZZ$201,366,FALSE))=TRUE,"",IF(VLOOKUP($A107,parlvotes_lh!$A$11:$ZZ$201,366,FALSE)=0,"",VLOOKUP($A107,parlvotes_lh!$A$11:$ZZ$201,366,FALSE)))</f>
        <v/>
      </c>
      <c r="AC107" s="188" t="str">
        <f>IF(ISERROR(VLOOKUP($A107,parlvotes_lh!$A$11:$ZZ$201,386,FALSE))=TRUE,"",IF(VLOOKUP($A107,parlvotes_lh!$A$11:$ZZ$201,386,FALSE)=0,"",VLOOKUP($A107,parlvotes_lh!$A$11:$ZZ$201,386,FALSE)))</f>
        <v/>
      </c>
    </row>
    <row r="108" spans="1:29" ht="13.5" customHeight="1" x14ac:dyDescent="0.25">
      <c r="A108" s="182"/>
      <c r="B108" s="87" t="str">
        <f>IF(A108="","",MID(info_weblinks!$C$3,32,3))</f>
        <v/>
      </c>
      <c r="C108" s="87" t="str">
        <f>IF(info_parties!G108="","",info_parties!G108)</f>
        <v/>
      </c>
      <c r="D108" s="87" t="str">
        <f>IF(info_parties!K108="","",info_parties!K108)</f>
        <v/>
      </c>
      <c r="E108" s="87" t="str">
        <f>IF(info_parties!H108="","",info_parties!H108)</f>
        <v/>
      </c>
      <c r="F108" s="183" t="str">
        <f t="shared" si="4"/>
        <v/>
      </c>
      <c r="G108" s="184" t="str">
        <f t="shared" si="5"/>
        <v/>
      </c>
      <c r="H108" s="185" t="str">
        <f t="shared" si="6"/>
        <v/>
      </c>
      <c r="I108" s="186" t="str">
        <f t="shared" si="7"/>
        <v/>
      </c>
      <c r="J108" s="187" t="str">
        <f>IF(ISERROR(VLOOKUP($A108,parlvotes_lh!$A$11:$ZZ$201,6,FALSE))=TRUE,"",IF(VLOOKUP($A108,parlvotes_lh!$A$11:$ZZ$201,6,FALSE)=0,"",VLOOKUP($A108,parlvotes_lh!$A$11:$ZZ$201,6,FALSE)))</f>
        <v/>
      </c>
      <c r="K108" s="187" t="str">
        <f>IF(ISERROR(VLOOKUP($A108,parlvotes_lh!$A$11:$ZZ$201,26,FALSE))=TRUE,"",IF(VLOOKUP($A108,parlvotes_lh!$A$11:$ZZ$201,26,FALSE)=0,"",VLOOKUP($A108,parlvotes_lh!$A$11:$ZZ$201,26,FALSE)))</f>
        <v/>
      </c>
      <c r="L108" s="187" t="str">
        <f>IF(ISERROR(VLOOKUP($A108,parlvotes_lh!$A$11:$ZZ$201,46,FALSE))=TRUE,"",IF(VLOOKUP($A108,parlvotes_lh!$A$11:$ZZ$201,46,FALSE)=0,"",VLOOKUP($A108,parlvotes_lh!$A$11:$ZZ$201,46,FALSE)))</f>
        <v/>
      </c>
      <c r="M108" s="187" t="str">
        <f>IF(ISERROR(VLOOKUP($A108,parlvotes_lh!$A$11:$ZZ$201,66,FALSE))=TRUE,"",IF(VLOOKUP($A108,parlvotes_lh!$A$11:$ZZ$201,66,FALSE)=0,"",VLOOKUP($A108,parlvotes_lh!$A$11:$ZZ$201,66,FALSE)))</f>
        <v/>
      </c>
      <c r="N108" s="187" t="str">
        <f>IF(ISERROR(VLOOKUP($A108,parlvotes_lh!$A$11:$ZZ$201,86,FALSE))=TRUE,"",IF(VLOOKUP($A108,parlvotes_lh!$A$11:$ZZ$201,86,FALSE)=0,"",VLOOKUP($A108,parlvotes_lh!$A$11:$ZZ$201,86,FALSE)))</f>
        <v/>
      </c>
      <c r="O108" s="187" t="str">
        <f>IF(ISERROR(VLOOKUP($A108,parlvotes_lh!$A$11:$ZZ$201,106,FALSE))=TRUE,"",IF(VLOOKUP($A108,parlvotes_lh!$A$11:$ZZ$201,106,FALSE)=0,"",VLOOKUP($A108,parlvotes_lh!$A$11:$ZZ$201,106,FALSE)))</f>
        <v/>
      </c>
      <c r="P108" s="187" t="str">
        <f>IF(ISERROR(VLOOKUP($A108,parlvotes_lh!$A$11:$ZZ$201,126,FALSE))=TRUE,"",IF(VLOOKUP($A108,parlvotes_lh!$A$11:$ZZ$201,126,FALSE)=0,"",VLOOKUP($A108,parlvotes_lh!$A$11:$ZZ$201,126,FALSE)))</f>
        <v/>
      </c>
      <c r="Q108" s="188" t="str">
        <f>IF(ISERROR(VLOOKUP($A108,parlvotes_lh!$A$11:$ZZ$201,146,FALSE))=TRUE,"",IF(VLOOKUP($A108,parlvotes_lh!$A$11:$ZZ$201,146,FALSE)=0,"",VLOOKUP($A108,parlvotes_lh!$A$11:$ZZ$201,146,FALSE)))</f>
        <v/>
      </c>
      <c r="R108" s="188" t="str">
        <f>IF(ISERROR(VLOOKUP($A108,parlvotes_lh!$A$11:$ZZ$201,166,FALSE))=TRUE,"",IF(VLOOKUP($A108,parlvotes_lh!$A$11:$ZZ$201,166,FALSE)=0,"",VLOOKUP($A108,parlvotes_lh!$A$11:$ZZ$201,166,FALSE)))</f>
        <v/>
      </c>
      <c r="S108" s="188" t="str">
        <f>IF(ISERROR(VLOOKUP($A108,parlvotes_lh!$A$11:$ZZ$201,186,FALSE))=TRUE,"",IF(VLOOKUP($A108,parlvotes_lh!$A$11:$ZZ$201,186,FALSE)=0,"",VLOOKUP($A108,parlvotes_lh!$A$11:$ZZ$201,186,FALSE)))</f>
        <v/>
      </c>
      <c r="T108" s="188" t="str">
        <f>IF(ISERROR(VLOOKUP($A108,parlvotes_lh!$A$11:$ZZ$201,206,FALSE))=TRUE,"",IF(VLOOKUP($A108,parlvotes_lh!$A$11:$ZZ$201,206,FALSE)=0,"",VLOOKUP($A108,parlvotes_lh!$A$11:$ZZ$201,206,FALSE)))</f>
        <v/>
      </c>
      <c r="U108" s="188" t="str">
        <f>IF(ISERROR(VLOOKUP($A108,parlvotes_lh!$A$11:$ZZ$201,226,FALSE))=TRUE,"",IF(VLOOKUP($A108,parlvotes_lh!$A$11:$ZZ$201,226,FALSE)=0,"",VLOOKUP($A108,parlvotes_lh!$A$11:$ZZ$201,226,FALSE)))</f>
        <v/>
      </c>
      <c r="V108" s="188" t="str">
        <f>IF(ISERROR(VLOOKUP($A108,parlvotes_lh!$A$11:$ZZ$201,246,FALSE))=TRUE,"",IF(VLOOKUP($A108,parlvotes_lh!$A$11:$ZZ$201,246,FALSE)=0,"",VLOOKUP($A108,parlvotes_lh!$A$11:$ZZ$201,246,FALSE)))</f>
        <v/>
      </c>
      <c r="W108" s="188" t="str">
        <f>IF(ISERROR(VLOOKUP($A108,parlvotes_lh!$A$11:$ZZ$201,266,FALSE))=TRUE,"",IF(VLOOKUP($A108,parlvotes_lh!$A$11:$ZZ$201,266,FALSE)=0,"",VLOOKUP($A108,parlvotes_lh!$A$11:$ZZ$201,266,FALSE)))</f>
        <v/>
      </c>
      <c r="X108" s="188" t="str">
        <f>IF(ISERROR(VLOOKUP($A108,parlvotes_lh!$A$11:$ZZ$201,286,FALSE))=TRUE,"",IF(VLOOKUP($A108,parlvotes_lh!$A$11:$ZZ$201,286,FALSE)=0,"",VLOOKUP($A108,parlvotes_lh!$A$11:$ZZ$201,286,FALSE)))</f>
        <v/>
      </c>
      <c r="Y108" s="188" t="str">
        <f>IF(ISERROR(VLOOKUP($A108,parlvotes_lh!$A$11:$ZZ$201,306,FALSE))=TRUE,"",IF(VLOOKUP($A108,parlvotes_lh!$A$11:$ZZ$201,306,FALSE)=0,"",VLOOKUP($A108,parlvotes_lh!$A$11:$ZZ$201,306,FALSE)))</f>
        <v/>
      </c>
      <c r="Z108" s="188" t="str">
        <f>IF(ISERROR(VLOOKUP($A108,parlvotes_lh!$A$11:$ZZ$201,326,FALSE))=TRUE,"",IF(VLOOKUP($A108,parlvotes_lh!$A$11:$ZZ$201,326,FALSE)=0,"",VLOOKUP($A108,parlvotes_lh!$A$11:$ZZ$201,326,FALSE)))</f>
        <v/>
      </c>
      <c r="AA108" s="188" t="str">
        <f>IF(ISERROR(VLOOKUP($A108,parlvotes_lh!$A$11:$ZZ$201,346,FALSE))=TRUE,"",IF(VLOOKUP($A108,parlvotes_lh!$A$11:$ZZ$201,346,FALSE)=0,"",VLOOKUP($A108,parlvotes_lh!$A$11:$ZZ$201,346,FALSE)))</f>
        <v/>
      </c>
      <c r="AB108" s="188" t="str">
        <f>IF(ISERROR(VLOOKUP($A108,parlvotes_lh!$A$11:$ZZ$201,366,FALSE))=TRUE,"",IF(VLOOKUP($A108,parlvotes_lh!$A$11:$ZZ$201,366,FALSE)=0,"",VLOOKUP($A108,parlvotes_lh!$A$11:$ZZ$201,366,FALSE)))</f>
        <v/>
      </c>
      <c r="AC108" s="188" t="str">
        <f>IF(ISERROR(VLOOKUP($A108,parlvotes_lh!$A$11:$ZZ$201,386,FALSE))=TRUE,"",IF(VLOOKUP($A108,parlvotes_lh!$A$11:$ZZ$201,386,FALSE)=0,"",VLOOKUP($A108,parlvotes_lh!$A$11:$ZZ$201,386,FALSE)))</f>
        <v/>
      </c>
    </row>
    <row r="109" spans="1:29" ht="13.5" customHeight="1" x14ac:dyDescent="0.25">
      <c r="A109" s="182"/>
      <c r="B109" s="87" t="str">
        <f>IF(A109="","",MID(info_weblinks!$C$3,32,3))</f>
        <v/>
      </c>
      <c r="C109" s="87" t="str">
        <f>IF(info_parties!G109="","",info_parties!G109)</f>
        <v/>
      </c>
      <c r="D109" s="87" t="str">
        <f>IF(info_parties!K109="","",info_parties!K109)</f>
        <v/>
      </c>
      <c r="E109" s="87" t="str">
        <f>IF(info_parties!H109="","",info_parties!H109)</f>
        <v/>
      </c>
      <c r="F109" s="183" t="str">
        <f t="shared" si="4"/>
        <v/>
      </c>
      <c r="G109" s="184" t="str">
        <f t="shared" si="5"/>
        <v/>
      </c>
      <c r="H109" s="185" t="str">
        <f t="shared" si="6"/>
        <v/>
      </c>
      <c r="I109" s="186" t="str">
        <f t="shared" si="7"/>
        <v/>
      </c>
      <c r="J109" s="187" t="str">
        <f>IF(ISERROR(VLOOKUP($A109,parlvotes_lh!$A$11:$ZZ$201,6,FALSE))=TRUE,"",IF(VLOOKUP($A109,parlvotes_lh!$A$11:$ZZ$201,6,FALSE)=0,"",VLOOKUP($A109,parlvotes_lh!$A$11:$ZZ$201,6,FALSE)))</f>
        <v/>
      </c>
      <c r="K109" s="187" t="str">
        <f>IF(ISERROR(VLOOKUP($A109,parlvotes_lh!$A$11:$ZZ$201,26,FALSE))=TRUE,"",IF(VLOOKUP($A109,parlvotes_lh!$A$11:$ZZ$201,26,FALSE)=0,"",VLOOKUP($A109,parlvotes_lh!$A$11:$ZZ$201,26,FALSE)))</f>
        <v/>
      </c>
      <c r="L109" s="187" t="str">
        <f>IF(ISERROR(VLOOKUP($A109,parlvotes_lh!$A$11:$ZZ$201,46,FALSE))=TRUE,"",IF(VLOOKUP($A109,parlvotes_lh!$A$11:$ZZ$201,46,FALSE)=0,"",VLOOKUP($A109,parlvotes_lh!$A$11:$ZZ$201,46,FALSE)))</f>
        <v/>
      </c>
      <c r="M109" s="187" t="str">
        <f>IF(ISERROR(VLOOKUP($A109,parlvotes_lh!$A$11:$ZZ$201,66,FALSE))=TRUE,"",IF(VLOOKUP($A109,parlvotes_lh!$A$11:$ZZ$201,66,FALSE)=0,"",VLOOKUP($A109,parlvotes_lh!$A$11:$ZZ$201,66,FALSE)))</f>
        <v/>
      </c>
      <c r="N109" s="187" t="str">
        <f>IF(ISERROR(VLOOKUP($A109,parlvotes_lh!$A$11:$ZZ$201,86,FALSE))=TRUE,"",IF(VLOOKUP($A109,parlvotes_lh!$A$11:$ZZ$201,86,FALSE)=0,"",VLOOKUP($A109,parlvotes_lh!$A$11:$ZZ$201,86,FALSE)))</f>
        <v/>
      </c>
      <c r="O109" s="187" t="str">
        <f>IF(ISERROR(VLOOKUP($A109,parlvotes_lh!$A$11:$ZZ$201,106,FALSE))=TRUE,"",IF(VLOOKUP($A109,parlvotes_lh!$A$11:$ZZ$201,106,FALSE)=0,"",VLOOKUP($A109,parlvotes_lh!$A$11:$ZZ$201,106,FALSE)))</f>
        <v/>
      </c>
      <c r="P109" s="187" t="str">
        <f>IF(ISERROR(VLOOKUP($A109,parlvotes_lh!$A$11:$ZZ$201,126,FALSE))=TRUE,"",IF(VLOOKUP($A109,parlvotes_lh!$A$11:$ZZ$201,126,FALSE)=0,"",VLOOKUP($A109,parlvotes_lh!$A$11:$ZZ$201,126,FALSE)))</f>
        <v/>
      </c>
      <c r="Q109" s="188" t="str">
        <f>IF(ISERROR(VLOOKUP($A109,parlvotes_lh!$A$11:$ZZ$201,146,FALSE))=TRUE,"",IF(VLOOKUP($A109,parlvotes_lh!$A$11:$ZZ$201,146,FALSE)=0,"",VLOOKUP($A109,parlvotes_lh!$A$11:$ZZ$201,146,FALSE)))</f>
        <v/>
      </c>
      <c r="R109" s="188" t="str">
        <f>IF(ISERROR(VLOOKUP($A109,parlvotes_lh!$A$11:$ZZ$201,166,FALSE))=TRUE,"",IF(VLOOKUP($A109,parlvotes_lh!$A$11:$ZZ$201,166,FALSE)=0,"",VLOOKUP($A109,parlvotes_lh!$A$11:$ZZ$201,166,FALSE)))</f>
        <v/>
      </c>
      <c r="S109" s="188" t="str">
        <f>IF(ISERROR(VLOOKUP($A109,parlvotes_lh!$A$11:$ZZ$201,186,FALSE))=TRUE,"",IF(VLOOKUP($A109,parlvotes_lh!$A$11:$ZZ$201,186,FALSE)=0,"",VLOOKUP($A109,parlvotes_lh!$A$11:$ZZ$201,186,FALSE)))</f>
        <v/>
      </c>
      <c r="T109" s="188" t="str">
        <f>IF(ISERROR(VLOOKUP($A109,parlvotes_lh!$A$11:$ZZ$201,206,FALSE))=TRUE,"",IF(VLOOKUP($A109,parlvotes_lh!$A$11:$ZZ$201,206,FALSE)=0,"",VLOOKUP($A109,parlvotes_lh!$A$11:$ZZ$201,206,FALSE)))</f>
        <v/>
      </c>
      <c r="U109" s="188" t="str">
        <f>IF(ISERROR(VLOOKUP($A109,parlvotes_lh!$A$11:$ZZ$201,226,FALSE))=TRUE,"",IF(VLOOKUP($A109,parlvotes_lh!$A$11:$ZZ$201,226,FALSE)=0,"",VLOOKUP($A109,parlvotes_lh!$A$11:$ZZ$201,226,FALSE)))</f>
        <v/>
      </c>
      <c r="V109" s="188" t="str">
        <f>IF(ISERROR(VLOOKUP($A109,parlvotes_lh!$A$11:$ZZ$201,246,FALSE))=TRUE,"",IF(VLOOKUP($A109,parlvotes_lh!$A$11:$ZZ$201,246,FALSE)=0,"",VLOOKUP($A109,parlvotes_lh!$A$11:$ZZ$201,246,FALSE)))</f>
        <v/>
      </c>
      <c r="W109" s="188" t="str">
        <f>IF(ISERROR(VLOOKUP($A109,parlvotes_lh!$A$11:$ZZ$201,266,FALSE))=TRUE,"",IF(VLOOKUP($A109,parlvotes_lh!$A$11:$ZZ$201,266,FALSE)=0,"",VLOOKUP($A109,parlvotes_lh!$A$11:$ZZ$201,266,FALSE)))</f>
        <v/>
      </c>
      <c r="X109" s="188" t="str">
        <f>IF(ISERROR(VLOOKUP($A109,parlvotes_lh!$A$11:$ZZ$201,286,FALSE))=TRUE,"",IF(VLOOKUP($A109,parlvotes_lh!$A$11:$ZZ$201,286,FALSE)=0,"",VLOOKUP($A109,parlvotes_lh!$A$11:$ZZ$201,286,FALSE)))</f>
        <v/>
      </c>
      <c r="Y109" s="188" t="str">
        <f>IF(ISERROR(VLOOKUP($A109,parlvotes_lh!$A$11:$ZZ$201,306,FALSE))=TRUE,"",IF(VLOOKUP($A109,parlvotes_lh!$A$11:$ZZ$201,306,FALSE)=0,"",VLOOKUP($A109,parlvotes_lh!$A$11:$ZZ$201,306,FALSE)))</f>
        <v/>
      </c>
      <c r="Z109" s="188" t="str">
        <f>IF(ISERROR(VLOOKUP($A109,parlvotes_lh!$A$11:$ZZ$201,326,FALSE))=TRUE,"",IF(VLOOKUP($A109,parlvotes_lh!$A$11:$ZZ$201,326,FALSE)=0,"",VLOOKUP($A109,parlvotes_lh!$A$11:$ZZ$201,326,FALSE)))</f>
        <v/>
      </c>
      <c r="AA109" s="188" t="str">
        <f>IF(ISERROR(VLOOKUP($A109,parlvotes_lh!$A$11:$ZZ$201,346,FALSE))=TRUE,"",IF(VLOOKUP($A109,parlvotes_lh!$A$11:$ZZ$201,346,FALSE)=0,"",VLOOKUP($A109,parlvotes_lh!$A$11:$ZZ$201,346,FALSE)))</f>
        <v/>
      </c>
      <c r="AB109" s="188" t="str">
        <f>IF(ISERROR(VLOOKUP($A109,parlvotes_lh!$A$11:$ZZ$201,366,FALSE))=TRUE,"",IF(VLOOKUP($A109,parlvotes_lh!$A$11:$ZZ$201,366,FALSE)=0,"",VLOOKUP($A109,parlvotes_lh!$A$11:$ZZ$201,366,FALSE)))</f>
        <v/>
      </c>
      <c r="AC109" s="188" t="str">
        <f>IF(ISERROR(VLOOKUP($A109,parlvotes_lh!$A$11:$ZZ$201,386,FALSE))=TRUE,"",IF(VLOOKUP($A109,parlvotes_lh!$A$11:$ZZ$201,386,FALSE)=0,"",VLOOKUP($A109,parlvotes_lh!$A$11:$ZZ$201,386,FALSE)))</f>
        <v/>
      </c>
    </row>
    <row r="110" spans="1:29" ht="13.5" customHeight="1" x14ac:dyDescent="0.25">
      <c r="A110" s="182"/>
      <c r="B110" s="87" t="str">
        <f>IF(A110="","",MID(info_weblinks!$C$3,32,3))</f>
        <v/>
      </c>
      <c r="C110" s="87" t="str">
        <f>IF(info_parties!G110="","",info_parties!G110)</f>
        <v/>
      </c>
      <c r="D110" s="87" t="str">
        <f>IF(info_parties!K110="","",info_parties!K110)</f>
        <v/>
      </c>
      <c r="E110" s="87" t="str">
        <f>IF(info_parties!H110="","",info_parties!H110)</f>
        <v/>
      </c>
      <c r="F110" s="183" t="str">
        <f t="shared" si="4"/>
        <v/>
      </c>
      <c r="G110" s="184" t="str">
        <f t="shared" si="5"/>
        <v/>
      </c>
      <c r="H110" s="185" t="str">
        <f t="shared" si="6"/>
        <v/>
      </c>
      <c r="I110" s="186" t="str">
        <f t="shared" si="7"/>
        <v/>
      </c>
      <c r="J110" s="187" t="str">
        <f>IF(ISERROR(VLOOKUP($A110,parlvotes_lh!$A$11:$ZZ$201,6,FALSE))=TRUE,"",IF(VLOOKUP($A110,parlvotes_lh!$A$11:$ZZ$201,6,FALSE)=0,"",VLOOKUP($A110,parlvotes_lh!$A$11:$ZZ$201,6,FALSE)))</f>
        <v/>
      </c>
      <c r="K110" s="187" t="str">
        <f>IF(ISERROR(VLOOKUP($A110,parlvotes_lh!$A$11:$ZZ$201,26,FALSE))=TRUE,"",IF(VLOOKUP($A110,parlvotes_lh!$A$11:$ZZ$201,26,FALSE)=0,"",VLOOKUP($A110,parlvotes_lh!$A$11:$ZZ$201,26,FALSE)))</f>
        <v/>
      </c>
      <c r="L110" s="187" t="str">
        <f>IF(ISERROR(VLOOKUP($A110,parlvotes_lh!$A$11:$ZZ$201,46,FALSE))=TRUE,"",IF(VLOOKUP($A110,parlvotes_lh!$A$11:$ZZ$201,46,FALSE)=0,"",VLOOKUP($A110,parlvotes_lh!$A$11:$ZZ$201,46,FALSE)))</f>
        <v/>
      </c>
      <c r="M110" s="187" t="str">
        <f>IF(ISERROR(VLOOKUP($A110,parlvotes_lh!$A$11:$ZZ$201,66,FALSE))=TRUE,"",IF(VLOOKUP($A110,parlvotes_lh!$A$11:$ZZ$201,66,FALSE)=0,"",VLOOKUP($A110,parlvotes_lh!$A$11:$ZZ$201,66,FALSE)))</f>
        <v/>
      </c>
      <c r="N110" s="187" t="str">
        <f>IF(ISERROR(VLOOKUP($A110,parlvotes_lh!$A$11:$ZZ$201,86,FALSE))=TRUE,"",IF(VLOOKUP($A110,parlvotes_lh!$A$11:$ZZ$201,86,FALSE)=0,"",VLOOKUP($A110,parlvotes_lh!$A$11:$ZZ$201,86,FALSE)))</f>
        <v/>
      </c>
      <c r="O110" s="187" t="str">
        <f>IF(ISERROR(VLOOKUP($A110,parlvotes_lh!$A$11:$ZZ$201,106,FALSE))=TRUE,"",IF(VLOOKUP($A110,parlvotes_lh!$A$11:$ZZ$201,106,FALSE)=0,"",VLOOKUP($A110,parlvotes_lh!$A$11:$ZZ$201,106,FALSE)))</f>
        <v/>
      </c>
      <c r="P110" s="187" t="str">
        <f>IF(ISERROR(VLOOKUP($A110,parlvotes_lh!$A$11:$ZZ$201,126,FALSE))=TRUE,"",IF(VLOOKUP($A110,parlvotes_lh!$A$11:$ZZ$201,126,FALSE)=0,"",VLOOKUP($A110,parlvotes_lh!$A$11:$ZZ$201,126,FALSE)))</f>
        <v/>
      </c>
      <c r="Q110" s="188" t="str">
        <f>IF(ISERROR(VLOOKUP($A110,parlvotes_lh!$A$11:$ZZ$201,146,FALSE))=TRUE,"",IF(VLOOKUP($A110,parlvotes_lh!$A$11:$ZZ$201,146,FALSE)=0,"",VLOOKUP($A110,parlvotes_lh!$A$11:$ZZ$201,146,FALSE)))</f>
        <v/>
      </c>
      <c r="R110" s="188" t="str">
        <f>IF(ISERROR(VLOOKUP($A110,parlvotes_lh!$A$11:$ZZ$201,166,FALSE))=TRUE,"",IF(VLOOKUP($A110,parlvotes_lh!$A$11:$ZZ$201,166,FALSE)=0,"",VLOOKUP($A110,parlvotes_lh!$A$11:$ZZ$201,166,FALSE)))</f>
        <v/>
      </c>
      <c r="S110" s="188" t="str">
        <f>IF(ISERROR(VLOOKUP($A110,parlvotes_lh!$A$11:$ZZ$201,186,FALSE))=TRUE,"",IF(VLOOKUP($A110,parlvotes_lh!$A$11:$ZZ$201,186,FALSE)=0,"",VLOOKUP($A110,parlvotes_lh!$A$11:$ZZ$201,186,FALSE)))</f>
        <v/>
      </c>
      <c r="T110" s="188" t="str">
        <f>IF(ISERROR(VLOOKUP($A110,parlvotes_lh!$A$11:$ZZ$201,206,FALSE))=TRUE,"",IF(VLOOKUP($A110,parlvotes_lh!$A$11:$ZZ$201,206,FALSE)=0,"",VLOOKUP($A110,parlvotes_lh!$A$11:$ZZ$201,206,FALSE)))</f>
        <v/>
      </c>
      <c r="U110" s="188" t="str">
        <f>IF(ISERROR(VLOOKUP($A110,parlvotes_lh!$A$11:$ZZ$201,226,FALSE))=TRUE,"",IF(VLOOKUP($A110,parlvotes_lh!$A$11:$ZZ$201,226,FALSE)=0,"",VLOOKUP($A110,parlvotes_lh!$A$11:$ZZ$201,226,FALSE)))</f>
        <v/>
      </c>
      <c r="V110" s="188" t="str">
        <f>IF(ISERROR(VLOOKUP($A110,parlvotes_lh!$A$11:$ZZ$201,246,FALSE))=TRUE,"",IF(VLOOKUP($A110,parlvotes_lh!$A$11:$ZZ$201,246,FALSE)=0,"",VLOOKUP($A110,parlvotes_lh!$A$11:$ZZ$201,246,FALSE)))</f>
        <v/>
      </c>
      <c r="W110" s="188" t="str">
        <f>IF(ISERROR(VLOOKUP($A110,parlvotes_lh!$A$11:$ZZ$201,266,FALSE))=TRUE,"",IF(VLOOKUP($A110,parlvotes_lh!$A$11:$ZZ$201,266,FALSE)=0,"",VLOOKUP($A110,parlvotes_lh!$A$11:$ZZ$201,266,FALSE)))</f>
        <v/>
      </c>
      <c r="X110" s="188" t="str">
        <f>IF(ISERROR(VLOOKUP($A110,parlvotes_lh!$A$11:$ZZ$201,286,FALSE))=TRUE,"",IF(VLOOKUP($A110,parlvotes_lh!$A$11:$ZZ$201,286,FALSE)=0,"",VLOOKUP($A110,parlvotes_lh!$A$11:$ZZ$201,286,FALSE)))</f>
        <v/>
      </c>
      <c r="Y110" s="188" t="str">
        <f>IF(ISERROR(VLOOKUP($A110,parlvotes_lh!$A$11:$ZZ$201,306,FALSE))=TRUE,"",IF(VLOOKUP($A110,parlvotes_lh!$A$11:$ZZ$201,306,FALSE)=0,"",VLOOKUP($A110,parlvotes_lh!$A$11:$ZZ$201,306,FALSE)))</f>
        <v/>
      </c>
      <c r="Z110" s="188" t="str">
        <f>IF(ISERROR(VLOOKUP($A110,parlvotes_lh!$A$11:$ZZ$201,326,FALSE))=TRUE,"",IF(VLOOKUP($A110,parlvotes_lh!$A$11:$ZZ$201,326,FALSE)=0,"",VLOOKUP($A110,parlvotes_lh!$A$11:$ZZ$201,326,FALSE)))</f>
        <v/>
      </c>
      <c r="AA110" s="188" t="str">
        <f>IF(ISERROR(VLOOKUP($A110,parlvotes_lh!$A$11:$ZZ$201,346,FALSE))=TRUE,"",IF(VLOOKUP($A110,parlvotes_lh!$A$11:$ZZ$201,346,FALSE)=0,"",VLOOKUP($A110,parlvotes_lh!$A$11:$ZZ$201,346,FALSE)))</f>
        <v/>
      </c>
      <c r="AB110" s="188" t="str">
        <f>IF(ISERROR(VLOOKUP($A110,parlvotes_lh!$A$11:$ZZ$201,366,FALSE))=TRUE,"",IF(VLOOKUP($A110,parlvotes_lh!$A$11:$ZZ$201,366,FALSE)=0,"",VLOOKUP($A110,parlvotes_lh!$A$11:$ZZ$201,366,FALSE)))</f>
        <v/>
      </c>
      <c r="AC110" s="188" t="str">
        <f>IF(ISERROR(VLOOKUP($A110,parlvotes_lh!$A$11:$ZZ$201,386,FALSE))=TRUE,"",IF(VLOOKUP($A110,parlvotes_lh!$A$11:$ZZ$201,386,FALSE)=0,"",VLOOKUP($A110,parlvotes_lh!$A$11:$ZZ$201,386,FALSE)))</f>
        <v/>
      </c>
    </row>
    <row r="111" spans="1:29" ht="13.5" customHeight="1" x14ac:dyDescent="0.25">
      <c r="A111" s="182"/>
      <c r="B111" s="87" t="str">
        <f>IF(A111="","",MID(info_weblinks!$C$3,32,3))</f>
        <v/>
      </c>
      <c r="C111" s="87" t="str">
        <f>IF(info_parties!G111="","",info_parties!G111)</f>
        <v/>
      </c>
      <c r="D111" s="87" t="str">
        <f>IF(info_parties!K111="","",info_parties!K111)</f>
        <v/>
      </c>
      <c r="E111" s="87" t="str">
        <f>IF(info_parties!H111="","",info_parties!H111)</f>
        <v/>
      </c>
      <c r="F111" s="183" t="str">
        <f t="shared" si="4"/>
        <v/>
      </c>
      <c r="G111" s="184" t="str">
        <f t="shared" si="5"/>
        <v/>
      </c>
      <c r="H111" s="185" t="str">
        <f t="shared" si="6"/>
        <v/>
      </c>
      <c r="I111" s="186" t="str">
        <f t="shared" si="7"/>
        <v/>
      </c>
      <c r="J111" s="187" t="str">
        <f>IF(ISERROR(VLOOKUP($A111,parlvotes_lh!$A$11:$ZZ$201,6,FALSE))=TRUE,"",IF(VLOOKUP($A111,parlvotes_lh!$A$11:$ZZ$201,6,FALSE)=0,"",VLOOKUP($A111,parlvotes_lh!$A$11:$ZZ$201,6,FALSE)))</f>
        <v/>
      </c>
      <c r="K111" s="187" t="str">
        <f>IF(ISERROR(VLOOKUP($A111,parlvotes_lh!$A$11:$ZZ$201,26,FALSE))=TRUE,"",IF(VLOOKUP($A111,parlvotes_lh!$A$11:$ZZ$201,26,FALSE)=0,"",VLOOKUP($A111,parlvotes_lh!$A$11:$ZZ$201,26,FALSE)))</f>
        <v/>
      </c>
      <c r="L111" s="187" t="str">
        <f>IF(ISERROR(VLOOKUP($A111,parlvotes_lh!$A$11:$ZZ$201,46,FALSE))=TRUE,"",IF(VLOOKUP($A111,parlvotes_lh!$A$11:$ZZ$201,46,FALSE)=0,"",VLOOKUP($A111,parlvotes_lh!$A$11:$ZZ$201,46,FALSE)))</f>
        <v/>
      </c>
      <c r="M111" s="187" t="str">
        <f>IF(ISERROR(VLOOKUP($A111,parlvotes_lh!$A$11:$ZZ$201,66,FALSE))=TRUE,"",IF(VLOOKUP($A111,parlvotes_lh!$A$11:$ZZ$201,66,FALSE)=0,"",VLOOKUP($A111,parlvotes_lh!$A$11:$ZZ$201,66,FALSE)))</f>
        <v/>
      </c>
      <c r="N111" s="187" t="str">
        <f>IF(ISERROR(VLOOKUP($A111,parlvotes_lh!$A$11:$ZZ$201,86,FALSE))=TRUE,"",IF(VLOOKUP($A111,parlvotes_lh!$A$11:$ZZ$201,86,FALSE)=0,"",VLOOKUP($A111,parlvotes_lh!$A$11:$ZZ$201,86,FALSE)))</f>
        <v/>
      </c>
      <c r="O111" s="187" t="str">
        <f>IF(ISERROR(VLOOKUP($A111,parlvotes_lh!$A$11:$ZZ$201,106,FALSE))=TRUE,"",IF(VLOOKUP($A111,parlvotes_lh!$A$11:$ZZ$201,106,FALSE)=0,"",VLOOKUP($A111,parlvotes_lh!$A$11:$ZZ$201,106,FALSE)))</f>
        <v/>
      </c>
      <c r="P111" s="187" t="str">
        <f>IF(ISERROR(VLOOKUP($A111,parlvotes_lh!$A$11:$ZZ$201,126,FALSE))=TRUE,"",IF(VLOOKUP($A111,parlvotes_lh!$A$11:$ZZ$201,126,FALSE)=0,"",VLOOKUP($A111,parlvotes_lh!$A$11:$ZZ$201,126,FALSE)))</f>
        <v/>
      </c>
      <c r="Q111" s="188" t="str">
        <f>IF(ISERROR(VLOOKUP($A111,parlvotes_lh!$A$11:$ZZ$201,146,FALSE))=TRUE,"",IF(VLOOKUP($A111,parlvotes_lh!$A$11:$ZZ$201,146,FALSE)=0,"",VLOOKUP($A111,parlvotes_lh!$A$11:$ZZ$201,146,FALSE)))</f>
        <v/>
      </c>
      <c r="R111" s="188" t="str">
        <f>IF(ISERROR(VLOOKUP($A111,parlvotes_lh!$A$11:$ZZ$201,166,FALSE))=TRUE,"",IF(VLOOKUP($A111,parlvotes_lh!$A$11:$ZZ$201,166,FALSE)=0,"",VLOOKUP($A111,parlvotes_lh!$A$11:$ZZ$201,166,FALSE)))</f>
        <v/>
      </c>
      <c r="S111" s="188" t="str">
        <f>IF(ISERROR(VLOOKUP($A111,parlvotes_lh!$A$11:$ZZ$201,186,FALSE))=TRUE,"",IF(VLOOKUP($A111,parlvotes_lh!$A$11:$ZZ$201,186,FALSE)=0,"",VLOOKUP($A111,parlvotes_lh!$A$11:$ZZ$201,186,FALSE)))</f>
        <v/>
      </c>
      <c r="T111" s="188" t="str">
        <f>IF(ISERROR(VLOOKUP($A111,parlvotes_lh!$A$11:$ZZ$201,206,FALSE))=TRUE,"",IF(VLOOKUP($A111,parlvotes_lh!$A$11:$ZZ$201,206,FALSE)=0,"",VLOOKUP($A111,parlvotes_lh!$A$11:$ZZ$201,206,FALSE)))</f>
        <v/>
      </c>
      <c r="U111" s="188" t="str">
        <f>IF(ISERROR(VLOOKUP($A111,parlvotes_lh!$A$11:$ZZ$201,226,FALSE))=TRUE,"",IF(VLOOKUP($A111,parlvotes_lh!$A$11:$ZZ$201,226,FALSE)=0,"",VLOOKUP($A111,parlvotes_lh!$A$11:$ZZ$201,226,FALSE)))</f>
        <v/>
      </c>
      <c r="V111" s="188" t="str">
        <f>IF(ISERROR(VLOOKUP($A111,parlvotes_lh!$A$11:$ZZ$201,246,FALSE))=TRUE,"",IF(VLOOKUP($A111,parlvotes_lh!$A$11:$ZZ$201,246,FALSE)=0,"",VLOOKUP($A111,parlvotes_lh!$A$11:$ZZ$201,246,FALSE)))</f>
        <v/>
      </c>
      <c r="W111" s="188" t="str">
        <f>IF(ISERROR(VLOOKUP($A111,parlvotes_lh!$A$11:$ZZ$201,266,FALSE))=TRUE,"",IF(VLOOKUP($A111,parlvotes_lh!$A$11:$ZZ$201,266,FALSE)=0,"",VLOOKUP($A111,parlvotes_lh!$A$11:$ZZ$201,266,FALSE)))</f>
        <v/>
      </c>
      <c r="X111" s="188" t="str">
        <f>IF(ISERROR(VLOOKUP($A111,parlvotes_lh!$A$11:$ZZ$201,286,FALSE))=TRUE,"",IF(VLOOKUP($A111,parlvotes_lh!$A$11:$ZZ$201,286,FALSE)=0,"",VLOOKUP($A111,parlvotes_lh!$A$11:$ZZ$201,286,FALSE)))</f>
        <v/>
      </c>
      <c r="Y111" s="188" t="str">
        <f>IF(ISERROR(VLOOKUP($A111,parlvotes_lh!$A$11:$ZZ$201,306,FALSE))=TRUE,"",IF(VLOOKUP($A111,parlvotes_lh!$A$11:$ZZ$201,306,FALSE)=0,"",VLOOKUP($A111,parlvotes_lh!$A$11:$ZZ$201,306,FALSE)))</f>
        <v/>
      </c>
      <c r="Z111" s="188" t="str">
        <f>IF(ISERROR(VLOOKUP($A111,parlvotes_lh!$A$11:$ZZ$201,326,FALSE))=TRUE,"",IF(VLOOKUP($A111,parlvotes_lh!$A$11:$ZZ$201,326,FALSE)=0,"",VLOOKUP($A111,parlvotes_lh!$A$11:$ZZ$201,326,FALSE)))</f>
        <v/>
      </c>
      <c r="AA111" s="188" t="str">
        <f>IF(ISERROR(VLOOKUP($A111,parlvotes_lh!$A$11:$ZZ$201,346,FALSE))=TRUE,"",IF(VLOOKUP($A111,parlvotes_lh!$A$11:$ZZ$201,346,FALSE)=0,"",VLOOKUP($A111,parlvotes_lh!$A$11:$ZZ$201,346,FALSE)))</f>
        <v/>
      </c>
      <c r="AB111" s="188" t="str">
        <f>IF(ISERROR(VLOOKUP($A111,parlvotes_lh!$A$11:$ZZ$201,366,FALSE))=TRUE,"",IF(VLOOKUP($A111,parlvotes_lh!$A$11:$ZZ$201,366,FALSE)=0,"",VLOOKUP($A111,parlvotes_lh!$A$11:$ZZ$201,366,FALSE)))</f>
        <v/>
      </c>
      <c r="AC111" s="188" t="str">
        <f>IF(ISERROR(VLOOKUP($A111,parlvotes_lh!$A$11:$ZZ$201,386,FALSE))=TRUE,"",IF(VLOOKUP($A111,parlvotes_lh!$A$11:$ZZ$201,386,FALSE)=0,"",VLOOKUP($A111,parlvotes_lh!$A$11:$ZZ$201,386,FALSE)))</f>
        <v/>
      </c>
    </row>
    <row r="112" spans="1:29" ht="13.5" customHeight="1" x14ac:dyDescent="0.25">
      <c r="A112" s="182"/>
      <c r="B112" s="87" t="str">
        <f>IF(A112="","",MID(info_weblinks!$C$3,32,3))</f>
        <v/>
      </c>
      <c r="C112" s="87" t="str">
        <f>IF(info_parties!G112="","",info_parties!G112)</f>
        <v/>
      </c>
      <c r="D112" s="87" t="str">
        <f>IF(info_parties!K112="","",info_parties!K112)</f>
        <v/>
      </c>
      <c r="E112" s="87" t="str">
        <f>IF(info_parties!H112="","",info_parties!H112)</f>
        <v/>
      </c>
      <c r="F112" s="183" t="str">
        <f t="shared" si="4"/>
        <v/>
      </c>
      <c r="G112" s="184" t="str">
        <f t="shared" si="5"/>
        <v/>
      </c>
      <c r="H112" s="185" t="str">
        <f t="shared" si="6"/>
        <v/>
      </c>
      <c r="I112" s="186" t="str">
        <f t="shared" si="7"/>
        <v/>
      </c>
      <c r="J112" s="187" t="str">
        <f>IF(ISERROR(VLOOKUP($A112,parlvotes_lh!$A$11:$ZZ$201,6,FALSE))=TRUE,"",IF(VLOOKUP($A112,parlvotes_lh!$A$11:$ZZ$201,6,FALSE)=0,"",VLOOKUP($A112,parlvotes_lh!$A$11:$ZZ$201,6,FALSE)))</f>
        <v/>
      </c>
      <c r="K112" s="187" t="str">
        <f>IF(ISERROR(VLOOKUP($A112,parlvotes_lh!$A$11:$ZZ$201,26,FALSE))=TRUE,"",IF(VLOOKUP($A112,parlvotes_lh!$A$11:$ZZ$201,26,FALSE)=0,"",VLOOKUP($A112,parlvotes_lh!$A$11:$ZZ$201,26,FALSE)))</f>
        <v/>
      </c>
      <c r="L112" s="187" t="str">
        <f>IF(ISERROR(VLOOKUP($A112,parlvotes_lh!$A$11:$ZZ$201,46,FALSE))=TRUE,"",IF(VLOOKUP($A112,parlvotes_lh!$A$11:$ZZ$201,46,FALSE)=0,"",VLOOKUP($A112,parlvotes_lh!$A$11:$ZZ$201,46,FALSE)))</f>
        <v/>
      </c>
      <c r="M112" s="187" t="str">
        <f>IF(ISERROR(VLOOKUP($A112,parlvotes_lh!$A$11:$ZZ$201,66,FALSE))=TRUE,"",IF(VLOOKUP($A112,parlvotes_lh!$A$11:$ZZ$201,66,FALSE)=0,"",VLOOKUP($A112,parlvotes_lh!$A$11:$ZZ$201,66,FALSE)))</f>
        <v/>
      </c>
      <c r="N112" s="187" t="str">
        <f>IF(ISERROR(VLOOKUP($A112,parlvotes_lh!$A$11:$ZZ$201,86,FALSE))=TRUE,"",IF(VLOOKUP($A112,parlvotes_lh!$A$11:$ZZ$201,86,FALSE)=0,"",VLOOKUP($A112,parlvotes_lh!$A$11:$ZZ$201,86,FALSE)))</f>
        <v/>
      </c>
      <c r="O112" s="187" t="str">
        <f>IF(ISERROR(VLOOKUP($A112,parlvotes_lh!$A$11:$ZZ$201,106,FALSE))=TRUE,"",IF(VLOOKUP($A112,parlvotes_lh!$A$11:$ZZ$201,106,FALSE)=0,"",VLOOKUP($A112,parlvotes_lh!$A$11:$ZZ$201,106,FALSE)))</f>
        <v/>
      </c>
      <c r="P112" s="187" t="str">
        <f>IF(ISERROR(VLOOKUP($A112,parlvotes_lh!$A$11:$ZZ$201,126,FALSE))=TRUE,"",IF(VLOOKUP($A112,parlvotes_lh!$A$11:$ZZ$201,126,FALSE)=0,"",VLOOKUP($A112,parlvotes_lh!$A$11:$ZZ$201,126,FALSE)))</f>
        <v/>
      </c>
      <c r="Q112" s="188" t="str">
        <f>IF(ISERROR(VLOOKUP($A112,parlvotes_lh!$A$11:$ZZ$201,146,FALSE))=TRUE,"",IF(VLOOKUP($A112,parlvotes_lh!$A$11:$ZZ$201,146,FALSE)=0,"",VLOOKUP($A112,parlvotes_lh!$A$11:$ZZ$201,146,FALSE)))</f>
        <v/>
      </c>
      <c r="R112" s="188" t="str">
        <f>IF(ISERROR(VLOOKUP($A112,parlvotes_lh!$A$11:$ZZ$201,166,FALSE))=TRUE,"",IF(VLOOKUP($A112,parlvotes_lh!$A$11:$ZZ$201,166,FALSE)=0,"",VLOOKUP($A112,parlvotes_lh!$A$11:$ZZ$201,166,FALSE)))</f>
        <v/>
      </c>
      <c r="S112" s="188" t="str">
        <f>IF(ISERROR(VLOOKUP($A112,parlvotes_lh!$A$11:$ZZ$201,186,FALSE))=TRUE,"",IF(VLOOKUP($A112,parlvotes_lh!$A$11:$ZZ$201,186,FALSE)=0,"",VLOOKUP($A112,parlvotes_lh!$A$11:$ZZ$201,186,FALSE)))</f>
        <v/>
      </c>
      <c r="T112" s="188" t="str">
        <f>IF(ISERROR(VLOOKUP($A112,parlvotes_lh!$A$11:$ZZ$201,206,FALSE))=TRUE,"",IF(VLOOKUP($A112,parlvotes_lh!$A$11:$ZZ$201,206,FALSE)=0,"",VLOOKUP($A112,parlvotes_lh!$A$11:$ZZ$201,206,FALSE)))</f>
        <v/>
      </c>
      <c r="U112" s="188" t="str">
        <f>IF(ISERROR(VLOOKUP($A112,parlvotes_lh!$A$11:$ZZ$201,226,FALSE))=TRUE,"",IF(VLOOKUP($A112,parlvotes_lh!$A$11:$ZZ$201,226,FALSE)=0,"",VLOOKUP($A112,parlvotes_lh!$A$11:$ZZ$201,226,FALSE)))</f>
        <v/>
      </c>
      <c r="V112" s="188" t="str">
        <f>IF(ISERROR(VLOOKUP($A112,parlvotes_lh!$A$11:$ZZ$201,246,FALSE))=TRUE,"",IF(VLOOKUP($A112,parlvotes_lh!$A$11:$ZZ$201,246,FALSE)=0,"",VLOOKUP($A112,parlvotes_lh!$A$11:$ZZ$201,246,FALSE)))</f>
        <v/>
      </c>
      <c r="W112" s="188" t="str">
        <f>IF(ISERROR(VLOOKUP($A112,parlvotes_lh!$A$11:$ZZ$201,266,FALSE))=TRUE,"",IF(VLOOKUP($A112,parlvotes_lh!$A$11:$ZZ$201,266,FALSE)=0,"",VLOOKUP($A112,parlvotes_lh!$A$11:$ZZ$201,266,FALSE)))</f>
        <v/>
      </c>
      <c r="X112" s="188" t="str">
        <f>IF(ISERROR(VLOOKUP($A112,parlvotes_lh!$A$11:$ZZ$201,286,FALSE))=TRUE,"",IF(VLOOKUP($A112,parlvotes_lh!$A$11:$ZZ$201,286,FALSE)=0,"",VLOOKUP($A112,parlvotes_lh!$A$11:$ZZ$201,286,FALSE)))</f>
        <v/>
      </c>
      <c r="Y112" s="188" t="str">
        <f>IF(ISERROR(VLOOKUP($A112,parlvotes_lh!$A$11:$ZZ$201,306,FALSE))=TRUE,"",IF(VLOOKUP($A112,parlvotes_lh!$A$11:$ZZ$201,306,FALSE)=0,"",VLOOKUP($A112,parlvotes_lh!$A$11:$ZZ$201,306,FALSE)))</f>
        <v/>
      </c>
      <c r="Z112" s="188" t="str">
        <f>IF(ISERROR(VLOOKUP($A112,parlvotes_lh!$A$11:$ZZ$201,326,FALSE))=TRUE,"",IF(VLOOKUP($A112,parlvotes_lh!$A$11:$ZZ$201,326,FALSE)=0,"",VLOOKUP($A112,parlvotes_lh!$A$11:$ZZ$201,326,FALSE)))</f>
        <v/>
      </c>
      <c r="AA112" s="188" t="str">
        <f>IF(ISERROR(VLOOKUP($A112,parlvotes_lh!$A$11:$ZZ$201,346,FALSE))=TRUE,"",IF(VLOOKUP($A112,parlvotes_lh!$A$11:$ZZ$201,346,FALSE)=0,"",VLOOKUP($A112,parlvotes_lh!$A$11:$ZZ$201,346,FALSE)))</f>
        <v/>
      </c>
      <c r="AB112" s="188" t="str">
        <f>IF(ISERROR(VLOOKUP($A112,parlvotes_lh!$A$11:$ZZ$201,366,FALSE))=TRUE,"",IF(VLOOKUP($A112,parlvotes_lh!$A$11:$ZZ$201,366,FALSE)=0,"",VLOOKUP($A112,parlvotes_lh!$A$11:$ZZ$201,366,FALSE)))</f>
        <v/>
      </c>
      <c r="AC112" s="188" t="str">
        <f>IF(ISERROR(VLOOKUP($A112,parlvotes_lh!$A$11:$ZZ$201,386,FALSE))=TRUE,"",IF(VLOOKUP($A112,parlvotes_lh!$A$11:$ZZ$201,386,FALSE)=0,"",VLOOKUP($A112,parlvotes_lh!$A$11:$ZZ$201,386,FALSE)))</f>
        <v/>
      </c>
    </row>
    <row r="113" spans="1:29" ht="13.5" customHeight="1" x14ac:dyDescent="0.25">
      <c r="A113" s="182"/>
      <c r="B113" s="87" t="str">
        <f>IF(A113="","",MID(info_weblinks!$C$3,32,3))</f>
        <v/>
      </c>
      <c r="C113" s="87" t="str">
        <f>IF(info_parties!G113="","",info_parties!G113)</f>
        <v/>
      </c>
      <c r="D113" s="87" t="str">
        <f>IF(info_parties!K113="","",info_parties!K113)</f>
        <v/>
      </c>
      <c r="E113" s="87" t="str">
        <f>IF(info_parties!H113="","",info_parties!H113)</f>
        <v/>
      </c>
      <c r="F113" s="183" t="str">
        <f t="shared" si="4"/>
        <v/>
      </c>
      <c r="G113" s="184" t="str">
        <f t="shared" si="5"/>
        <v/>
      </c>
      <c r="H113" s="185" t="str">
        <f t="shared" si="6"/>
        <v/>
      </c>
      <c r="I113" s="186" t="str">
        <f t="shared" si="7"/>
        <v/>
      </c>
      <c r="J113" s="187" t="str">
        <f>IF(ISERROR(VLOOKUP($A113,parlvotes_lh!$A$11:$ZZ$201,6,FALSE))=TRUE,"",IF(VLOOKUP($A113,parlvotes_lh!$A$11:$ZZ$201,6,FALSE)=0,"",VLOOKUP($A113,parlvotes_lh!$A$11:$ZZ$201,6,FALSE)))</f>
        <v/>
      </c>
      <c r="K113" s="187" t="str">
        <f>IF(ISERROR(VLOOKUP($A113,parlvotes_lh!$A$11:$ZZ$201,26,FALSE))=TRUE,"",IF(VLOOKUP($A113,parlvotes_lh!$A$11:$ZZ$201,26,FALSE)=0,"",VLOOKUP($A113,parlvotes_lh!$A$11:$ZZ$201,26,FALSE)))</f>
        <v/>
      </c>
      <c r="L113" s="187" t="str">
        <f>IF(ISERROR(VLOOKUP($A113,parlvotes_lh!$A$11:$ZZ$201,46,FALSE))=TRUE,"",IF(VLOOKUP($A113,parlvotes_lh!$A$11:$ZZ$201,46,FALSE)=0,"",VLOOKUP($A113,parlvotes_lh!$A$11:$ZZ$201,46,FALSE)))</f>
        <v/>
      </c>
      <c r="M113" s="187" t="str">
        <f>IF(ISERROR(VLOOKUP($A113,parlvotes_lh!$A$11:$ZZ$201,66,FALSE))=TRUE,"",IF(VLOOKUP($A113,parlvotes_lh!$A$11:$ZZ$201,66,FALSE)=0,"",VLOOKUP($A113,parlvotes_lh!$A$11:$ZZ$201,66,FALSE)))</f>
        <v/>
      </c>
      <c r="N113" s="187" t="str">
        <f>IF(ISERROR(VLOOKUP($A113,parlvotes_lh!$A$11:$ZZ$201,86,FALSE))=TRUE,"",IF(VLOOKUP($A113,parlvotes_lh!$A$11:$ZZ$201,86,FALSE)=0,"",VLOOKUP($A113,parlvotes_lh!$A$11:$ZZ$201,86,FALSE)))</f>
        <v/>
      </c>
      <c r="O113" s="187" t="str">
        <f>IF(ISERROR(VLOOKUP($A113,parlvotes_lh!$A$11:$ZZ$201,106,FALSE))=TRUE,"",IF(VLOOKUP($A113,parlvotes_lh!$A$11:$ZZ$201,106,FALSE)=0,"",VLOOKUP($A113,parlvotes_lh!$A$11:$ZZ$201,106,FALSE)))</f>
        <v/>
      </c>
      <c r="P113" s="187" t="str">
        <f>IF(ISERROR(VLOOKUP($A113,parlvotes_lh!$A$11:$ZZ$201,126,FALSE))=TRUE,"",IF(VLOOKUP($A113,parlvotes_lh!$A$11:$ZZ$201,126,FALSE)=0,"",VLOOKUP($A113,parlvotes_lh!$A$11:$ZZ$201,126,FALSE)))</f>
        <v/>
      </c>
      <c r="Q113" s="188" t="str">
        <f>IF(ISERROR(VLOOKUP($A113,parlvotes_lh!$A$11:$ZZ$201,146,FALSE))=TRUE,"",IF(VLOOKUP($A113,parlvotes_lh!$A$11:$ZZ$201,146,FALSE)=0,"",VLOOKUP($A113,parlvotes_lh!$A$11:$ZZ$201,146,FALSE)))</f>
        <v/>
      </c>
      <c r="R113" s="188" t="str">
        <f>IF(ISERROR(VLOOKUP($A113,parlvotes_lh!$A$11:$ZZ$201,166,FALSE))=TRUE,"",IF(VLOOKUP($A113,parlvotes_lh!$A$11:$ZZ$201,166,FALSE)=0,"",VLOOKUP($A113,parlvotes_lh!$A$11:$ZZ$201,166,FALSE)))</f>
        <v/>
      </c>
      <c r="S113" s="188" t="str">
        <f>IF(ISERROR(VLOOKUP($A113,parlvotes_lh!$A$11:$ZZ$201,186,FALSE))=TRUE,"",IF(VLOOKUP($A113,parlvotes_lh!$A$11:$ZZ$201,186,FALSE)=0,"",VLOOKUP($A113,parlvotes_lh!$A$11:$ZZ$201,186,FALSE)))</f>
        <v/>
      </c>
      <c r="T113" s="188" t="str">
        <f>IF(ISERROR(VLOOKUP($A113,parlvotes_lh!$A$11:$ZZ$201,206,FALSE))=TRUE,"",IF(VLOOKUP($A113,parlvotes_lh!$A$11:$ZZ$201,206,FALSE)=0,"",VLOOKUP($A113,parlvotes_lh!$A$11:$ZZ$201,206,FALSE)))</f>
        <v/>
      </c>
      <c r="U113" s="188" t="str">
        <f>IF(ISERROR(VLOOKUP($A113,parlvotes_lh!$A$11:$ZZ$201,226,FALSE))=TRUE,"",IF(VLOOKUP($A113,parlvotes_lh!$A$11:$ZZ$201,226,FALSE)=0,"",VLOOKUP($A113,parlvotes_lh!$A$11:$ZZ$201,226,FALSE)))</f>
        <v/>
      </c>
      <c r="V113" s="188" t="str">
        <f>IF(ISERROR(VLOOKUP($A113,parlvotes_lh!$A$11:$ZZ$201,246,FALSE))=TRUE,"",IF(VLOOKUP($A113,parlvotes_lh!$A$11:$ZZ$201,246,FALSE)=0,"",VLOOKUP($A113,parlvotes_lh!$A$11:$ZZ$201,246,FALSE)))</f>
        <v/>
      </c>
      <c r="W113" s="188" t="str">
        <f>IF(ISERROR(VLOOKUP($A113,parlvotes_lh!$A$11:$ZZ$201,266,FALSE))=TRUE,"",IF(VLOOKUP($A113,parlvotes_lh!$A$11:$ZZ$201,266,FALSE)=0,"",VLOOKUP($A113,parlvotes_lh!$A$11:$ZZ$201,266,FALSE)))</f>
        <v/>
      </c>
      <c r="X113" s="188" t="str">
        <f>IF(ISERROR(VLOOKUP($A113,parlvotes_lh!$A$11:$ZZ$201,286,FALSE))=TRUE,"",IF(VLOOKUP($A113,parlvotes_lh!$A$11:$ZZ$201,286,FALSE)=0,"",VLOOKUP($A113,parlvotes_lh!$A$11:$ZZ$201,286,FALSE)))</f>
        <v/>
      </c>
      <c r="Y113" s="188" t="str">
        <f>IF(ISERROR(VLOOKUP($A113,parlvotes_lh!$A$11:$ZZ$201,306,FALSE))=TRUE,"",IF(VLOOKUP($A113,parlvotes_lh!$A$11:$ZZ$201,306,FALSE)=0,"",VLOOKUP($A113,parlvotes_lh!$A$11:$ZZ$201,306,FALSE)))</f>
        <v/>
      </c>
      <c r="Z113" s="188" t="str">
        <f>IF(ISERROR(VLOOKUP($A113,parlvotes_lh!$A$11:$ZZ$201,326,FALSE))=TRUE,"",IF(VLOOKUP($A113,parlvotes_lh!$A$11:$ZZ$201,326,FALSE)=0,"",VLOOKUP($A113,parlvotes_lh!$A$11:$ZZ$201,326,FALSE)))</f>
        <v/>
      </c>
      <c r="AA113" s="188" t="str">
        <f>IF(ISERROR(VLOOKUP($A113,parlvotes_lh!$A$11:$ZZ$201,346,FALSE))=TRUE,"",IF(VLOOKUP($A113,parlvotes_lh!$A$11:$ZZ$201,346,FALSE)=0,"",VLOOKUP($A113,parlvotes_lh!$A$11:$ZZ$201,346,FALSE)))</f>
        <v/>
      </c>
      <c r="AB113" s="188" t="str">
        <f>IF(ISERROR(VLOOKUP($A113,parlvotes_lh!$A$11:$ZZ$201,366,FALSE))=TRUE,"",IF(VLOOKUP($A113,parlvotes_lh!$A$11:$ZZ$201,366,FALSE)=0,"",VLOOKUP($A113,parlvotes_lh!$A$11:$ZZ$201,366,FALSE)))</f>
        <v/>
      </c>
      <c r="AC113" s="188" t="str">
        <f>IF(ISERROR(VLOOKUP($A113,parlvotes_lh!$A$11:$ZZ$201,386,FALSE))=TRUE,"",IF(VLOOKUP($A113,parlvotes_lh!$A$11:$ZZ$201,386,FALSE)=0,"",VLOOKUP($A113,parlvotes_lh!$A$11:$ZZ$201,386,FALSE)))</f>
        <v/>
      </c>
    </row>
    <row r="114" spans="1:29" ht="13.5" customHeight="1" x14ac:dyDescent="0.25">
      <c r="A114" s="182"/>
      <c r="B114" s="87" t="str">
        <f>IF(A114="","",MID(info_weblinks!$C$3,32,3))</f>
        <v/>
      </c>
      <c r="C114" s="87" t="str">
        <f>IF(info_parties!G114="","",info_parties!G114)</f>
        <v/>
      </c>
      <c r="D114" s="87" t="str">
        <f>IF(info_parties!K114="","",info_parties!K114)</f>
        <v/>
      </c>
      <c r="E114" s="87" t="str">
        <f>IF(info_parties!H114="","",info_parties!H114)</f>
        <v/>
      </c>
      <c r="F114" s="183" t="str">
        <f t="shared" si="4"/>
        <v/>
      </c>
      <c r="G114" s="184" t="str">
        <f t="shared" si="5"/>
        <v/>
      </c>
      <c r="H114" s="185" t="str">
        <f t="shared" si="6"/>
        <v/>
      </c>
      <c r="I114" s="186" t="str">
        <f t="shared" si="7"/>
        <v/>
      </c>
      <c r="J114" s="187" t="str">
        <f>IF(ISERROR(VLOOKUP($A114,parlvotes_lh!$A$11:$ZZ$201,6,FALSE))=TRUE,"",IF(VLOOKUP($A114,parlvotes_lh!$A$11:$ZZ$201,6,FALSE)=0,"",VLOOKUP($A114,parlvotes_lh!$A$11:$ZZ$201,6,FALSE)))</f>
        <v/>
      </c>
      <c r="K114" s="187" t="str">
        <f>IF(ISERROR(VLOOKUP($A114,parlvotes_lh!$A$11:$ZZ$201,26,FALSE))=TRUE,"",IF(VLOOKUP($A114,parlvotes_lh!$A$11:$ZZ$201,26,FALSE)=0,"",VLOOKUP($A114,parlvotes_lh!$A$11:$ZZ$201,26,FALSE)))</f>
        <v/>
      </c>
      <c r="L114" s="187" t="str">
        <f>IF(ISERROR(VLOOKUP($A114,parlvotes_lh!$A$11:$ZZ$201,46,FALSE))=TRUE,"",IF(VLOOKUP($A114,parlvotes_lh!$A$11:$ZZ$201,46,FALSE)=0,"",VLOOKUP($A114,parlvotes_lh!$A$11:$ZZ$201,46,FALSE)))</f>
        <v/>
      </c>
      <c r="M114" s="187" t="str">
        <f>IF(ISERROR(VLOOKUP($A114,parlvotes_lh!$A$11:$ZZ$201,66,FALSE))=TRUE,"",IF(VLOOKUP($A114,parlvotes_lh!$A$11:$ZZ$201,66,FALSE)=0,"",VLOOKUP($A114,parlvotes_lh!$A$11:$ZZ$201,66,FALSE)))</f>
        <v/>
      </c>
      <c r="N114" s="187" t="str">
        <f>IF(ISERROR(VLOOKUP($A114,parlvotes_lh!$A$11:$ZZ$201,86,FALSE))=TRUE,"",IF(VLOOKUP($A114,parlvotes_lh!$A$11:$ZZ$201,86,FALSE)=0,"",VLOOKUP($A114,parlvotes_lh!$A$11:$ZZ$201,86,FALSE)))</f>
        <v/>
      </c>
      <c r="O114" s="187" t="str">
        <f>IF(ISERROR(VLOOKUP($A114,parlvotes_lh!$A$11:$ZZ$201,106,FALSE))=TRUE,"",IF(VLOOKUP($A114,parlvotes_lh!$A$11:$ZZ$201,106,FALSE)=0,"",VLOOKUP($A114,parlvotes_lh!$A$11:$ZZ$201,106,FALSE)))</f>
        <v/>
      </c>
      <c r="P114" s="187" t="str">
        <f>IF(ISERROR(VLOOKUP($A114,parlvotes_lh!$A$11:$ZZ$201,126,FALSE))=TRUE,"",IF(VLOOKUP($A114,parlvotes_lh!$A$11:$ZZ$201,126,FALSE)=0,"",VLOOKUP($A114,parlvotes_lh!$A$11:$ZZ$201,126,FALSE)))</f>
        <v/>
      </c>
      <c r="Q114" s="188" t="str">
        <f>IF(ISERROR(VLOOKUP($A114,parlvotes_lh!$A$11:$ZZ$201,146,FALSE))=TRUE,"",IF(VLOOKUP($A114,parlvotes_lh!$A$11:$ZZ$201,146,FALSE)=0,"",VLOOKUP($A114,parlvotes_lh!$A$11:$ZZ$201,146,FALSE)))</f>
        <v/>
      </c>
      <c r="R114" s="188" t="str">
        <f>IF(ISERROR(VLOOKUP($A114,parlvotes_lh!$A$11:$ZZ$201,166,FALSE))=TRUE,"",IF(VLOOKUP($A114,parlvotes_lh!$A$11:$ZZ$201,166,FALSE)=0,"",VLOOKUP($A114,parlvotes_lh!$A$11:$ZZ$201,166,FALSE)))</f>
        <v/>
      </c>
      <c r="S114" s="188" t="str">
        <f>IF(ISERROR(VLOOKUP($A114,parlvotes_lh!$A$11:$ZZ$201,186,FALSE))=TRUE,"",IF(VLOOKUP($A114,parlvotes_lh!$A$11:$ZZ$201,186,FALSE)=0,"",VLOOKUP($A114,parlvotes_lh!$A$11:$ZZ$201,186,FALSE)))</f>
        <v/>
      </c>
      <c r="T114" s="188" t="str">
        <f>IF(ISERROR(VLOOKUP($A114,parlvotes_lh!$A$11:$ZZ$201,206,FALSE))=TRUE,"",IF(VLOOKUP($A114,parlvotes_lh!$A$11:$ZZ$201,206,FALSE)=0,"",VLOOKUP($A114,parlvotes_lh!$A$11:$ZZ$201,206,FALSE)))</f>
        <v/>
      </c>
      <c r="U114" s="188" t="str">
        <f>IF(ISERROR(VLOOKUP($A114,parlvotes_lh!$A$11:$ZZ$201,226,FALSE))=TRUE,"",IF(VLOOKUP($A114,parlvotes_lh!$A$11:$ZZ$201,226,FALSE)=0,"",VLOOKUP($A114,parlvotes_lh!$A$11:$ZZ$201,226,FALSE)))</f>
        <v/>
      </c>
      <c r="V114" s="188" t="str">
        <f>IF(ISERROR(VLOOKUP($A114,parlvotes_lh!$A$11:$ZZ$201,246,FALSE))=TRUE,"",IF(VLOOKUP($A114,parlvotes_lh!$A$11:$ZZ$201,246,FALSE)=0,"",VLOOKUP($A114,parlvotes_lh!$A$11:$ZZ$201,246,FALSE)))</f>
        <v/>
      </c>
      <c r="W114" s="188" t="str">
        <f>IF(ISERROR(VLOOKUP($A114,parlvotes_lh!$A$11:$ZZ$201,266,FALSE))=TRUE,"",IF(VLOOKUP($A114,parlvotes_lh!$A$11:$ZZ$201,266,FALSE)=0,"",VLOOKUP($A114,parlvotes_lh!$A$11:$ZZ$201,266,FALSE)))</f>
        <v/>
      </c>
      <c r="X114" s="188" t="str">
        <f>IF(ISERROR(VLOOKUP($A114,parlvotes_lh!$A$11:$ZZ$201,286,FALSE))=TRUE,"",IF(VLOOKUP($A114,parlvotes_lh!$A$11:$ZZ$201,286,FALSE)=0,"",VLOOKUP($A114,parlvotes_lh!$A$11:$ZZ$201,286,FALSE)))</f>
        <v/>
      </c>
      <c r="Y114" s="188" t="str">
        <f>IF(ISERROR(VLOOKUP($A114,parlvotes_lh!$A$11:$ZZ$201,306,FALSE))=TRUE,"",IF(VLOOKUP($A114,parlvotes_lh!$A$11:$ZZ$201,306,FALSE)=0,"",VLOOKUP($A114,parlvotes_lh!$A$11:$ZZ$201,306,FALSE)))</f>
        <v/>
      </c>
      <c r="Z114" s="188" t="str">
        <f>IF(ISERROR(VLOOKUP($A114,parlvotes_lh!$A$11:$ZZ$201,326,FALSE))=TRUE,"",IF(VLOOKUP($A114,parlvotes_lh!$A$11:$ZZ$201,326,FALSE)=0,"",VLOOKUP($A114,parlvotes_lh!$A$11:$ZZ$201,326,FALSE)))</f>
        <v/>
      </c>
      <c r="AA114" s="188" t="str">
        <f>IF(ISERROR(VLOOKUP($A114,parlvotes_lh!$A$11:$ZZ$201,346,FALSE))=TRUE,"",IF(VLOOKUP($A114,parlvotes_lh!$A$11:$ZZ$201,346,FALSE)=0,"",VLOOKUP($A114,parlvotes_lh!$A$11:$ZZ$201,346,FALSE)))</f>
        <v/>
      </c>
      <c r="AB114" s="188" t="str">
        <f>IF(ISERROR(VLOOKUP($A114,parlvotes_lh!$A$11:$ZZ$201,366,FALSE))=TRUE,"",IF(VLOOKUP($A114,parlvotes_lh!$A$11:$ZZ$201,366,FALSE)=0,"",VLOOKUP($A114,parlvotes_lh!$A$11:$ZZ$201,366,FALSE)))</f>
        <v/>
      </c>
      <c r="AC114" s="188" t="str">
        <f>IF(ISERROR(VLOOKUP($A114,parlvotes_lh!$A$11:$ZZ$201,386,FALSE))=TRUE,"",IF(VLOOKUP($A114,parlvotes_lh!$A$11:$ZZ$201,386,FALSE)=0,"",VLOOKUP($A114,parlvotes_lh!$A$11:$ZZ$201,386,FALSE)))</f>
        <v/>
      </c>
    </row>
    <row r="115" spans="1:29" ht="13.5" customHeight="1" x14ac:dyDescent="0.25">
      <c r="A115" s="182"/>
      <c r="B115" s="87" t="str">
        <f>IF(A115="","",MID(info_weblinks!$C$3,32,3))</f>
        <v/>
      </c>
      <c r="C115" s="87" t="str">
        <f>IF(info_parties!G115="","",info_parties!G115)</f>
        <v/>
      </c>
      <c r="D115" s="87" t="str">
        <f>IF(info_parties!K115="","",info_parties!K115)</f>
        <v/>
      </c>
      <c r="E115" s="87" t="str">
        <f>IF(info_parties!H115="","",info_parties!H115)</f>
        <v/>
      </c>
      <c r="F115" s="183" t="str">
        <f t="shared" si="4"/>
        <v/>
      </c>
      <c r="G115" s="184" t="str">
        <f t="shared" si="5"/>
        <v/>
      </c>
      <c r="H115" s="185" t="str">
        <f t="shared" si="6"/>
        <v/>
      </c>
      <c r="I115" s="186" t="str">
        <f t="shared" si="7"/>
        <v/>
      </c>
      <c r="J115" s="187" t="str">
        <f>IF(ISERROR(VLOOKUP($A115,parlvotes_lh!$A$11:$ZZ$201,6,FALSE))=TRUE,"",IF(VLOOKUP($A115,parlvotes_lh!$A$11:$ZZ$201,6,FALSE)=0,"",VLOOKUP($A115,parlvotes_lh!$A$11:$ZZ$201,6,FALSE)))</f>
        <v/>
      </c>
      <c r="K115" s="187" t="str">
        <f>IF(ISERROR(VLOOKUP($A115,parlvotes_lh!$A$11:$ZZ$201,26,FALSE))=TRUE,"",IF(VLOOKUP($A115,parlvotes_lh!$A$11:$ZZ$201,26,FALSE)=0,"",VLOOKUP($A115,parlvotes_lh!$A$11:$ZZ$201,26,FALSE)))</f>
        <v/>
      </c>
      <c r="L115" s="187" t="str">
        <f>IF(ISERROR(VLOOKUP($A115,parlvotes_lh!$A$11:$ZZ$201,46,FALSE))=TRUE,"",IF(VLOOKUP($A115,parlvotes_lh!$A$11:$ZZ$201,46,FALSE)=0,"",VLOOKUP($A115,parlvotes_lh!$A$11:$ZZ$201,46,FALSE)))</f>
        <v/>
      </c>
      <c r="M115" s="187" t="str">
        <f>IF(ISERROR(VLOOKUP($A115,parlvotes_lh!$A$11:$ZZ$201,66,FALSE))=TRUE,"",IF(VLOOKUP($A115,parlvotes_lh!$A$11:$ZZ$201,66,FALSE)=0,"",VLOOKUP($A115,parlvotes_lh!$A$11:$ZZ$201,66,FALSE)))</f>
        <v/>
      </c>
      <c r="N115" s="187" t="str">
        <f>IF(ISERROR(VLOOKUP($A115,parlvotes_lh!$A$11:$ZZ$201,86,FALSE))=TRUE,"",IF(VLOOKUP($A115,parlvotes_lh!$A$11:$ZZ$201,86,FALSE)=0,"",VLOOKUP($A115,parlvotes_lh!$A$11:$ZZ$201,86,FALSE)))</f>
        <v/>
      </c>
      <c r="O115" s="187" t="str">
        <f>IF(ISERROR(VLOOKUP($A115,parlvotes_lh!$A$11:$ZZ$201,106,FALSE))=TRUE,"",IF(VLOOKUP($A115,parlvotes_lh!$A$11:$ZZ$201,106,FALSE)=0,"",VLOOKUP($A115,parlvotes_lh!$A$11:$ZZ$201,106,FALSE)))</f>
        <v/>
      </c>
      <c r="P115" s="187" t="str">
        <f>IF(ISERROR(VLOOKUP($A115,parlvotes_lh!$A$11:$ZZ$201,126,FALSE))=TRUE,"",IF(VLOOKUP($A115,parlvotes_lh!$A$11:$ZZ$201,126,FALSE)=0,"",VLOOKUP($A115,parlvotes_lh!$A$11:$ZZ$201,126,FALSE)))</f>
        <v/>
      </c>
      <c r="Q115" s="188" t="str">
        <f>IF(ISERROR(VLOOKUP($A115,parlvotes_lh!$A$11:$ZZ$201,146,FALSE))=TRUE,"",IF(VLOOKUP($A115,parlvotes_lh!$A$11:$ZZ$201,146,FALSE)=0,"",VLOOKUP($A115,parlvotes_lh!$A$11:$ZZ$201,146,FALSE)))</f>
        <v/>
      </c>
      <c r="R115" s="188" t="str">
        <f>IF(ISERROR(VLOOKUP($A115,parlvotes_lh!$A$11:$ZZ$201,166,FALSE))=TRUE,"",IF(VLOOKUP($A115,parlvotes_lh!$A$11:$ZZ$201,166,FALSE)=0,"",VLOOKUP($A115,parlvotes_lh!$A$11:$ZZ$201,166,FALSE)))</f>
        <v/>
      </c>
      <c r="S115" s="188" t="str">
        <f>IF(ISERROR(VLOOKUP($A115,parlvotes_lh!$A$11:$ZZ$201,186,FALSE))=TRUE,"",IF(VLOOKUP($A115,parlvotes_lh!$A$11:$ZZ$201,186,FALSE)=0,"",VLOOKUP($A115,parlvotes_lh!$A$11:$ZZ$201,186,FALSE)))</f>
        <v/>
      </c>
      <c r="T115" s="188" t="str">
        <f>IF(ISERROR(VLOOKUP($A115,parlvotes_lh!$A$11:$ZZ$201,206,FALSE))=TRUE,"",IF(VLOOKUP($A115,parlvotes_lh!$A$11:$ZZ$201,206,FALSE)=0,"",VLOOKUP($A115,parlvotes_lh!$A$11:$ZZ$201,206,FALSE)))</f>
        <v/>
      </c>
      <c r="U115" s="188" t="str">
        <f>IF(ISERROR(VLOOKUP($A115,parlvotes_lh!$A$11:$ZZ$201,226,FALSE))=TRUE,"",IF(VLOOKUP($A115,parlvotes_lh!$A$11:$ZZ$201,226,FALSE)=0,"",VLOOKUP($A115,parlvotes_lh!$A$11:$ZZ$201,226,FALSE)))</f>
        <v/>
      </c>
      <c r="V115" s="188" t="str">
        <f>IF(ISERROR(VLOOKUP($A115,parlvotes_lh!$A$11:$ZZ$201,246,FALSE))=TRUE,"",IF(VLOOKUP($A115,parlvotes_lh!$A$11:$ZZ$201,246,FALSE)=0,"",VLOOKUP($A115,parlvotes_lh!$A$11:$ZZ$201,246,FALSE)))</f>
        <v/>
      </c>
      <c r="W115" s="188" t="str">
        <f>IF(ISERROR(VLOOKUP($A115,parlvotes_lh!$A$11:$ZZ$201,266,FALSE))=TRUE,"",IF(VLOOKUP($A115,parlvotes_lh!$A$11:$ZZ$201,266,FALSE)=0,"",VLOOKUP($A115,parlvotes_lh!$A$11:$ZZ$201,266,FALSE)))</f>
        <v/>
      </c>
      <c r="X115" s="188" t="str">
        <f>IF(ISERROR(VLOOKUP($A115,parlvotes_lh!$A$11:$ZZ$201,286,FALSE))=TRUE,"",IF(VLOOKUP($A115,parlvotes_lh!$A$11:$ZZ$201,286,FALSE)=0,"",VLOOKUP($A115,parlvotes_lh!$A$11:$ZZ$201,286,FALSE)))</f>
        <v/>
      </c>
      <c r="Y115" s="188" t="str">
        <f>IF(ISERROR(VLOOKUP($A115,parlvotes_lh!$A$11:$ZZ$201,306,FALSE))=TRUE,"",IF(VLOOKUP($A115,parlvotes_lh!$A$11:$ZZ$201,306,FALSE)=0,"",VLOOKUP($A115,parlvotes_lh!$A$11:$ZZ$201,306,FALSE)))</f>
        <v/>
      </c>
      <c r="Z115" s="188" t="str">
        <f>IF(ISERROR(VLOOKUP($A115,parlvotes_lh!$A$11:$ZZ$201,326,FALSE))=TRUE,"",IF(VLOOKUP($A115,parlvotes_lh!$A$11:$ZZ$201,326,FALSE)=0,"",VLOOKUP($A115,parlvotes_lh!$A$11:$ZZ$201,326,FALSE)))</f>
        <v/>
      </c>
      <c r="AA115" s="188" t="str">
        <f>IF(ISERROR(VLOOKUP($A115,parlvotes_lh!$A$11:$ZZ$201,346,FALSE))=TRUE,"",IF(VLOOKUP($A115,parlvotes_lh!$A$11:$ZZ$201,346,FALSE)=0,"",VLOOKUP($A115,parlvotes_lh!$A$11:$ZZ$201,346,FALSE)))</f>
        <v/>
      </c>
      <c r="AB115" s="188" t="str">
        <f>IF(ISERROR(VLOOKUP($A115,parlvotes_lh!$A$11:$ZZ$201,366,FALSE))=TRUE,"",IF(VLOOKUP($A115,parlvotes_lh!$A$11:$ZZ$201,366,FALSE)=0,"",VLOOKUP($A115,parlvotes_lh!$A$11:$ZZ$201,366,FALSE)))</f>
        <v/>
      </c>
      <c r="AC115" s="188" t="str">
        <f>IF(ISERROR(VLOOKUP($A115,parlvotes_lh!$A$11:$ZZ$201,386,FALSE))=TRUE,"",IF(VLOOKUP($A115,parlvotes_lh!$A$11:$ZZ$201,386,FALSE)=0,"",VLOOKUP($A115,parlvotes_lh!$A$11:$ZZ$201,386,FALSE)))</f>
        <v/>
      </c>
    </row>
    <row r="116" spans="1:29" ht="13.5" customHeight="1" x14ac:dyDescent="0.25">
      <c r="A116" s="182"/>
      <c r="B116" s="87" t="str">
        <f>IF(A116="","",MID(info_weblinks!$C$3,32,3))</f>
        <v/>
      </c>
      <c r="C116" s="87" t="str">
        <f>IF(info_parties!G116="","",info_parties!G116)</f>
        <v/>
      </c>
      <c r="D116" s="87" t="str">
        <f>IF(info_parties!K116="","",info_parties!K116)</f>
        <v/>
      </c>
      <c r="E116" s="87" t="str">
        <f>IF(info_parties!H116="","",info_parties!H116)</f>
        <v/>
      </c>
      <c r="F116" s="183" t="str">
        <f t="shared" si="4"/>
        <v/>
      </c>
      <c r="G116" s="184" t="str">
        <f t="shared" si="5"/>
        <v/>
      </c>
      <c r="H116" s="185" t="str">
        <f t="shared" si="6"/>
        <v/>
      </c>
      <c r="I116" s="186" t="str">
        <f t="shared" si="7"/>
        <v/>
      </c>
      <c r="J116" s="187" t="str">
        <f>IF(ISERROR(VLOOKUP($A116,parlvotes_lh!$A$11:$ZZ$201,6,FALSE))=TRUE,"",IF(VLOOKUP($A116,parlvotes_lh!$A$11:$ZZ$201,6,FALSE)=0,"",VLOOKUP($A116,parlvotes_lh!$A$11:$ZZ$201,6,FALSE)))</f>
        <v/>
      </c>
      <c r="K116" s="187" t="str">
        <f>IF(ISERROR(VLOOKUP($A116,parlvotes_lh!$A$11:$ZZ$201,26,FALSE))=TRUE,"",IF(VLOOKUP($A116,parlvotes_lh!$A$11:$ZZ$201,26,FALSE)=0,"",VLOOKUP($A116,parlvotes_lh!$A$11:$ZZ$201,26,FALSE)))</f>
        <v/>
      </c>
      <c r="L116" s="187" t="str">
        <f>IF(ISERROR(VLOOKUP($A116,parlvotes_lh!$A$11:$ZZ$201,46,FALSE))=TRUE,"",IF(VLOOKUP($A116,parlvotes_lh!$A$11:$ZZ$201,46,FALSE)=0,"",VLOOKUP($A116,parlvotes_lh!$A$11:$ZZ$201,46,FALSE)))</f>
        <v/>
      </c>
      <c r="M116" s="187" t="str">
        <f>IF(ISERROR(VLOOKUP($A116,parlvotes_lh!$A$11:$ZZ$201,66,FALSE))=TRUE,"",IF(VLOOKUP($A116,parlvotes_lh!$A$11:$ZZ$201,66,FALSE)=0,"",VLOOKUP($A116,parlvotes_lh!$A$11:$ZZ$201,66,FALSE)))</f>
        <v/>
      </c>
      <c r="N116" s="187" t="str">
        <f>IF(ISERROR(VLOOKUP($A116,parlvotes_lh!$A$11:$ZZ$201,86,FALSE))=TRUE,"",IF(VLOOKUP($A116,parlvotes_lh!$A$11:$ZZ$201,86,FALSE)=0,"",VLOOKUP($A116,parlvotes_lh!$A$11:$ZZ$201,86,FALSE)))</f>
        <v/>
      </c>
      <c r="O116" s="187" t="str">
        <f>IF(ISERROR(VLOOKUP($A116,parlvotes_lh!$A$11:$ZZ$201,106,FALSE))=TRUE,"",IF(VLOOKUP($A116,parlvotes_lh!$A$11:$ZZ$201,106,FALSE)=0,"",VLOOKUP($A116,parlvotes_lh!$A$11:$ZZ$201,106,FALSE)))</f>
        <v/>
      </c>
      <c r="P116" s="187" t="str">
        <f>IF(ISERROR(VLOOKUP($A116,parlvotes_lh!$A$11:$ZZ$201,126,FALSE))=TRUE,"",IF(VLOOKUP($A116,parlvotes_lh!$A$11:$ZZ$201,126,FALSE)=0,"",VLOOKUP($A116,parlvotes_lh!$A$11:$ZZ$201,126,FALSE)))</f>
        <v/>
      </c>
      <c r="Q116" s="188" t="str">
        <f>IF(ISERROR(VLOOKUP($A116,parlvotes_lh!$A$11:$ZZ$201,146,FALSE))=TRUE,"",IF(VLOOKUP($A116,parlvotes_lh!$A$11:$ZZ$201,146,FALSE)=0,"",VLOOKUP($A116,parlvotes_lh!$A$11:$ZZ$201,146,FALSE)))</f>
        <v/>
      </c>
      <c r="R116" s="188" t="str">
        <f>IF(ISERROR(VLOOKUP($A116,parlvotes_lh!$A$11:$ZZ$201,166,FALSE))=TRUE,"",IF(VLOOKUP($A116,parlvotes_lh!$A$11:$ZZ$201,166,FALSE)=0,"",VLOOKUP($A116,parlvotes_lh!$A$11:$ZZ$201,166,FALSE)))</f>
        <v/>
      </c>
      <c r="S116" s="188" t="str">
        <f>IF(ISERROR(VLOOKUP($A116,parlvotes_lh!$A$11:$ZZ$201,186,FALSE))=TRUE,"",IF(VLOOKUP($A116,parlvotes_lh!$A$11:$ZZ$201,186,FALSE)=0,"",VLOOKUP($A116,parlvotes_lh!$A$11:$ZZ$201,186,FALSE)))</f>
        <v/>
      </c>
      <c r="T116" s="188" t="str">
        <f>IF(ISERROR(VLOOKUP($A116,parlvotes_lh!$A$11:$ZZ$201,206,FALSE))=TRUE,"",IF(VLOOKUP($A116,parlvotes_lh!$A$11:$ZZ$201,206,FALSE)=0,"",VLOOKUP($A116,parlvotes_lh!$A$11:$ZZ$201,206,FALSE)))</f>
        <v/>
      </c>
      <c r="U116" s="188" t="str">
        <f>IF(ISERROR(VLOOKUP($A116,parlvotes_lh!$A$11:$ZZ$201,226,FALSE))=TRUE,"",IF(VLOOKUP($A116,parlvotes_lh!$A$11:$ZZ$201,226,FALSE)=0,"",VLOOKUP($A116,parlvotes_lh!$A$11:$ZZ$201,226,FALSE)))</f>
        <v/>
      </c>
      <c r="V116" s="188" t="str">
        <f>IF(ISERROR(VLOOKUP($A116,parlvotes_lh!$A$11:$ZZ$201,246,FALSE))=TRUE,"",IF(VLOOKUP($A116,parlvotes_lh!$A$11:$ZZ$201,246,FALSE)=0,"",VLOOKUP($A116,parlvotes_lh!$A$11:$ZZ$201,246,FALSE)))</f>
        <v/>
      </c>
      <c r="W116" s="188" t="str">
        <f>IF(ISERROR(VLOOKUP($A116,parlvotes_lh!$A$11:$ZZ$201,266,FALSE))=TRUE,"",IF(VLOOKUP($A116,parlvotes_lh!$A$11:$ZZ$201,266,FALSE)=0,"",VLOOKUP($A116,parlvotes_lh!$A$11:$ZZ$201,266,FALSE)))</f>
        <v/>
      </c>
      <c r="X116" s="188" t="str">
        <f>IF(ISERROR(VLOOKUP($A116,parlvotes_lh!$A$11:$ZZ$201,286,FALSE))=TRUE,"",IF(VLOOKUP($A116,parlvotes_lh!$A$11:$ZZ$201,286,FALSE)=0,"",VLOOKUP($A116,parlvotes_lh!$A$11:$ZZ$201,286,FALSE)))</f>
        <v/>
      </c>
      <c r="Y116" s="188" t="str">
        <f>IF(ISERROR(VLOOKUP($A116,parlvotes_lh!$A$11:$ZZ$201,306,FALSE))=TRUE,"",IF(VLOOKUP($A116,parlvotes_lh!$A$11:$ZZ$201,306,FALSE)=0,"",VLOOKUP($A116,parlvotes_lh!$A$11:$ZZ$201,306,FALSE)))</f>
        <v/>
      </c>
      <c r="Z116" s="188" t="str">
        <f>IF(ISERROR(VLOOKUP($A116,parlvotes_lh!$A$11:$ZZ$201,326,FALSE))=TRUE,"",IF(VLOOKUP($A116,parlvotes_lh!$A$11:$ZZ$201,326,FALSE)=0,"",VLOOKUP($A116,parlvotes_lh!$A$11:$ZZ$201,326,FALSE)))</f>
        <v/>
      </c>
      <c r="AA116" s="188" t="str">
        <f>IF(ISERROR(VLOOKUP($A116,parlvotes_lh!$A$11:$ZZ$201,346,FALSE))=TRUE,"",IF(VLOOKUP($A116,parlvotes_lh!$A$11:$ZZ$201,346,FALSE)=0,"",VLOOKUP($A116,parlvotes_lh!$A$11:$ZZ$201,346,FALSE)))</f>
        <v/>
      </c>
      <c r="AB116" s="188" t="str">
        <f>IF(ISERROR(VLOOKUP($A116,parlvotes_lh!$A$11:$ZZ$201,366,FALSE))=TRUE,"",IF(VLOOKUP($A116,parlvotes_lh!$A$11:$ZZ$201,366,FALSE)=0,"",VLOOKUP($A116,parlvotes_lh!$A$11:$ZZ$201,366,FALSE)))</f>
        <v/>
      </c>
      <c r="AC116" s="188" t="str">
        <f>IF(ISERROR(VLOOKUP($A116,parlvotes_lh!$A$11:$ZZ$201,386,FALSE))=TRUE,"",IF(VLOOKUP($A116,parlvotes_lh!$A$11:$ZZ$201,386,FALSE)=0,"",VLOOKUP($A116,parlvotes_lh!$A$11:$ZZ$201,386,FALSE)))</f>
        <v/>
      </c>
    </row>
    <row r="117" spans="1:29" ht="13.5" customHeight="1" x14ac:dyDescent="0.25">
      <c r="A117" s="182"/>
      <c r="B117" s="87" t="str">
        <f>IF(A117="","",MID(info_weblinks!$C$3,32,3))</f>
        <v/>
      </c>
      <c r="C117" s="87" t="str">
        <f>IF(info_parties!G117="","",info_parties!G117)</f>
        <v/>
      </c>
      <c r="D117" s="87" t="str">
        <f>IF(info_parties!K117="","",info_parties!K117)</f>
        <v/>
      </c>
      <c r="E117" s="87" t="str">
        <f>IF(info_parties!H117="","",info_parties!H117)</f>
        <v/>
      </c>
      <c r="F117" s="183" t="str">
        <f t="shared" si="4"/>
        <v/>
      </c>
      <c r="G117" s="184" t="str">
        <f t="shared" si="5"/>
        <v/>
      </c>
      <c r="H117" s="185" t="str">
        <f t="shared" si="6"/>
        <v/>
      </c>
      <c r="I117" s="186" t="str">
        <f t="shared" si="7"/>
        <v/>
      </c>
      <c r="J117" s="187" t="str">
        <f>IF(ISERROR(VLOOKUP($A117,parlvotes_lh!$A$11:$ZZ$201,6,FALSE))=TRUE,"",IF(VLOOKUP($A117,parlvotes_lh!$A$11:$ZZ$201,6,FALSE)=0,"",VLOOKUP($A117,parlvotes_lh!$A$11:$ZZ$201,6,FALSE)))</f>
        <v/>
      </c>
      <c r="K117" s="187" t="str">
        <f>IF(ISERROR(VLOOKUP($A117,parlvotes_lh!$A$11:$ZZ$201,26,FALSE))=TRUE,"",IF(VLOOKUP($A117,parlvotes_lh!$A$11:$ZZ$201,26,FALSE)=0,"",VLOOKUP($A117,parlvotes_lh!$A$11:$ZZ$201,26,FALSE)))</f>
        <v/>
      </c>
      <c r="L117" s="187" t="str">
        <f>IF(ISERROR(VLOOKUP($A117,parlvotes_lh!$A$11:$ZZ$201,46,FALSE))=TRUE,"",IF(VLOOKUP($A117,parlvotes_lh!$A$11:$ZZ$201,46,FALSE)=0,"",VLOOKUP($A117,parlvotes_lh!$A$11:$ZZ$201,46,FALSE)))</f>
        <v/>
      </c>
      <c r="M117" s="187" t="str">
        <f>IF(ISERROR(VLOOKUP($A117,parlvotes_lh!$A$11:$ZZ$201,66,FALSE))=TRUE,"",IF(VLOOKUP($A117,parlvotes_lh!$A$11:$ZZ$201,66,FALSE)=0,"",VLOOKUP($A117,parlvotes_lh!$A$11:$ZZ$201,66,FALSE)))</f>
        <v/>
      </c>
      <c r="N117" s="187" t="str">
        <f>IF(ISERROR(VLOOKUP($A117,parlvotes_lh!$A$11:$ZZ$201,86,FALSE))=TRUE,"",IF(VLOOKUP($A117,parlvotes_lh!$A$11:$ZZ$201,86,FALSE)=0,"",VLOOKUP($A117,parlvotes_lh!$A$11:$ZZ$201,86,FALSE)))</f>
        <v/>
      </c>
      <c r="O117" s="187" t="str">
        <f>IF(ISERROR(VLOOKUP($A117,parlvotes_lh!$A$11:$ZZ$201,106,FALSE))=TRUE,"",IF(VLOOKUP($A117,parlvotes_lh!$A$11:$ZZ$201,106,FALSE)=0,"",VLOOKUP($A117,parlvotes_lh!$A$11:$ZZ$201,106,FALSE)))</f>
        <v/>
      </c>
      <c r="P117" s="187" t="str">
        <f>IF(ISERROR(VLOOKUP($A117,parlvotes_lh!$A$11:$ZZ$201,126,FALSE))=TRUE,"",IF(VLOOKUP($A117,parlvotes_lh!$A$11:$ZZ$201,126,FALSE)=0,"",VLOOKUP($A117,parlvotes_lh!$A$11:$ZZ$201,126,FALSE)))</f>
        <v/>
      </c>
      <c r="Q117" s="188" t="str">
        <f>IF(ISERROR(VLOOKUP($A117,parlvotes_lh!$A$11:$ZZ$201,146,FALSE))=TRUE,"",IF(VLOOKUP($A117,parlvotes_lh!$A$11:$ZZ$201,146,FALSE)=0,"",VLOOKUP($A117,parlvotes_lh!$A$11:$ZZ$201,146,FALSE)))</f>
        <v/>
      </c>
      <c r="R117" s="188" t="str">
        <f>IF(ISERROR(VLOOKUP($A117,parlvotes_lh!$A$11:$ZZ$201,166,FALSE))=TRUE,"",IF(VLOOKUP($A117,parlvotes_lh!$A$11:$ZZ$201,166,FALSE)=0,"",VLOOKUP($A117,parlvotes_lh!$A$11:$ZZ$201,166,FALSE)))</f>
        <v/>
      </c>
      <c r="S117" s="188" t="str">
        <f>IF(ISERROR(VLOOKUP($A117,parlvotes_lh!$A$11:$ZZ$201,186,FALSE))=TRUE,"",IF(VLOOKUP($A117,parlvotes_lh!$A$11:$ZZ$201,186,FALSE)=0,"",VLOOKUP($A117,parlvotes_lh!$A$11:$ZZ$201,186,FALSE)))</f>
        <v/>
      </c>
      <c r="T117" s="188" t="str">
        <f>IF(ISERROR(VLOOKUP($A117,parlvotes_lh!$A$11:$ZZ$201,206,FALSE))=TRUE,"",IF(VLOOKUP($A117,parlvotes_lh!$A$11:$ZZ$201,206,FALSE)=0,"",VLOOKUP($A117,parlvotes_lh!$A$11:$ZZ$201,206,FALSE)))</f>
        <v/>
      </c>
      <c r="U117" s="188" t="str">
        <f>IF(ISERROR(VLOOKUP($A117,parlvotes_lh!$A$11:$ZZ$201,226,FALSE))=TRUE,"",IF(VLOOKUP($A117,parlvotes_lh!$A$11:$ZZ$201,226,FALSE)=0,"",VLOOKUP($A117,parlvotes_lh!$A$11:$ZZ$201,226,FALSE)))</f>
        <v/>
      </c>
      <c r="V117" s="188" t="str">
        <f>IF(ISERROR(VLOOKUP($A117,parlvotes_lh!$A$11:$ZZ$201,246,FALSE))=TRUE,"",IF(VLOOKUP($A117,parlvotes_lh!$A$11:$ZZ$201,246,FALSE)=0,"",VLOOKUP($A117,parlvotes_lh!$A$11:$ZZ$201,246,FALSE)))</f>
        <v/>
      </c>
      <c r="W117" s="188" t="str">
        <f>IF(ISERROR(VLOOKUP($A117,parlvotes_lh!$A$11:$ZZ$201,266,FALSE))=TRUE,"",IF(VLOOKUP($A117,parlvotes_lh!$A$11:$ZZ$201,266,FALSE)=0,"",VLOOKUP($A117,parlvotes_lh!$A$11:$ZZ$201,266,FALSE)))</f>
        <v/>
      </c>
      <c r="X117" s="188" t="str">
        <f>IF(ISERROR(VLOOKUP($A117,parlvotes_lh!$A$11:$ZZ$201,286,FALSE))=TRUE,"",IF(VLOOKUP($A117,parlvotes_lh!$A$11:$ZZ$201,286,FALSE)=0,"",VLOOKUP($A117,parlvotes_lh!$A$11:$ZZ$201,286,FALSE)))</f>
        <v/>
      </c>
      <c r="Y117" s="188" t="str">
        <f>IF(ISERROR(VLOOKUP($A117,parlvotes_lh!$A$11:$ZZ$201,306,FALSE))=TRUE,"",IF(VLOOKUP($A117,parlvotes_lh!$A$11:$ZZ$201,306,FALSE)=0,"",VLOOKUP($A117,parlvotes_lh!$A$11:$ZZ$201,306,FALSE)))</f>
        <v/>
      </c>
      <c r="Z117" s="188" t="str">
        <f>IF(ISERROR(VLOOKUP($A117,parlvotes_lh!$A$11:$ZZ$201,326,FALSE))=TRUE,"",IF(VLOOKUP($A117,parlvotes_lh!$A$11:$ZZ$201,326,FALSE)=0,"",VLOOKUP($A117,parlvotes_lh!$A$11:$ZZ$201,326,FALSE)))</f>
        <v/>
      </c>
      <c r="AA117" s="188" t="str">
        <f>IF(ISERROR(VLOOKUP($A117,parlvotes_lh!$A$11:$ZZ$201,346,FALSE))=TRUE,"",IF(VLOOKUP($A117,parlvotes_lh!$A$11:$ZZ$201,346,FALSE)=0,"",VLOOKUP($A117,parlvotes_lh!$A$11:$ZZ$201,346,FALSE)))</f>
        <v/>
      </c>
      <c r="AB117" s="188" t="str">
        <f>IF(ISERROR(VLOOKUP($A117,parlvotes_lh!$A$11:$ZZ$201,366,FALSE))=TRUE,"",IF(VLOOKUP($A117,parlvotes_lh!$A$11:$ZZ$201,366,FALSE)=0,"",VLOOKUP($A117,parlvotes_lh!$A$11:$ZZ$201,366,FALSE)))</f>
        <v/>
      </c>
      <c r="AC117" s="188" t="str">
        <f>IF(ISERROR(VLOOKUP($A117,parlvotes_lh!$A$11:$ZZ$201,386,FALSE))=TRUE,"",IF(VLOOKUP($A117,parlvotes_lh!$A$11:$ZZ$201,386,FALSE)=0,"",VLOOKUP($A117,parlvotes_lh!$A$11:$ZZ$201,386,FALSE)))</f>
        <v/>
      </c>
    </row>
    <row r="118" spans="1:29" ht="13.5" customHeight="1" x14ac:dyDescent="0.25">
      <c r="A118" s="182"/>
      <c r="B118" s="87" t="str">
        <f>IF(A118="","",MID(info_weblinks!$C$3,32,3))</f>
        <v/>
      </c>
      <c r="C118" s="87" t="str">
        <f>IF(info_parties!G118="","",info_parties!G118)</f>
        <v/>
      </c>
      <c r="D118" s="87" t="str">
        <f>IF(info_parties!K118="","",info_parties!K118)</f>
        <v/>
      </c>
      <c r="E118" s="87" t="str">
        <f>IF(info_parties!H118="","",info_parties!H118)</f>
        <v/>
      </c>
      <c r="F118" s="183" t="str">
        <f t="shared" si="4"/>
        <v/>
      </c>
      <c r="G118" s="184" t="str">
        <f t="shared" si="5"/>
        <v/>
      </c>
      <c r="H118" s="185" t="str">
        <f t="shared" si="6"/>
        <v/>
      </c>
      <c r="I118" s="186" t="str">
        <f t="shared" si="7"/>
        <v/>
      </c>
      <c r="J118" s="187" t="str">
        <f>IF(ISERROR(VLOOKUP($A118,parlvotes_lh!$A$11:$ZZ$201,6,FALSE))=TRUE,"",IF(VLOOKUP($A118,parlvotes_lh!$A$11:$ZZ$201,6,FALSE)=0,"",VLOOKUP($A118,parlvotes_lh!$A$11:$ZZ$201,6,FALSE)))</f>
        <v/>
      </c>
      <c r="K118" s="187" t="str">
        <f>IF(ISERROR(VLOOKUP($A118,parlvotes_lh!$A$11:$ZZ$201,26,FALSE))=TRUE,"",IF(VLOOKUP($A118,parlvotes_lh!$A$11:$ZZ$201,26,FALSE)=0,"",VLOOKUP($A118,parlvotes_lh!$A$11:$ZZ$201,26,FALSE)))</f>
        <v/>
      </c>
      <c r="L118" s="187" t="str">
        <f>IF(ISERROR(VLOOKUP($A118,parlvotes_lh!$A$11:$ZZ$201,46,FALSE))=TRUE,"",IF(VLOOKUP($A118,parlvotes_lh!$A$11:$ZZ$201,46,FALSE)=0,"",VLOOKUP($A118,parlvotes_lh!$A$11:$ZZ$201,46,FALSE)))</f>
        <v/>
      </c>
      <c r="M118" s="187" t="str">
        <f>IF(ISERROR(VLOOKUP($A118,parlvotes_lh!$A$11:$ZZ$201,66,FALSE))=TRUE,"",IF(VLOOKUP($A118,parlvotes_lh!$A$11:$ZZ$201,66,FALSE)=0,"",VLOOKUP($A118,parlvotes_lh!$A$11:$ZZ$201,66,FALSE)))</f>
        <v/>
      </c>
      <c r="N118" s="187" t="str">
        <f>IF(ISERROR(VLOOKUP($A118,parlvotes_lh!$A$11:$ZZ$201,86,FALSE))=TRUE,"",IF(VLOOKUP($A118,parlvotes_lh!$A$11:$ZZ$201,86,FALSE)=0,"",VLOOKUP($A118,parlvotes_lh!$A$11:$ZZ$201,86,FALSE)))</f>
        <v/>
      </c>
      <c r="O118" s="187" t="str">
        <f>IF(ISERROR(VLOOKUP($A118,parlvotes_lh!$A$11:$ZZ$201,106,FALSE))=TRUE,"",IF(VLOOKUP($A118,parlvotes_lh!$A$11:$ZZ$201,106,FALSE)=0,"",VLOOKUP($A118,parlvotes_lh!$A$11:$ZZ$201,106,FALSE)))</f>
        <v/>
      </c>
      <c r="P118" s="187" t="str">
        <f>IF(ISERROR(VLOOKUP($A118,parlvotes_lh!$A$11:$ZZ$201,126,FALSE))=TRUE,"",IF(VLOOKUP($A118,parlvotes_lh!$A$11:$ZZ$201,126,FALSE)=0,"",VLOOKUP($A118,parlvotes_lh!$A$11:$ZZ$201,126,FALSE)))</f>
        <v/>
      </c>
      <c r="Q118" s="188" t="str">
        <f>IF(ISERROR(VLOOKUP($A118,parlvotes_lh!$A$11:$ZZ$201,146,FALSE))=TRUE,"",IF(VLOOKUP($A118,parlvotes_lh!$A$11:$ZZ$201,146,FALSE)=0,"",VLOOKUP($A118,parlvotes_lh!$A$11:$ZZ$201,146,FALSE)))</f>
        <v/>
      </c>
      <c r="R118" s="188" t="str">
        <f>IF(ISERROR(VLOOKUP($A118,parlvotes_lh!$A$11:$ZZ$201,166,FALSE))=TRUE,"",IF(VLOOKUP($A118,parlvotes_lh!$A$11:$ZZ$201,166,FALSE)=0,"",VLOOKUP($A118,parlvotes_lh!$A$11:$ZZ$201,166,FALSE)))</f>
        <v/>
      </c>
      <c r="S118" s="188" t="str">
        <f>IF(ISERROR(VLOOKUP($A118,parlvotes_lh!$A$11:$ZZ$201,186,FALSE))=TRUE,"",IF(VLOOKUP($A118,parlvotes_lh!$A$11:$ZZ$201,186,FALSE)=0,"",VLOOKUP($A118,parlvotes_lh!$A$11:$ZZ$201,186,FALSE)))</f>
        <v/>
      </c>
      <c r="T118" s="188" t="str">
        <f>IF(ISERROR(VLOOKUP($A118,parlvotes_lh!$A$11:$ZZ$201,206,FALSE))=TRUE,"",IF(VLOOKUP($A118,parlvotes_lh!$A$11:$ZZ$201,206,FALSE)=0,"",VLOOKUP($A118,parlvotes_lh!$A$11:$ZZ$201,206,FALSE)))</f>
        <v/>
      </c>
      <c r="U118" s="188" t="str">
        <f>IF(ISERROR(VLOOKUP($A118,parlvotes_lh!$A$11:$ZZ$201,226,FALSE))=TRUE,"",IF(VLOOKUP($A118,parlvotes_lh!$A$11:$ZZ$201,226,FALSE)=0,"",VLOOKUP($A118,parlvotes_lh!$A$11:$ZZ$201,226,FALSE)))</f>
        <v/>
      </c>
      <c r="V118" s="188" t="str">
        <f>IF(ISERROR(VLOOKUP($A118,parlvotes_lh!$A$11:$ZZ$201,246,FALSE))=TRUE,"",IF(VLOOKUP($A118,parlvotes_lh!$A$11:$ZZ$201,246,FALSE)=0,"",VLOOKUP($A118,parlvotes_lh!$A$11:$ZZ$201,246,FALSE)))</f>
        <v/>
      </c>
      <c r="W118" s="188" t="str">
        <f>IF(ISERROR(VLOOKUP($A118,parlvotes_lh!$A$11:$ZZ$201,266,FALSE))=TRUE,"",IF(VLOOKUP($A118,parlvotes_lh!$A$11:$ZZ$201,266,FALSE)=0,"",VLOOKUP($A118,parlvotes_lh!$A$11:$ZZ$201,266,FALSE)))</f>
        <v/>
      </c>
      <c r="X118" s="188" t="str">
        <f>IF(ISERROR(VLOOKUP($A118,parlvotes_lh!$A$11:$ZZ$201,286,FALSE))=TRUE,"",IF(VLOOKUP($A118,parlvotes_lh!$A$11:$ZZ$201,286,FALSE)=0,"",VLOOKUP($A118,parlvotes_lh!$A$11:$ZZ$201,286,FALSE)))</f>
        <v/>
      </c>
      <c r="Y118" s="188" t="str">
        <f>IF(ISERROR(VLOOKUP($A118,parlvotes_lh!$A$11:$ZZ$201,306,FALSE))=TRUE,"",IF(VLOOKUP($A118,parlvotes_lh!$A$11:$ZZ$201,306,FALSE)=0,"",VLOOKUP($A118,parlvotes_lh!$A$11:$ZZ$201,306,FALSE)))</f>
        <v/>
      </c>
      <c r="Z118" s="188" t="str">
        <f>IF(ISERROR(VLOOKUP($A118,parlvotes_lh!$A$11:$ZZ$201,326,FALSE))=TRUE,"",IF(VLOOKUP($A118,parlvotes_lh!$A$11:$ZZ$201,326,FALSE)=0,"",VLOOKUP($A118,parlvotes_lh!$A$11:$ZZ$201,326,FALSE)))</f>
        <v/>
      </c>
      <c r="AA118" s="188" t="str">
        <f>IF(ISERROR(VLOOKUP($A118,parlvotes_lh!$A$11:$ZZ$201,346,FALSE))=TRUE,"",IF(VLOOKUP($A118,parlvotes_lh!$A$11:$ZZ$201,346,FALSE)=0,"",VLOOKUP($A118,parlvotes_lh!$A$11:$ZZ$201,346,FALSE)))</f>
        <v/>
      </c>
      <c r="AB118" s="188" t="str">
        <f>IF(ISERROR(VLOOKUP($A118,parlvotes_lh!$A$11:$ZZ$201,366,FALSE))=TRUE,"",IF(VLOOKUP($A118,parlvotes_lh!$A$11:$ZZ$201,366,FALSE)=0,"",VLOOKUP($A118,parlvotes_lh!$A$11:$ZZ$201,366,FALSE)))</f>
        <v/>
      </c>
      <c r="AC118" s="188" t="str">
        <f>IF(ISERROR(VLOOKUP($A118,parlvotes_lh!$A$11:$ZZ$201,386,FALSE))=TRUE,"",IF(VLOOKUP($A118,parlvotes_lh!$A$11:$ZZ$201,386,FALSE)=0,"",VLOOKUP($A118,parlvotes_lh!$A$11:$ZZ$201,386,FALSE)))</f>
        <v/>
      </c>
    </row>
    <row r="119" spans="1:29" ht="13.5" customHeight="1" x14ac:dyDescent="0.25">
      <c r="A119" s="182"/>
      <c r="B119" s="87" t="str">
        <f>IF(A119="","",MID(info_weblinks!$C$3,32,3))</f>
        <v/>
      </c>
      <c r="C119" s="87" t="str">
        <f>IF(info_parties!G119="","",info_parties!G119)</f>
        <v/>
      </c>
      <c r="D119" s="87" t="str">
        <f>IF(info_parties!K119="","",info_parties!K119)</f>
        <v/>
      </c>
      <c r="E119" s="87" t="str">
        <f>IF(info_parties!H119="","",info_parties!H119)</f>
        <v/>
      </c>
      <c r="F119" s="183" t="str">
        <f t="shared" si="4"/>
        <v/>
      </c>
      <c r="G119" s="184" t="str">
        <f t="shared" si="5"/>
        <v/>
      </c>
      <c r="H119" s="185" t="str">
        <f t="shared" si="6"/>
        <v/>
      </c>
      <c r="I119" s="186" t="str">
        <f t="shared" si="7"/>
        <v/>
      </c>
      <c r="J119" s="187" t="str">
        <f>IF(ISERROR(VLOOKUP($A119,parlvotes_lh!$A$11:$ZZ$201,6,FALSE))=TRUE,"",IF(VLOOKUP($A119,parlvotes_lh!$A$11:$ZZ$201,6,FALSE)=0,"",VLOOKUP($A119,parlvotes_lh!$A$11:$ZZ$201,6,FALSE)))</f>
        <v/>
      </c>
      <c r="K119" s="187" t="str">
        <f>IF(ISERROR(VLOOKUP($A119,parlvotes_lh!$A$11:$ZZ$201,26,FALSE))=TRUE,"",IF(VLOOKUP($A119,parlvotes_lh!$A$11:$ZZ$201,26,FALSE)=0,"",VLOOKUP($A119,parlvotes_lh!$A$11:$ZZ$201,26,FALSE)))</f>
        <v/>
      </c>
      <c r="L119" s="187" t="str">
        <f>IF(ISERROR(VLOOKUP($A119,parlvotes_lh!$A$11:$ZZ$201,46,FALSE))=TRUE,"",IF(VLOOKUP($A119,parlvotes_lh!$A$11:$ZZ$201,46,FALSE)=0,"",VLOOKUP($A119,parlvotes_lh!$A$11:$ZZ$201,46,FALSE)))</f>
        <v/>
      </c>
      <c r="M119" s="187" t="str">
        <f>IF(ISERROR(VLOOKUP($A119,parlvotes_lh!$A$11:$ZZ$201,66,FALSE))=TRUE,"",IF(VLOOKUP($A119,parlvotes_lh!$A$11:$ZZ$201,66,FALSE)=0,"",VLOOKUP($A119,parlvotes_lh!$A$11:$ZZ$201,66,FALSE)))</f>
        <v/>
      </c>
      <c r="N119" s="187" t="str">
        <f>IF(ISERROR(VLOOKUP($A119,parlvotes_lh!$A$11:$ZZ$201,86,FALSE))=TRUE,"",IF(VLOOKUP($A119,parlvotes_lh!$A$11:$ZZ$201,86,FALSE)=0,"",VLOOKUP($A119,parlvotes_lh!$A$11:$ZZ$201,86,FALSE)))</f>
        <v/>
      </c>
      <c r="O119" s="187" t="str">
        <f>IF(ISERROR(VLOOKUP($A119,parlvotes_lh!$A$11:$ZZ$201,106,FALSE))=TRUE,"",IF(VLOOKUP($A119,parlvotes_lh!$A$11:$ZZ$201,106,FALSE)=0,"",VLOOKUP($A119,parlvotes_lh!$A$11:$ZZ$201,106,FALSE)))</f>
        <v/>
      </c>
      <c r="P119" s="187" t="str">
        <f>IF(ISERROR(VLOOKUP($A119,parlvotes_lh!$A$11:$ZZ$201,126,FALSE))=TRUE,"",IF(VLOOKUP($A119,parlvotes_lh!$A$11:$ZZ$201,126,FALSE)=0,"",VLOOKUP($A119,parlvotes_lh!$A$11:$ZZ$201,126,FALSE)))</f>
        <v/>
      </c>
      <c r="Q119" s="188" t="str">
        <f>IF(ISERROR(VLOOKUP($A119,parlvotes_lh!$A$11:$ZZ$201,146,FALSE))=TRUE,"",IF(VLOOKUP($A119,parlvotes_lh!$A$11:$ZZ$201,146,FALSE)=0,"",VLOOKUP($A119,parlvotes_lh!$A$11:$ZZ$201,146,FALSE)))</f>
        <v/>
      </c>
      <c r="R119" s="188" t="str">
        <f>IF(ISERROR(VLOOKUP($A119,parlvotes_lh!$A$11:$ZZ$201,166,FALSE))=TRUE,"",IF(VLOOKUP($A119,parlvotes_lh!$A$11:$ZZ$201,166,FALSE)=0,"",VLOOKUP($A119,parlvotes_lh!$A$11:$ZZ$201,166,FALSE)))</f>
        <v/>
      </c>
      <c r="S119" s="188" t="str">
        <f>IF(ISERROR(VLOOKUP($A119,parlvotes_lh!$A$11:$ZZ$201,186,FALSE))=TRUE,"",IF(VLOOKUP($A119,parlvotes_lh!$A$11:$ZZ$201,186,FALSE)=0,"",VLOOKUP($A119,parlvotes_lh!$A$11:$ZZ$201,186,FALSE)))</f>
        <v/>
      </c>
      <c r="T119" s="188" t="str">
        <f>IF(ISERROR(VLOOKUP($A119,parlvotes_lh!$A$11:$ZZ$201,206,FALSE))=TRUE,"",IF(VLOOKUP($A119,parlvotes_lh!$A$11:$ZZ$201,206,FALSE)=0,"",VLOOKUP($A119,parlvotes_lh!$A$11:$ZZ$201,206,FALSE)))</f>
        <v/>
      </c>
      <c r="U119" s="188" t="str">
        <f>IF(ISERROR(VLOOKUP($A119,parlvotes_lh!$A$11:$ZZ$201,226,FALSE))=TRUE,"",IF(VLOOKUP($A119,parlvotes_lh!$A$11:$ZZ$201,226,FALSE)=0,"",VLOOKUP($A119,parlvotes_lh!$A$11:$ZZ$201,226,FALSE)))</f>
        <v/>
      </c>
      <c r="V119" s="188" t="str">
        <f>IF(ISERROR(VLOOKUP($A119,parlvotes_lh!$A$11:$ZZ$201,246,FALSE))=TRUE,"",IF(VLOOKUP($A119,parlvotes_lh!$A$11:$ZZ$201,246,FALSE)=0,"",VLOOKUP($A119,parlvotes_lh!$A$11:$ZZ$201,246,FALSE)))</f>
        <v/>
      </c>
      <c r="W119" s="188" t="str">
        <f>IF(ISERROR(VLOOKUP($A119,parlvotes_lh!$A$11:$ZZ$201,266,FALSE))=TRUE,"",IF(VLOOKUP($A119,parlvotes_lh!$A$11:$ZZ$201,266,FALSE)=0,"",VLOOKUP($A119,parlvotes_lh!$A$11:$ZZ$201,266,FALSE)))</f>
        <v/>
      </c>
      <c r="X119" s="188" t="str">
        <f>IF(ISERROR(VLOOKUP($A119,parlvotes_lh!$A$11:$ZZ$201,286,FALSE))=TRUE,"",IF(VLOOKUP($A119,parlvotes_lh!$A$11:$ZZ$201,286,FALSE)=0,"",VLOOKUP($A119,parlvotes_lh!$A$11:$ZZ$201,286,FALSE)))</f>
        <v/>
      </c>
      <c r="Y119" s="188" t="str">
        <f>IF(ISERROR(VLOOKUP($A119,parlvotes_lh!$A$11:$ZZ$201,306,FALSE))=TRUE,"",IF(VLOOKUP($A119,parlvotes_lh!$A$11:$ZZ$201,306,FALSE)=0,"",VLOOKUP($A119,parlvotes_lh!$A$11:$ZZ$201,306,FALSE)))</f>
        <v/>
      </c>
      <c r="Z119" s="188" t="str">
        <f>IF(ISERROR(VLOOKUP($A119,parlvotes_lh!$A$11:$ZZ$201,326,FALSE))=TRUE,"",IF(VLOOKUP($A119,parlvotes_lh!$A$11:$ZZ$201,326,FALSE)=0,"",VLOOKUP($A119,parlvotes_lh!$A$11:$ZZ$201,326,FALSE)))</f>
        <v/>
      </c>
      <c r="AA119" s="188" t="str">
        <f>IF(ISERROR(VLOOKUP($A119,parlvotes_lh!$A$11:$ZZ$201,346,FALSE))=TRUE,"",IF(VLOOKUP($A119,parlvotes_lh!$A$11:$ZZ$201,346,FALSE)=0,"",VLOOKUP($A119,parlvotes_lh!$A$11:$ZZ$201,346,FALSE)))</f>
        <v/>
      </c>
      <c r="AB119" s="188" t="str">
        <f>IF(ISERROR(VLOOKUP($A119,parlvotes_lh!$A$11:$ZZ$201,366,FALSE))=TRUE,"",IF(VLOOKUP($A119,parlvotes_lh!$A$11:$ZZ$201,366,FALSE)=0,"",VLOOKUP($A119,parlvotes_lh!$A$11:$ZZ$201,366,FALSE)))</f>
        <v/>
      </c>
      <c r="AC119" s="188" t="str">
        <f>IF(ISERROR(VLOOKUP($A119,parlvotes_lh!$A$11:$ZZ$201,386,FALSE))=TRUE,"",IF(VLOOKUP($A119,parlvotes_lh!$A$11:$ZZ$201,386,FALSE)=0,"",VLOOKUP($A119,parlvotes_lh!$A$11:$ZZ$201,386,FALSE)))</f>
        <v/>
      </c>
    </row>
    <row r="120" spans="1:29" ht="13.5" customHeight="1" x14ac:dyDescent="0.25">
      <c r="A120" s="182"/>
      <c r="B120" s="87" t="str">
        <f>IF(A120="","",MID(info_weblinks!$C$3,32,3))</f>
        <v/>
      </c>
      <c r="C120" s="87" t="str">
        <f>IF(info_parties!G120="","",info_parties!G120)</f>
        <v/>
      </c>
      <c r="D120" s="87" t="str">
        <f>IF(info_parties!K120="","",info_parties!K120)</f>
        <v/>
      </c>
      <c r="E120" s="87" t="str">
        <f>IF(info_parties!H120="","",info_parties!H120)</f>
        <v/>
      </c>
      <c r="F120" s="183" t="str">
        <f t="shared" si="4"/>
        <v/>
      </c>
      <c r="G120" s="184" t="str">
        <f t="shared" si="5"/>
        <v/>
      </c>
      <c r="H120" s="185" t="str">
        <f t="shared" si="6"/>
        <v/>
      </c>
      <c r="I120" s="186" t="str">
        <f t="shared" si="7"/>
        <v/>
      </c>
      <c r="J120" s="187" t="str">
        <f>IF(ISERROR(VLOOKUP($A120,parlvotes_lh!$A$11:$ZZ$201,6,FALSE))=TRUE,"",IF(VLOOKUP($A120,parlvotes_lh!$A$11:$ZZ$201,6,FALSE)=0,"",VLOOKUP($A120,parlvotes_lh!$A$11:$ZZ$201,6,FALSE)))</f>
        <v/>
      </c>
      <c r="K120" s="187" t="str">
        <f>IF(ISERROR(VLOOKUP($A120,parlvotes_lh!$A$11:$ZZ$201,26,FALSE))=TRUE,"",IF(VLOOKUP($A120,parlvotes_lh!$A$11:$ZZ$201,26,FALSE)=0,"",VLOOKUP($A120,parlvotes_lh!$A$11:$ZZ$201,26,FALSE)))</f>
        <v/>
      </c>
      <c r="L120" s="187" t="str">
        <f>IF(ISERROR(VLOOKUP($A120,parlvotes_lh!$A$11:$ZZ$201,46,FALSE))=TRUE,"",IF(VLOOKUP($A120,parlvotes_lh!$A$11:$ZZ$201,46,FALSE)=0,"",VLOOKUP($A120,parlvotes_lh!$A$11:$ZZ$201,46,FALSE)))</f>
        <v/>
      </c>
      <c r="M120" s="187" t="str">
        <f>IF(ISERROR(VLOOKUP($A120,parlvotes_lh!$A$11:$ZZ$201,66,FALSE))=TRUE,"",IF(VLOOKUP($A120,parlvotes_lh!$A$11:$ZZ$201,66,FALSE)=0,"",VLOOKUP($A120,parlvotes_lh!$A$11:$ZZ$201,66,FALSE)))</f>
        <v/>
      </c>
      <c r="N120" s="187" t="str">
        <f>IF(ISERROR(VLOOKUP($A120,parlvotes_lh!$A$11:$ZZ$201,86,FALSE))=TRUE,"",IF(VLOOKUP($A120,parlvotes_lh!$A$11:$ZZ$201,86,FALSE)=0,"",VLOOKUP($A120,parlvotes_lh!$A$11:$ZZ$201,86,FALSE)))</f>
        <v/>
      </c>
      <c r="O120" s="187" t="str">
        <f>IF(ISERROR(VLOOKUP($A120,parlvotes_lh!$A$11:$ZZ$201,106,FALSE))=TRUE,"",IF(VLOOKUP($A120,parlvotes_lh!$A$11:$ZZ$201,106,FALSE)=0,"",VLOOKUP($A120,parlvotes_lh!$A$11:$ZZ$201,106,FALSE)))</f>
        <v/>
      </c>
      <c r="P120" s="187" t="str">
        <f>IF(ISERROR(VLOOKUP($A120,parlvotes_lh!$A$11:$ZZ$201,126,FALSE))=TRUE,"",IF(VLOOKUP($A120,parlvotes_lh!$A$11:$ZZ$201,126,FALSE)=0,"",VLOOKUP($A120,parlvotes_lh!$A$11:$ZZ$201,126,FALSE)))</f>
        <v/>
      </c>
      <c r="Q120" s="188" t="str">
        <f>IF(ISERROR(VLOOKUP($A120,parlvotes_lh!$A$11:$ZZ$201,146,FALSE))=TRUE,"",IF(VLOOKUP($A120,parlvotes_lh!$A$11:$ZZ$201,146,FALSE)=0,"",VLOOKUP($A120,parlvotes_lh!$A$11:$ZZ$201,146,FALSE)))</f>
        <v/>
      </c>
      <c r="R120" s="188" t="str">
        <f>IF(ISERROR(VLOOKUP($A120,parlvotes_lh!$A$11:$ZZ$201,166,FALSE))=TRUE,"",IF(VLOOKUP($A120,parlvotes_lh!$A$11:$ZZ$201,166,FALSE)=0,"",VLOOKUP($A120,parlvotes_lh!$A$11:$ZZ$201,166,FALSE)))</f>
        <v/>
      </c>
      <c r="S120" s="188" t="str">
        <f>IF(ISERROR(VLOOKUP($A120,parlvotes_lh!$A$11:$ZZ$201,186,FALSE))=TRUE,"",IF(VLOOKUP($A120,parlvotes_lh!$A$11:$ZZ$201,186,FALSE)=0,"",VLOOKUP($A120,parlvotes_lh!$A$11:$ZZ$201,186,FALSE)))</f>
        <v/>
      </c>
      <c r="T120" s="188" t="str">
        <f>IF(ISERROR(VLOOKUP($A120,parlvotes_lh!$A$11:$ZZ$201,206,FALSE))=TRUE,"",IF(VLOOKUP($A120,parlvotes_lh!$A$11:$ZZ$201,206,FALSE)=0,"",VLOOKUP($A120,parlvotes_lh!$A$11:$ZZ$201,206,FALSE)))</f>
        <v/>
      </c>
      <c r="U120" s="188" t="str">
        <f>IF(ISERROR(VLOOKUP($A120,parlvotes_lh!$A$11:$ZZ$201,226,FALSE))=TRUE,"",IF(VLOOKUP($A120,parlvotes_lh!$A$11:$ZZ$201,226,FALSE)=0,"",VLOOKUP($A120,parlvotes_lh!$A$11:$ZZ$201,226,FALSE)))</f>
        <v/>
      </c>
      <c r="V120" s="188" t="str">
        <f>IF(ISERROR(VLOOKUP($A120,parlvotes_lh!$A$11:$ZZ$201,246,FALSE))=TRUE,"",IF(VLOOKUP($A120,parlvotes_lh!$A$11:$ZZ$201,246,FALSE)=0,"",VLOOKUP($A120,parlvotes_lh!$A$11:$ZZ$201,246,FALSE)))</f>
        <v/>
      </c>
      <c r="W120" s="188" t="str">
        <f>IF(ISERROR(VLOOKUP($A120,parlvotes_lh!$A$11:$ZZ$201,266,FALSE))=TRUE,"",IF(VLOOKUP($A120,parlvotes_lh!$A$11:$ZZ$201,266,FALSE)=0,"",VLOOKUP($A120,parlvotes_lh!$A$11:$ZZ$201,266,FALSE)))</f>
        <v/>
      </c>
      <c r="X120" s="188" t="str">
        <f>IF(ISERROR(VLOOKUP($A120,parlvotes_lh!$A$11:$ZZ$201,286,FALSE))=TRUE,"",IF(VLOOKUP($A120,parlvotes_lh!$A$11:$ZZ$201,286,FALSE)=0,"",VLOOKUP($A120,parlvotes_lh!$A$11:$ZZ$201,286,FALSE)))</f>
        <v/>
      </c>
      <c r="Y120" s="188" t="str">
        <f>IF(ISERROR(VLOOKUP($A120,parlvotes_lh!$A$11:$ZZ$201,306,FALSE))=TRUE,"",IF(VLOOKUP($A120,parlvotes_lh!$A$11:$ZZ$201,306,FALSE)=0,"",VLOOKUP($A120,parlvotes_lh!$A$11:$ZZ$201,306,FALSE)))</f>
        <v/>
      </c>
      <c r="Z120" s="188" t="str">
        <f>IF(ISERROR(VLOOKUP($A120,parlvotes_lh!$A$11:$ZZ$201,326,FALSE))=TRUE,"",IF(VLOOKUP($A120,parlvotes_lh!$A$11:$ZZ$201,326,FALSE)=0,"",VLOOKUP($A120,parlvotes_lh!$A$11:$ZZ$201,326,FALSE)))</f>
        <v/>
      </c>
      <c r="AA120" s="188" t="str">
        <f>IF(ISERROR(VLOOKUP($A120,parlvotes_lh!$A$11:$ZZ$201,346,FALSE))=TRUE,"",IF(VLOOKUP($A120,parlvotes_lh!$A$11:$ZZ$201,346,FALSE)=0,"",VLOOKUP($A120,parlvotes_lh!$A$11:$ZZ$201,346,FALSE)))</f>
        <v/>
      </c>
      <c r="AB120" s="188" t="str">
        <f>IF(ISERROR(VLOOKUP($A120,parlvotes_lh!$A$11:$ZZ$201,366,FALSE))=TRUE,"",IF(VLOOKUP($A120,parlvotes_lh!$A$11:$ZZ$201,366,FALSE)=0,"",VLOOKUP($A120,parlvotes_lh!$A$11:$ZZ$201,366,FALSE)))</f>
        <v/>
      </c>
      <c r="AC120" s="188" t="str">
        <f>IF(ISERROR(VLOOKUP($A120,parlvotes_lh!$A$11:$ZZ$201,386,FALSE))=TRUE,"",IF(VLOOKUP($A120,parlvotes_lh!$A$11:$ZZ$201,386,FALSE)=0,"",VLOOKUP($A120,parlvotes_lh!$A$11:$ZZ$201,386,FALSE)))</f>
        <v/>
      </c>
    </row>
    <row r="121" spans="1:29" ht="13.5" customHeight="1" x14ac:dyDescent="0.25">
      <c r="A121" s="182"/>
      <c r="B121" s="87" t="str">
        <f>IF(A121="","",MID(info_weblinks!$C$3,32,3))</f>
        <v/>
      </c>
      <c r="C121" s="87" t="str">
        <f>IF(info_parties!G121="","",info_parties!G121)</f>
        <v/>
      </c>
      <c r="D121" s="87" t="str">
        <f>IF(info_parties!K121="","",info_parties!K121)</f>
        <v/>
      </c>
      <c r="E121" s="87" t="str">
        <f>IF(info_parties!H121="","",info_parties!H121)</f>
        <v/>
      </c>
      <c r="F121" s="183" t="str">
        <f t="shared" si="4"/>
        <v/>
      </c>
      <c r="G121" s="184" t="str">
        <f t="shared" si="5"/>
        <v/>
      </c>
      <c r="H121" s="185" t="str">
        <f t="shared" si="6"/>
        <v/>
      </c>
      <c r="I121" s="186" t="str">
        <f t="shared" si="7"/>
        <v/>
      </c>
      <c r="J121" s="187" t="str">
        <f>IF(ISERROR(VLOOKUP($A121,parlvotes_lh!$A$11:$ZZ$201,6,FALSE))=TRUE,"",IF(VLOOKUP($A121,parlvotes_lh!$A$11:$ZZ$201,6,FALSE)=0,"",VLOOKUP($A121,parlvotes_lh!$A$11:$ZZ$201,6,FALSE)))</f>
        <v/>
      </c>
      <c r="K121" s="187" t="str">
        <f>IF(ISERROR(VLOOKUP($A121,parlvotes_lh!$A$11:$ZZ$201,26,FALSE))=TRUE,"",IF(VLOOKUP($A121,parlvotes_lh!$A$11:$ZZ$201,26,FALSE)=0,"",VLOOKUP($A121,parlvotes_lh!$A$11:$ZZ$201,26,FALSE)))</f>
        <v/>
      </c>
      <c r="L121" s="187" t="str">
        <f>IF(ISERROR(VLOOKUP($A121,parlvotes_lh!$A$11:$ZZ$201,46,FALSE))=TRUE,"",IF(VLOOKUP($A121,parlvotes_lh!$A$11:$ZZ$201,46,FALSE)=0,"",VLOOKUP($A121,parlvotes_lh!$A$11:$ZZ$201,46,FALSE)))</f>
        <v/>
      </c>
      <c r="M121" s="187" t="str">
        <f>IF(ISERROR(VLOOKUP($A121,parlvotes_lh!$A$11:$ZZ$201,66,FALSE))=TRUE,"",IF(VLOOKUP($A121,parlvotes_lh!$A$11:$ZZ$201,66,FALSE)=0,"",VLOOKUP($A121,parlvotes_lh!$A$11:$ZZ$201,66,FALSE)))</f>
        <v/>
      </c>
      <c r="N121" s="187" t="str">
        <f>IF(ISERROR(VLOOKUP($A121,parlvotes_lh!$A$11:$ZZ$201,86,FALSE))=TRUE,"",IF(VLOOKUP($A121,parlvotes_lh!$A$11:$ZZ$201,86,FALSE)=0,"",VLOOKUP($A121,parlvotes_lh!$A$11:$ZZ$201,86,FALSE)))</f>
        <v/>
      </c>
      <c r="O121" s="187" t="str">
        <f>IF(ISERROR(VLOOKUP($A121,parlvotes_lh!$A$11:$ZZ$201,106,FALSE))=TRUE,"",IF(VLOOKUP($A121,parlvotes_lh!$A$11:$ZZ$201,106,FALSE)=0,"",VLOOKUP($A121,parlvotes_lh!$A$11:$ZZ$201,106,FALSE)))</f>
        <v/>
      </c>
      <c r="P121" s="187" t="str">
        <f>IF(ISERROR(VLOOKUP($A121,parlvotes_lh!$A$11:$ZZ$201,126,FALSE))=TRUE,"",IF(VLOOKUP($A121,parlvotes_lh!$A$11:$ZZ$201,126,FALSE)=0,"",VLOOKUP($A121,parlvotes_lh!$A$11:$ZZ$201,126,FALSE)))</f>
        <v/>
      </c>
      <c r="Q121" s="188" t="str">
        <f>IF(ISERROR(VLOOKUP($A121,parlvotes_lh!$A$11:$ZZ$201,146,FALSE))=TRUE,"",IF(VLOOKUP($A121,parlvotes_lh!$A$11:$ZZ$201,146,FALSE)=0,"",VLOOKUP($A121,parlvotes_lh!$A$11:$ZZ$201,146,FALSE)))</f>
        <v/>
      </c>
      <c r="R121" s="188" t="str">
        <f>IF(ISERROR(VLOOKUP($A121,parlvotes_lh!$A$11:$ZZ$201,166,FALSE))=TRUE,"",IF(VLOOKUP($A121,parlvotes_lh!$A$11:$ZZ$201,166,FALSE)=0,"",VLOOKUP($A121,parlvotes_lh!$A$11:$ZZ$201,166,FALSE)))</f>
        <v/>
      </c>
      <c r="S121" s="188" t="str">
        <f>IF(ISERROR(VLOOKUP($A121,parlvotes_lh!$A$11:$ZZ$201,186,FALSE))=TRUE,"",IF(VLOOKUP($A121,parlvotes_lh!$A$11:$ZZ$201,186,FALSE)=0,"",VLOOKUP($A121,parlvotes_lh!$A$11:$ZZ$201,186,FALSE)))</f>
        <v/>
      </c>
      <c r="T121" s="188" t="str">
        <f>IF(ISERROR(VLOOKUP($A121,parlvotes_lh!$A$11:$ZZ$201,206,FALSE))=TRUE,"",IF(VLOOKUP($A121,parlvotes_lh!$A$11:$ZZ$201,206,FALSE)=0,"",VLOOKUP($A121,parlvotes_lh!$A$11:$ZZ$201,206,FALSE)))</f>
        <v/>
      </c>
      <c r="U121" s="188" t="str">
        <f>IF(ISERROR(VLOOKUP($A121,parlvotes_lh!$A$11:$ZZ$201,226,FALSE))=TRUE,"",IF(VLOOKUP($A121,parlvotes_lh!$A$11:$ZZ$201,226,FALSE)=0,"",VLOOKUP($A121,parlvotes_lh!$A$11:$ZZ$201,226,FALSE)))</f>
        <v/>
      </c>
      <c r="V121" s="188" t="str">
        <f>IF(ISERROR(VLOOKUP($A121,parlvotes_lh!$A$11:$ZZ$201,246,FALSE))=TRUE,"",IF(VLOOKUP($A121,parlvotes_lh!$A$11:$ZZ$201,246,FALSE)=0,"",VLOOKUP($A121,parlvotes_lh!$A$11:$ZZ$201,246,FALSE)))</f>
        <v/>
      </c>
      <c r="W121" s="188" t="str">
        <f>IF(ISERROR(VLOOKUP($A121,parlvotes_lh!$A$11:$ZZ$201,266,FALSE))=TRUE,"",IF(VLOOKUP($A121,parlvotes_lh!$A$11:$ZZ$201,266,FALSE)=0,"",VLOOKUP($A121,parlvotes_lh!$A$11:$ZZ$201,266,FALSE)))</f>
        <v/>
      </c>
      <c r="X121" s="188" t="str">
        <f>IF(ISERROR(VLOOKUP($A121,parlvotes_lh!$A$11:$ZZ$201,286,FALSE))=TRUE,"",IF(VLOOKUP($A121,parlvotes_lh!$A$11:$ZZ$201,286,FALSE)=0,"",VLOOKUP($A121,parlvotes_lh!$A$11:$ZZ$201,286,FALSE)))</f>
        <v/>
      </c>
      <c r="Y121" s="188" t="str">
        <f>IF(ISERROR(VLOOKUP($A121,parlvotes_lh!$A$11:$ZZ$201,306,FALSE))=TRUE,"",IF(VLOOKUP($A121,parlvotes_lh!$A$11:$ZZ$201,306,FALSE)=0,"",VLOOKUP($A121,parlvotes_lh!$A$11:$ZZ$201,306,FALSE)))</f>
        <v/>
      </c>
      <c r="Z121" s="188" t="str">
        <f>IF(ISERROR(VLOOKUP($A121,parlvotes_lh!$A$11:$ZZ$201,326,FALSE))=TRUE,"",IF(VLOOKUP($A121,parlvotes_lh!$A$11:$ZZ$201,326,FALSE)=0,"",VLOOKUP($A121,parlvotes_lh!$A$11:$ZZ$201,326,FALSE)))</f>
        <v/>
      </c>
      <c r="AA121" s="188" t="str">
        <f>IF(ISERROR(VLOOKUP($A121,parlvotes_lh!$A$11:$ZZ$201,346,FALSE))=TRUE,"",IF(VLOOKUP($A121,parlvotes_lh!$A$11:$ZZ$201,346,FALSE)=0,"",VLOOKUP($A121,parlvotes_lh!$A$11:$ZZ$201,346,FALSE)))</f>
        <v/>
      </c>
      <c r="AB121" s="188" t="str">
        <f>IF(ISERROR(VLOOKUP($A121,parlvotes_lh!$A$11:$ZZ$201,366,FALSE))=TRUE,"",IF(VLOOKUP($A121,parlvotes_lh!$A$11:$ZZ$201,366,FALSE)=0,"",VLOOKUP($A121,parlvotes_lh!$A$11:$ZZ$201,366,FALSE)))</f>
        <v/>
      </c>
      <c r="AC121" s="188" t="str">
        <f>IF(ISERROR(VLOOKUP($A121,parlvotes_lh!$A$11:$ZZ$201,386,FALSE))=TRUE,"",IF(VLOOKUP($A121,parlvotes_lh!$A$11:$ZZ$201,386,FALSE)=0,"",VLOOKUP($A121,parlvotes_lh!$A$11:$ZZ$201,386,FALSE)))</f>
        <v/>
      </c>
    </row>
    <row r="122" spans="1:29" ht="13.5" customHeight="1" x14ac:dyDescent="0.25">
      <c r="A122" s="182"/>
      <c r="B122" s="87" t="str">
        <f>IF(A122="","",MID(info_weblinks!$C$3,32,3))</f>
        <v/>
      </c>
      <c r="C122" s="87" t="str">
        <f>IF(info_parties!G122="","",info_parties!G122)</f>
        <v/>
      </c>
      <c r="D122" s="87" t="str">
        <f>IF(info_parties!K122="","",info_parties!K122)</f>
        <v/>
      </c>
      <c r="E122" s="87" t="str">
        <f>IF(info_parties!H122="","",info_parties!H122)</f>
        <v/>
      </c>
      <c r="F122" s="183" t="str">
        <f t="shared" si="4"/>
        <v/>
      </c>
      <c r="G122" s="184" t="str">
        <f t="shared" si="5"/>
        <v/>
      </c>
      <c r="H122" s="185" t="str">
        <f t="shared" si="6"/>
        <v/>
      </c>
      <c r="I122" s="186" t="str">
        <f t="shared" si="7"/>
        <v/>
      </c>
      <c r="J122" s="187" t="str">
        <f>IF(ISERROR(VLOOKUP($A122,parlvotes_lh!$A$11:$ZZ$201,6,FALSE))=TRUE,"",IF(VLOOKUP($A122,parlvotes_lh!$A$11:$ZZ$201,6,FALSE)=0,"",VLOOKUP($A122,parlvotes_lh!$A$11:$ZZ$201,6,FALSE)))</f>
        <v/>
      </c>
      <c r="K122" s="187" t="str">
        <f>IF(ISERROR(VLOOKUP($A122,parlvotes_lh!$A$11:$ZZ$201,26,FALSE))=TRUE,"",IF(VLOOKUP($A122,parlvotes_lh!$A$11:$ZZ$201,26,FALSE)=0,"",VLOOKUP($A122,parlvotes_lh!$A$11:$ZZ$201,26,FALSE)))</f>
        <v/>
      </c>
      <c r="L122" s="187" t="str">
        <f>IF(ISERROR(VLOOKUP($A122,parlvotes_lh!$A$11:$ZZ$201,46,FALSE))=TRUE,"",IF(VLOOKUP($A122,parlvotes_lh!$A$11:$ZZ$201,46,FALSE)=0,"",VLOOKUP($A122,parlvotes_lh!$A$11:$ZZ$201,46,FALSE)))</f>
        <v/>
      </c>
      <c r="M122" s="187" t="str">
        <f>IF(ISERROR(VLOOKUP($A122,parlvotes_lh!$A$11:$ZZ$201,66,FALSE))=TRUE,"",IF(VLOOKUP($A122,parlvotes_lh!$A$11:$ZZ$201,66,FALSE)=0,"",VLOOKUP($A122,parlvotes_lh!$A$11:$ZZ$201,66,FALSE)))</f>
        <v/>
      </c>
      <c r="N122" s="187" t="str">
        <f>IF(ISERROR(VLOOKUP($A122,parlvotes_lh!$A$11:$ZZ$201,86,FALSE))=TRUE,"",IF(VLOOKUP($A122,parlvotes_lh!$A$11:$ZZ$201,86,FALSE)=0,"",VLOOKUP($A122,parlvotes_lh!$A$11:$ZZ$201,86,FALSE)))</f>
        <v/>
      </c>
      <c r="O122" s="187" t="str">
        <f>IF(ISERROR(VLOOKUP($A122,parlvotes_lh!$A$11:$ZZ$201,106,FALSE))=TRUE,"",IF(VLOOKUP($A122,parlvotes_lh!$A$11:$ZZ$201,106,FALSE)=0,"",VLOOKUP($A122,parlvotes_lh!$A$11:$ZZ$201,106,FALSE)))</f>
        <v/>
      </c>
      <c r="P122" s="187" t="str">
        <f>IF(ISERROR(VLOOKUP($A122,parlvotes_lh!$A$11:$ZZ$201,126,FALSE))=TRUE,"",IF(VLOOKUP($A122,parlvotes_lh!$A$11:$ZZ$201,126,FALSE)=0,"",VLOOKUP($A122,parlvotes_lh!$A$11:$ZZ$201,126,FALSE)))</f>
        <v/>
      </c>
      <c r="Q122" s="188" t="str">
        <f>IF(ISERROR(VLOOKUP($A122,parlvotes_lh!$A$11:$ZZ$201,146,FALSE))=TRUE,"",IF(VLOOKUP($A122,parlvotes_lh!$A$11:$ZZ$201,146,FALSE)=0,"",VLOOKUP($A122,parlvotes_lh!$A$11:$ZZ$201,146,FALSE)))</f>
        <v/>
      </c>
      <c r="R122" s="188" t="str">
        <f>IF(ISERROR(VLOOKUP($A122,parlvotes_lh!$A$11:$ZZ$201,166,FALSE))=TRUE,"",IF(VLOOKUP($A122,parlvotes_lh!$A$11:$ZZ$201,166,FALSE)=0,"",VLOOKUP($A122,parlvotes_lh!$A$11:$ZZ$201,166,FALSE)))</f>
        <v/>
      </c>
      <c r="S122" s="188" t="str">
        <f>IF(ISERROR(VLOOKUP($A122,parlvotes_lh!$A$11:$ZZ$201,186,FALSE))=TRUE,"",IF(VLOOKUP($A122,parlvotes_lh!$A$11:$ZZ$201,186,FALSE)=0,"",VLOOKUP($A122,parlvotes_lh!$A$11:$ZZ$201,186,FALSE)))</f>
        <v/>
      </c>
      <c r="T122" s="188" t="str">
        <f>IF(ISERROR(VLOOKUP($A122,parlvotes_lh!$A$11:$ZZ$201,206,FALSE))=TRUE,"",IF(VLOOKUP($A122,parlvotes_lh!$A$11:$ZZ$201,206,FALSE)=0,"",VLOOKUP($A122,parlvotes_lh!$A$11:$ZZ$201,206,FALSE)))</f>
        <v/>
      </c>
      <c r="U122" s="188" t="str">
        <f>IF(ISERROR(VLOOKUP($A122,parlvotes_lh!$A$11:$ZZ$201,226,FALSE))=TRUE,"",IF(VLOOKUP($A122,parlvotes_lh!$A$11:$ZZ$201,226,FALSE)=0,"",VLOOKUP($A122,parlvotes_lh!$A$11:$ZZ$201,226,FALSE)))</f>
        <v/>
      </c>
      <c r="V122" s="188" t="str">
        <f>IF(ISERROR(VLOOKUP($A122,parlvotes_lh!$A$11:$ZZ$201,246,FALSE))=TRUE,"",IF(VLOOKUP($A122,parlvotes_lh!$A$11:$ZZ$201,246,FALSE)=0,"",VLOOKUP($A122,parlvotes_lh!$A$11:$ZZ$201,246,FALSE)))</f>
        <v/>
      </c>
      <c r="W122" s="188" t="str">
        <f>IF(ISERROR(VLOOKUP($A122,parlvotes_lh!$A$11:$ZZ$201,266,FALSE))=TRUE,"",IF(VLOOKUP($A122,parlvotes_lh!$A$11:$ZZ$201,266,FALSE)=0,"",VLOOKUP($A122,parlvotes_lh!$A$11:$ZZ$201,266,FALSE)))</f>
        <v/>
      </c>
      <c r="X122" s="188" t="str">
        <f>IF(ISERROR(VLOOKUP($A122,parlvotes_lh!$A$11:$ZZ$201,286,FALSE))=TRUE,"",IF(VLOOKUP($A122,parlvotes_lh!$A$11:$ZZ$201,286,FALSE)=0,"",VLOOKUP($A122,parlvotes_lh!$A$11:$ZZ$201,286,FALSE)))</f>
        <v/>
      </c>
      <c r="Y122" s="188" t="str">
        <f>IF(ISERROR(VLOOKUP($A122,parlvotes_lh!$A$11:$ZZ$201,306,FALSE))=TRUE,"",IF(VLOOKUP($A122,parlvotes_lh!$A$11:$ZZ$201,306,FALSE)=0,"",VLOOKUP($A122,parlvotes_lh!$A$11:$ZZ$201,306,FALSE)))</f>
        <v/>
      </c>
      <c r="Z122" s="188" t="str">
        <f>IF(ISERROR(VLOOKUP($A122,parlvotes_lh!$A$11:$ZZ$201,326,FALSE))=TRUE,"",IF(VLOOKUP($A122,parlvotes_lh!$A$11:$ZZ$201,326,FALSE)=0,"",VLOOKUP($A122,parlvotes_lh!$A$11:$ZZ$201,326,FALSE)))</f>
        <v/>
      </c>
      <c r="AA122" s="188" t="str">
        <f>IF(ISERROR(VLOOKUP($A122,parlvotes_lh!$A$11:$ZZ$201,346,FALSE))=TRUE,"",IF(VLOOKUP($A122,parlvotes_lh!$A$11:$ZZ$201,346,FALSE)=0,"",VLOOKUP($A122,parlvotes_lh!$A$11:$ZZ$201,346,FALSE)))</f>
        <v/>
      </c>
      <c r="AB122" s="188" t="str">
        <f>IF(ISERROR(VLOOKUP($A122,parlvotes_lh!$A$11:$ZZ$201,366,FALSE))=TRUE,"",IF(VLOOKUP($A122,parlvotes_lh!$A$11:$ZZ$201,366,FALSE)=0,"",VLOOKUP($A122,parlvotes_lh!$A$11:$ZZ$201,366,FALSE)))</f>
        <v/>
      </c>
      <c r="AC122" s="188" t="str">
        <f>IF(ISERROR(VLOOKUP($A122,parlvotes_lh!$A$11:$ZZ$201,386,FALSE))=TRUE,"",IF(VLOOKUP($A122,parlvotes_lh!$A$11:$ZZ$201,386,FALSE)=0,"",VLOOKUP($A122,parlvotes_lh!$A$11:$ZZ$201,386,FALSE)))</f>
        <v/>
      </c>
    </row>
    <row r="123" spans="1:29" ht="13.5" customHeight="1" x14ac:dyDescent="0.25">
      <c r="A123" s="182"/>
      <c r="B123" s="87" t="str">
        <f>IF(A123="","",MID(info_weblinks!$C$3,32,3))</f>
        <v/>
      </c>
      <c r="C123" s="87" t="str">
        <f>IF(info_parties!G123="","",info_parties!G123)</f>
        <v/>
      </c>
      <c r="D123" s="87" t="str">
        <f>IF(info_parties!K123="","",info_parties!K123)</f>
        <v/>
      </c>
      <c r="E123" s="87" t="str">
        <f>IF(info_parties!H123="","",info_parties!H123)</f>
        <v/>
      </c>
      <c r="F123" s="183" t="str">
        <f t="shared" si="4"/>
        <v/>
      </c>
      <c r="G123" s="184" t="str">
        <f t="shared" si="5"/>
        <v/>
      </c>
      <c r="H123" s="185" t="str">
        <f t="shared" si="6"/>
        <v/>
      </c>
      <c r="I123" s="186" t="str">
        <f t="shared" si="7"/>
        <v/>
      </c>
      <c r="J123" s="187" t="str">
        <f>IF(ISERROR(VLOOKUP($A123,parlvotes_lh!$A$11:$ZZ$201,6,FALSE))=TRUE,"",IF(VLOOKUP($A123,parlvotes_lh!$A$11:$ZZ$201,6,FALSE)=0,"",VLOOKUP($A123,parlvotes_lh!$A$11:$ZZ$201,6,FALSE)))</f>
        <v/>
      </c>
      <c r="K123" s="187" t="str">
        <f>IF(ISERROR(VLOOKUP($A123,parlvotes_lh!$A$11:$ZZ$201,26,FALSE))=TRUE,"",IF(VLOOKUP($A123,parlvotes_lh!$A$11:$ZZ$201,26,FALSE)=0,"",VLOOKUP($A123,parlvotes_lh!$A$11:$ZZ$201,26,FALSE)))</f>
        <v/>
      </c>
      <c r="L123" s="187" t="str">
        <f>IF(ISERROR(VLOOKUP($A123,parlvotes_lh!$A$11:$ZZ$201,46,FALSE))=TRUE,"",IF(VLOOKUP($A123,parlvotes_lh!$A$11:$ZZ$201,46,FALSE)=0,"",VLOOKUP($A123,parlvotes_lh!$A$11:$ZZ$201,46,FALSE)))</f>
        <v/>
      </c>
      <c r="M123" s="187" t="str">
        <f>IF(ISERROR(VLOOKUP($A123,parlvotes_lh!$A$11:$ZZ$201,66,FALSE))=TRUE,"",IF(VLOOKUP($A123,parlvotes_lh!$A$11:$ZZ$201,66,FALSE)=0,"",VLOOKUP($A123,parlvotes_lh!$A$11:$ZZ$201,66,FALSE)))</f>
        <v/>
      </c>
      <c r="N123" s="187" t="str">
        <f>IF(ISERROR(VLOOKUP($A123,parlvotes_lh!$A$11:$ZZ$201,86,FALSE))=TRUE,"",IF(VLOOKUP($A123,parlvotes_lh!$A$11:$ZZ$201,86,FALSE)=0,"",VLOOKUP($A123,parlvotes_lh!$A$11:$ZZ$201,86,FALSE)))</f>
        <v/>
      </c>
      <c r="O123" s="187" t="str">
        <f>IF(ISERROR(VLOOKUP($A123,parlvotes_lh!$A$11:$ZZ$201,106,FALSE))=TRUE,"",IF(VLOOKUP($A123,parlvotes_lh!$A$11:$ZZ$201,106,FALSE)=0,"",VLOOKUP($A123,parlvotes_lh!$A$11:$ZZ$201,106,FALSE)))</f>
        <v/>
      </c>
      <c r="P123" s="187" t="str">
        <f>IF(ISERROR(VLOOKUP($A123,parlvotes_lh!$A$11:$ZZ$201,126,FALSE))=TRUE,"",IF(VLOOKUP($A123,parlvotes_lh!$A$11:$ZZ$201,126,FALSE)=0,"",VLOOKUP($A123,parlvotes_lh!$A$11:$ZZ$201,126,FALSE)))</f>
        <v/>
      </c>
      <c r="Q123" s="188" t="str">
        <f>IF(ISERROR(VLOOKUP($A123,parlvotes_lh!$A$11:$ZZ$201,146,FALSE))=TRUE,"",IF(VLOOKUP($A123,parlvotes_lh!$A$11:$ZZ$201,146,FALSE)=0,"",VLOOKUP($A123,parlvotes_lh!$A$11:$ZZ$201,146,FALSE)))</f>
        <v/>
      </c>
      <c r="R123" s="188" t="str">
        <f>IF(ISERROR(VLOOKUP($A123,parlvotes_lh!$A$11:$ZZ$201,166,FALSE))=TRUE,"",IF(VLOOKUP($A123,parlvotes_lh!$A$11:$ZZ$201,166,FALSE)=0,"",VLOOKUP($A123,parlvotes_lh!$A$11:$ZZ$201,166,FALSE)))</f>
        <v/>
      </c>
      <c r="S123" s="188" t="str">
        <f>IF(ISERROR(VLOOKUP($A123,parlvotes_lh!$A$11:$ZZ$201,186,FALSE))=TRUE,"",IF(VLOOKUP($A123,parlvotes_lh!$A$11:$ZZ$201,186,FALSE)=0,"",VLOOKUP($A123,parlvotes_lh!$A$11:$ZZ$201,186,FALSE)))</f>
        <v/>
      </c>
      <c r="T123" s="188" t="str">
        <f>IF(ISERROR(VLOOKUP($A123,parlvotes_lh!$A$11:$ZZ$201,206,FALSE))=TRUE,"",IF(VLOOKUP($A123,parlvotes_lh!$A$11:$ZZ$201,206,FALSE)=0,"",VLOOKUP($A123,parlvotes_lh!$A$11:$ZZ$201,206,FALSE)))</f>
        <v/>
      </c>
      <c r="U123" s="188" t="str">
        <f>IF(ISERROR(VLOOKUP($A123,parlvotes_lh!$A$11:$ZZ$201,226,FALSE))=TRUE,"",IF(VLOOKUP($A123,parlvotes_lh!$A$11:$ZZ$201,226,FALSE)=0,"",VLOOKUP($A123,parlvotes_lh!$A$11:$ZZ$201,226,FALSE)))</f>
        <v/>
      </c>
      <c r="V123" s="188" t="str">
        <f>IF(ISERROR(VLOOKUP($A123,parlvotes_lh!$A$11:$ZZ$201,246,FALSE))=TRUE,"",IF(VLOOKUP($A123,parlvotes_lh!$A$11:$ZZ$201,246,FALSE)=0,"",VLOOKUP($A123,parlvotes_lh!$A$11:$ZZ$201,246,FALSE)))</f>
        <v/>
      </c>
      <c r="W123" s="188" t="str">
        <f>IF(ISERROR(VLOOKUP($A123,parlvotes_lh!$A$11:$ZZ$201,266,FALSE))=TRUE,"",IF(VLOOKUP($A123,parlvotes_lh!$A$11:$ZZ$201,266,FALSE)=0,"",VLOOKUP($A123,parlvotes_lh!$A$11:$ZZ$201,266,FALSE)))</f>
        <v/>
      </c>
      <c r="X123" s="188" t="str">
        <f>IF(ISERROR(VLOOKUP($A123,parlvotes_lh!$A$11:$ZZ$201,286,FALSE))=TRUE,"",IF(VLOOKUP($A123,parlvotes_lh!$A$11:$ZZ$201,286,FALSE)=0,"",VLOOKUP($A123,parlvotes_lh!$A$11:$ZZ$201,286,FALSE)))</f>
        <v/>
      </c>
      <c r="Y123" s="188" t="str">
        <f>IF(ISERROR(VLOOKUP($A123,parlvotes_lh!$A$11:$ZZ$201,306,FALSE))=TRUE,"",IF(VLOOKUP($A123,parlvotes_lh!$A$11:$ZZ$201,306,FALSE)=0,"",VLOOKUP($A123,parlvotes_lh!$A$11:$ZZ$201,306,FALSE)))</f>
        <v/>
      </c>
      <c r="Z123" s="188" t="str">
        <f>IF(ISERROR(VLOOKUP($A123,parlvotes_lh!$A$11:$ZZ$201,326,FALSE))=TRUE,"",IF(VLOOKUP($A123,parlvotes_lh!$A$11:$ZZ$201,326,FALSE)=0,"",VLOOKUP($A123,parlvotes_lh!$A$11:$ZZ$201,326,FALSE)))</f>
        <v/>
      </c>
      <c r="AA123" s="188" t="str">
        <f>IF(ISERROR(VLOOKUP($A123,parlvotes_lh!$A$11:$ZZ$201,346,FALSE))=TRUE,"",IF(VLOOKUP($A123,parlvotes_lh!$A$11:$ZZ$201,346,FALSE)=0,"",VLOOKUP($A123,parlvotes_lh!$A$11:$ZZ$201,346,FALSE)))</f>
        <v/>
      </c>
      <c r="AB123" s="188" t="str">
        <f>IF(ISERROR(VLOOKUP($A123,parlvotes_lh!$A$11:$ZZ$201,366,FALSE))=TRUE,"",IF(VLOOKUP($A123,parlvotes_lh!$A$11:$ZZ$201,366,FALSE)=0,"",VLOOKUP($A123,parlvotes_lh!$A$11:$ZZ$201,366,FALSE)))</f>
        <v/>
      </c>
      <c r="AC123" s="188" t="str">
        <f>IF(ISERROR(VLOOKUP($A123,parlvotes_lh!$A$11:$ZZ$201,386,FALSE))=TRUE,"",IF(VLOOKUP($A123,parlvotes_lh!$A$11:$ZZ$201,386,FALSE)=0,"",VLOOKUP($A123,parlvotes_lh!$A$11:$ZZ$201,386,FALSE)))</f>
        <v/>
      </c>
    </row>
    <row r="124" spans="1:29" ht="13.5" customHeight="1" x14ac:dyDescent="0.25">
      <c r="A124" s="182"/>
      <c r="B124" s="87" t="str">
        <f>IF(A124="","",MID(info_weblinks!$C$3,32,3))</f>
        <v/>
      </c>
      <c r="C124" s="87" t="str">
        <f>IF(info_parties!G124="","",info_parties!G124)</f>
        <v/>
      </c>
      <c r="D124" s="87" t="str">
        <f>IF(info_parties!K124="","",info_parties!K124)</f>
        <v/>
      </c>
      <c r="E124" s="87" t="str">
        <f>IF(info_parties!H124="","",info_parties!H124)</f>
        <v/>
      </c>
      <c r="F124" s="183" t="str">
        <f t="shared" si="4"/>
        <v/>
      </c>
      <c r="G124" s="184" t="str">
        <f t="shared" si="5"/>
        <v/>
      </c>
      <c r="H124" s="185" t="str">
        <f t="shared" si="6"/>
        <v/>
      </c>
      <c r="I124" s="186" t="str">
        <f t="shared" si="7"/>
        <v/>
      </c>
      <c r="J124" s="187" t="str">
        <f>IF(ISERROR(VLOOKUP($A124,parlvotes_lh!$A$11:$ZZ$201,6,FALSE))=TRUE,"",IF(VLOOKUP($A124,parlvotes_lh!$A$11:$ZZ$201,6,FALSE)=0,"",VLOOKUP($A124,parlvotes_lh!$A$11:$ZZ$201,6,FALSE)))</f>
        <v/>
      </c>
      <c r="K124" s="187" t="str">
        <f>IF(ISERROR(VLOOKUP($A124,parlvotes_lh!$A$11:$ZZ$201,26,FALSE))=TRUE,"",IF(VLOOKUP($A124,parlvotes_lh!$A$11:$ZZ$201,26,FALSE)=0,"",VLOOKUP($A124,parlvotes_lh!$A$11:$ZZ$201,26,FALSE)))</f>
        <v/>
      </c>
      <c r="L124" s="187" t="str">
        <f>IF(ISERROR(VLOOKUP($A124,parlvotes_lh!$A$11:$ZZ$201,46,FALSE))=TRUE,"",IF(VLOOKUP($A124,parlvotes_lh!$A$11:$ZZ$201,46,FALSE)=0,"",VLOOKUP($A124,parlvotes_lh!$A$11:$ZZ$201,46,FALSE)))</f>
        <v/>
      </c>
      <c r="M124" s="187" t="str">
        <f>IF(ISERROR(VLOOKUP($A124,parlvotes_lh!$A$11:$ZZ$201,66,FALSE))=TRUE,"",IF(VLOOKUP($A124,parlvotes_lh!$A$11:$ZZ$201,66,FALSE)=0,"",VLOOKUP($A124,parlvotes_lh!$A$11:$ZZ$201,66,FALSE)))</f>
        <v/>
      </c>
      <c r="N124" s="187" t="str">
        <f>IF(ISERROR(VLOOKUP($A124,parlvotes_lh!$A$11:$ZZ$201,86,FALSE))=TRUE,"",IF(VLOOKUP($A124,parlvotes_lh!$A$11:$ZZ$201,86,FALSE)=0,"",VLOOKUP($A124,parlvotes_lh!$A$11:$ZZ$201,86,FALSE)))</f>
        <v/>
      </c>
      <c r="O124" s="187" t="str">
        <f>IF(ISERROR(VLOOKUP($A124,parlvotes_lh!$A$11:$ZZ$201,106,FALSE))=TRUE,"",IF(VLOOKUP($A124,parlvotes_lh!$A$11:$ZZ$201,106,FALSE)=0,"",VLOOKUP($A124,parlvotes_lh!$A$11:$ZZ$201,106,FALSE)))</f>
        <v/>
      </c>
      <c r="P124" s="187" t="str">
        <f>IF(ISERROR(VLOOKUP($A124,parlvotes_lh!$A$11:$ZZ$201,126,FALSE))=TRUE,"",IF(VLOOKUP($A124,parlvotes_lh!$A$11:$ZZ$201,126,FALSE)=0,"",VLOOKUP($A124,parlvotes_lh!$A$11:$ZZ$201,126,FALSE)))</f>
        <v/>
      </c>
      <c r="Q124" s="188" t="str">
        <f>IF(ISERROR(VLOOKUP($A124,parlvotes_lh!$A$11:$ZZ$201,146,FALSE))=TRUE,"",IF(VLOOKUP($A124,parlvotes_lh!$A$11:$ZZ$201,146,FALSE)=0,"",VLOOKUP($A124,parlvotes_lh!$A$11:$ZZ$201,146,FALSE)))</f>
        <v/>
      </c>
      <c r="R124" s="188" t="str">
        <f>IF(ISERROR(VLOOKUP($A124,parlvotes_lh!$A$11:$ZZ$201,166,FALSE))=TRUE,"",IF(VLOOKUP($A124,parlvotes_lh!$A$11:$ZZ$201,166,FALSE)=0,"",VLOOKUP($A124,parlvotes_lh!$A$11:$ZZ$201,166,FALSE)))</f>
        <v/>
      </c>
      <c r="S124" s="188" t="str">
        <f>IF(ISERROR(VLOOKUP($A124,parlvotes_lh!$A$11:$ZZ$201,186,FALSE))=TRUE,"",IF(VLOOKUP($A124,parlvotes_lh!$A$11:$ZZ$201,186,FALSE)=0,"",VLOOKUP($A124,parlvotes_lh!$A$11:$ZZ$201,186,FALSE)))</f>
        <v/>
      </c>
      <c r="T124" s="188" t="str">
        <f>IF(ISERROR(VLOOKUP($A124,parlvotes_lh!$A$11:$ZZ$201,206,FALSE))=TRUE,"",IF(VLOOKUP($A124,parlvotes_lh!$A$11:$ZZ$201,206,FALSE)=0,"",VLOOKUP($A124,parlvotes_lh!$A$11:$ZZ$201,206,FALSE)))</f>
        <v/>
      </c>
      <c r="U124" s="188" t="str">
        <f>IF(ISERROR(VLOOKUP($A124,parlvotes_lh!$A$11:$ZZ$201,226,FALSE))=TRUE,"",IF(VLOOKUP($A124,parlvotes_lh!$A$11:$ZZ$201,226,FALSE)=0,"",VLOOKUP($A124,parlvotes_lh!$A$11:$ZZ$201,226,FALSE)))</f>
        <v/>
      </c>
      <c r="V124" s="188" t="str">
        <f>IF(ISERROR(VLOOKUP($A124,parlvotes_lh!$A$11:$ZZ$201,246,FALSE))=TRUE,"",IF(VLOOKUP($A124,parlvotes_lh!$A$11:$ZZ$201,246,FALSE)=0,"",VLOOKUP($A124,parlvotes_lh!$A$11:$ZZ$201,246,FALSE)))</f>
        <v/>
      </c>
      <c r="W124" s="188" t="str">
        <f>IF(ISERROR(VLOOKUP($A124,parlvotes_lh!$A$11:$ZZ$201,266,FALSE))=TRUE,"",IF(VLOOKUP($A124,parlvotes_lh!$A$11:$ZZ$201,266,FALSE)=0,"",VLOOKUP($A124,parlvotes_lh!$A$11:$ZZ$201,266,FALSE)))</f>
        <v/>
      </c>
      <c r="X124" s="188" t="str">
        <f>IF(ISERROR(VLOOKUP($A124,parlvotes_lh!$A$11:$ZZ$201,286,FALSE))=TRUE,"",IF(VLOOKUP($A124,parlvotes_lh!$A$11:$ZZ$201,286,FALSE)=0,"",VLOOKUP($A124,parlvotes_lh!$A$11:$ZZ$201,286,FALSE)))</f>
        <v/>
      </c>
      <c r="Y124" s="188" t="str">
        <f>IF(ISERROR(VLOOKUP($A124,parlvotes_lh!$A$11:$ZZ$201,306,FALSE))=TRUE,"",IF(VLOOKUP($A124,parlvotes_lh!$A$11:$ZZ$201,306,FALSE)=0,"",VLOOKUP($A124,parlvotes_lh!$A$11:$ZZ$201,306,FALSE)))</f>
        <v/>
      </c>
      <c r="Z124" s="188" t="str">
        <f>IF(ISERROR(VLOOKUP($A124,parlvotes_lh!$A$11:$ZZ$201,326,FALSE))=TRUE,"",IF(VLOOKUP($A124,parlvotes_lh!$A$11:$ZZ$201,326,FALSE)=0,"",VLOOKUP($A124,parlvotes_lh!$A$11:$ZZ$201,326,FALSE)))</f>
        <v/>
      </c>
      <c r="AA124" s="188" t="str">
        <f>IF(ISERROR(VLOOKUP($A124,parlvotes_lh!$A$11:$ZZ$201,346,FALSE))=TRUE,"",IF(VLOOKUP($A124,parlvotes_lh!$A$11:$ZZ$201,346,FALSE)=0,"",VLOOKUP($A124,parlvotes_lh!$A$11:$ZZ$201,346,FALSE)))</f>
        <v/>
      </c>
      <c r="AB124" s="188" t="str">
        <f>IF(ISERROR(VLOOKUP($A124,parlvotes_lh!$A$11:$ZZ$201,366,FALSE))=TRUE,"",IF(VLOOKUP($A124,parlvotes_lh!$A$11:$ZZ$201,366,FALSE)=0,"",VLOOKUP($A124,parlvotes_lh!$A$11:$ZZ$201,366,FALSE)))</f>
        <v/>
      </c>
      <c r="AC124" s="188" t="str">
        <f>IF(ISERROR(VLOOKUP($A124,parlvotes_lh!$A$11:$ZZ$201,386,FALSE))=TRUE,"",IF(VLOOKUP($A124,parlvotes_lh!$A$11:$ZZ$201,386,FALSE)=0,"",VLOOKUP($A124,parlvotes_lh!$A$11:$ZZ$201,386,FALSE)))</f>
        <v/>
      </c>
    </row>
    <row r="125" spans="1:29" ht="13.5" customHeight="1" x14ac:dyDescent="0.25">
      <c r="A125" s="182"/>
      <c r="B125" s="87" t="str">
        <f>IF(A125="","",MID(info_weblinks!$C$3,32,3))</f>
        <v/>
      </c>
      <c r="C125" s="87" t="str">
        <f>IF(info_parties!G125="","",info_parties!G125)</f>
        <v/>
      </c>
      <c r="D125" s="87" t="str">
        <f>IF(info_parties!K125="","",info_parties!K125)</f>
        <v/>
      </c>
      <c r="E125" s="87" t="str">
        <f>IF(info_parties!H125="","",info_parties!H125)</f>
        <v/>
      </c>
      <c r="F125" s="183" t="str">
        <f t="shared" si="4"/>
        <v/>
      </c>
      <c r="G125" s="184" t="str">
        <f t="shared" si="5"/>
        <v/>
      </c>
      <c r="H125" s="185" t="str">
        <f t="shared" si="6"/>
        <v/>
      </c>
      <c r="I125" s="186" t="str">
        <f t="shared" si="7"/>
        <v/>
      </c>
      <c r="J125" s="187" t="str">
        <f>IF(ISERROR(VLOOKUP($A125,parlvotes_lh!$A$11:$ZZ$201,6,FALSE))=TRUE,"",IF(VLOOKUP($A125,parlvotes_lh!$A$11:$ZZ$201,6,FALSE)=0,"",VLOOKUP($A125,parlvotes_lh!$A$11:$ZZ$201,6,FALSE)))</f>
        <v/>
      </c>
      <c r="K125" s="187" t="str">
        <f>IF(ISERROR(VLOOKUP($A125,parlvotes_lh!$A$11:$ZZ$201,26,FALSE))=TRUE,"",IF(VLOOKUP($A125,parlvotes_lh!$A$11:$ZZ$201,26,FALSE)=0,"",VLOOKUP($A125,parlvotes_lh!$A$11:$ZZ$201,26,FALSE)))</f>
        <v/>
      </c>
      <c r="L125" s="187" t="str">
        <f>IF(ISERROR(VLOOKUP($A125,parlvotes_lh!$A$11:$ZZ$201,46,FALSE))=TRUE,"",IF(VLOOKUP($A125,parlvotes_lh!$A$11:$ZZ$201,46,FALSE)=0,"",VLOOKUP($A125,parlvotes_lh!$A$11:$ZZ$201,46,FALSE)))</f>
        <v/>
      </c>
      <c r="M125" s="187" t="str">
        <f>IF(ISERROR(VLOOKUP($A125,parlvotes_lh!$A$11:$ZZ$201,66,FALSE))=TRUE,"",IF(VLOOKUP($A125,parlvotes_lh!$A$11:$ZZ$201,66,FALSE)=0,"",VLOOKUP($A125,parlvotes_lh!$A$11:$ZZ$201,66,FALSE)))</f>
        <v/>
      </c>
      <c r="N125" s="187" t="str">
        <f>IF(ISERROR(VLOOKUP($A125,parlvotes_lh!$A$11:$ZZ$201,86,FALSE))=TRUE,"",IF(VLOOKUP($A125,parlvotes_lh!$A$11:$ZZ$201,86,FALSE)=0,"",VLOOKUP($A125,parlvotes_lh!$A$11:$ZZ$201,86,FALSE)))</f>
        <v/>
      </c>
      <c r="O125" s="187" t="str">
        <f>IF(ISERROR(VLOOKUP($A125,parlvotes_lh!$A$11:$ZZ$201,106,FALSE))=TRUE,"",IF(VLOOKUP($A125,parlvotes_lh!$A$11:$ZZ$201,106,FALSE)=0,"",VLOOKUP($A125,parlvotes_lh!$A$11:$ZZ$201,106,FALSE)))</f>
        <v/>
      </c>
      <c r="P125" s="187" t="str">
        <f>IF(ISERROR(VLOOKUP($A125,parlvotes_lh!$A$11:$ZZ$201,126,FALSE))=TRUE,"",IF(VLOOKUP($A125,parlvotes_lh!$A$11:$ZZ$201,126,FALSE)=0,"",VLOOKUP($A125,parlvotes_lh!$A$11:$ZZ$201,126,FALSE)))</f>
        <v/>
      </c>
      <c r="Q125" s="188" t="str">
        <f>IF(ISERROR(VLOOKUP($A125,parlvotes_lh!$A$11:$ZZ$201,146,FALSE))=TRUE,"",IF(VLOOKUP($A125,parlvotes_lh!$A$11:$ZZ$201,146,FALSE)=0,"",VLOOKUP($A125,parlvotes_lh!$A$11:$ZZ$201,146,FALSE)))</f>
        <v/>
      </c>
      <c r="R125" s="188" t="str">
        <f>IF(ISERROR(VLOOKUP($A125,parlvotes_lh!$A$11:$ZZ$201,166,FALSE))=TRUE,"",IF(VLOOKUP($A125,parlvotes_lh!$A$11:$ZZ$201,166,FALSE)=0,"",VLOOKUP($A125,parlvotes_lh!$A$11:$ZZ$201,166,FALSE)))</f>
        <v/>
      </c>
      <c r="S125" s="188" t="str">
        <f>IF(ISERROR(VLOOKUP($A125,parlvotes_lh!$A$11:$ZZ$201,186,FALSE))=TRUE,"",IF(VLOOKUP($A125,parlvotes_lh!$A$11:$ZZ$201,186,FALSE)=0,"",VLOOKUP($A125,parlvotes_lh!$A$11:$ZZ$201,186,FALSE)))</f>
        <v/>
      </c>
      <c r="T125" s="188" t="str">
        <f>IF(ISERROR(VLOOKUP($A125,parlvotes_lh!$A$11:$ZZ$201,206,FALSE))=TRUE,"",IF(VLOOKUP($A125,parlvotes_lh!$A$11:$ZZ$201,206,FALSE)=0,"",VLOOKUP($A125,parlvotes_lh!$A$11:$ZZ$201,206,FALSE)))</f>
        <v/>
      </c>
      <c r="U125" s="188" t="str">
        <f>IF(ISERROR(VLOOKUP($A125,parlvotes_lh!$A$11:$ZZ$201,226,FALSE))=TRUE,"",IF(VLOOKUP($A125,parlvotes_lh!$A$11:$ZZ$201,226,FALSE)=0,"",VLOOKUP($A125,parlvotes_lh!$A$11:$ZZ$201,226,FALSE)))</f>
        <v/>
      </c>
      <c r="V125" s="188" t="str">
        <f>IF(ISERROR(VLOOKUP($A125,parlvotes_lh!$A$11:$ZZ$201,246,FALSE))=TRUE,"",IF(VLOOKUP($A125,parlvotes_lh!$A$11:$ZZ$201,246,FALSE)=0,"",VLOOKUP($A125,parlvotes_lh!$A$11:$ZZ$201,246,FALSE)))</f>
        <v/>
      </c>
      <c r="W125" s="188" t="str">
        <f>IF(ISERROR(VLOOKUP($A125,parlvotes_lh!$A$11:$ZZ$201,266,FALSE))=TRUE,"",IF(VLOOKUP($A125,parlvotes_lh!$A$11:$ZZ$201,266,FALSE)=0,"",VLOOKUP($A125,parlvotes_lh!$A$11:$ZZ$201,266,FALSE)))</f>
        <v/>
      </c>
      <c r="X125" s="188" t="str">
        <f>IF(ISERROR(VLOOKUP($A125,parlvotes_lh!$A$11:$ZZ$201,286,FALSE))=TRUE,"",IF(VLOOKUP($A125,parlvotes_lh!$A$11:$ZZ$201,286,FALSE)=0,"",VLOOKUP($A125,parlvotes_lh!$A$11:$ZZ$201,286,FALSE)))</f>
        <v/>
      </c>
      <c r="Y125" s="188" t="str">
        <f>IF(ISERROR(VLOOKUP($A125,parlvotes_lh!$A$11:$ZZ$201,306,FALSE))=TRUE,"",IF(VLOOKUP($A125,parlvotes_lh!$A$11:$ZZ$201,306,FALSE)=0,"",VLOOKUP($A125,parlvotes_lh!$A$11:$ZZ$201,306,FALSE)))</f>
        <v/>
      </c>
      <c r="Z125" s="188" t="str">
        <f>IF(ISERROR(VLOOKUP($A125,parlvotes_lh!$A$11:$ZZ$201,326,FALSE))=TRUE,"",IF(VLOOKUP($A125,parlvotes_lh!$A$11:$ZZ$201,326,FALSE)=0,"",VLOOKUP($A125,parlvotes_lh!$A$11:$ZZ$201,326,FALSE)))</f>
        <v/>
      </c>
      <c r="AA125" s="188" t="str">
        <f>IF(ISERROR(VLOOKUP($A125,parlvotes_lh!$A$11:$ZZ$201,346,FALSE))=TRUE,"",IF(VLOOKUP($A125,parlvotes_lh!$A$11:$ZZ$201,346,FALSE)=0,"",VLOOKUP($A125,parlvotes_lh!$A$11:$ZZ$201,346,FALSE)))</f>
        <v/>
      </c>
      <c r="AB125" s="188" t="str">
        <f>IF(ISERROR(VLOOKUP($A125,parlvotes_lh!$A$11:$ZZ$201,366,FALSE))=TRUE,"",IF(VLOOKUP($A125,parlvotes_lh!$A$11:$ZZ$201,366,FALSE)=0,"",VLOOKUP($A125,parlvotes_lh!$A$11:$ZZ$201,366,FALSE)))</f>
        <v/>
      </c>
      <c r="AC125" s="188" t="str">
        <f>IF(ISERROR(VLOOKUP($A125,parlvotes_lh!$A$11:$ZZ$201,386,FALSE))=TRUE,"",IF(VLOOKUP($A125,parlvotes_lh!$A$11:$ZZ$201,386,FALSE)=0,"",VLOOKUP($A125,parlvotes_lh!$A$11:$ZZ$201,386,FALSE)))</f>
        <v/>
      </c>
    </row>
    <row r="126" spans="1:29" ht="13.5" customHeight="1" x14ac:dyDescent="0.25">
      <c r="A126" s="182"/>
      <c r="B126" s="87" t="str">
        <f>IF(A126="","",MID(info_weblinks!$C$3,32,3))</f>
        <v/>
      </c>
      <c r="C126" s="87" t="str">
        <f>IF(info_parties!G126="","",info_parties!G126)</f>
        <v/>
      </c>
      <c r="D126" s="87" t="str">
        <f>IF(info_parties!K126="","",info_parties!K126)</f>
        <v/>
      </c>
      <c r="E126" s="87" t="str">
        <f>IF(info_parties!H126="","",info_parties!H126)</f>
        <v/>
      </c>
      <c r="F126" s="183" t="str">
        <f t="shared" si="4"/>
        <v/>
      </c>
      <c r="G126" s="184" t="str">
        <f t="shared" si="5"/>
        <v/>
      </c>
      <c r="H126" s="185" t="str">
        <f t="shared" si="6"/>
        <v/>
      </c>
      <c r="I126" s="186" t="str">
        <f t="shared" si="7"/>
        <v/>
      </c>
      <c r="J126" s="187" t="str">
        <f>IF(ISERROR(VLOOKUP($A126,parlvotes_lh!$A$11:$ZZ$201,6,FALSE))=TRUE,"",IF(VLOOKUP($A126,parlvotes_lh!$A$11:$ZZ$201,6,FALSE)=0,"",VLOOKUP($A126,parlvotes_lh!$A$11:$ZZ$201,6,FALSE)))</f>
        <v/>
      </c>
      <c r="K126" s="187" t="str">
        <f>IF(ISERROR(VLOOKUP($A126,parlvotes_lh!$A$11:$ZZ$201,26,FALSE))=TRUE,"",IF(VLOOKUP($A126,parlvotes_lh!$A$11:$ZZ$201,26,FALSE)=0,"",VLOOKUP($A126,parlvotes_lh!$A$11:$ZZ$201,26,FALSE)))</f>
        <v/>
      </c>
      <c r="L126" s="187" t="str">
        <f>IF(ISERROR(VLOOKUP($A126,parlvotes_lh!$A$11:$ZZ$201,46,FALSE))=TRUE,"",IF(VLOOKUP($A126,parlvotes_lh!$A$11:$ZZ$201,46,FALSE)=0,"",VLOOKUP($A126,parlvotes_lh!$A$11:$ZZ$201,46,FALSE)))</f>
        <v/>
      </c>
      <c r="M126" s="187" t="str">
        <f>IF(ISERROR(VLOOKUP($A126,parlvotes_lh!$A$11:$ZZ$201,66,FALSE))=TRUE,"",IF(VLOOKUP($A126,parlvotes_lh!$A$11:$ZZ$201,66,FALSE)=0,"",VLOOKUP($A126,parlvotes_lh!$A$11:$ZZ$201,66,FALSE)))</f>
        <v/>
      </c>
      <c r="N126" s="187" t="str">
        <f>IF(ISERROR(VLOOKUP($A126,parlvotes_lh!$A$11:$ZZ$201,86,FALSE))=TRUE,"",IF(VLOOKUP($A126,parlvotes_lh!$A$11:$ZZ$201,86,FALSE)=0,"",VLOOKUP($A126,parlvotes_lh!$A$11:$ZZ$201,86,FALSE)))</f>
        <v/>
      </c>
      <c r="O126" s="187" t="str">
        <f>IF(ISERROR(VLOOKUP($A126,parlvotes_lh!$A$11:$ZZ$201,106,FALSE))=TRUE,"",IF(VLOOKUP($A126,parlvotes_lh!$A$11:$ZZ$201,106,FALSE)=0,"",VLOOKUP($A126,parlvotes_lh!$A$11:$ZZ$201,106,FALSE)))</f>
        <v/>
      </c>
      <c r="P126" s="187" t="str">
        <f>IF(ISERROR(VLOOKUP($A126,parlvotes_lh!$A$11:$ZZ$201,126,FALSE))=TRUE,"",IF(VLOOKUP($A126,parlvotes_lh!$A$11:$ZZ$201,126,FALSE)=0,"",VLOOKUP($A126,parlvotes_lh!$A$11:$ZZ$201,126,FALSE)))</f>
        <v/>
      </c>
      <c r="Q126" s="188" t="str">
        <f>IF(ISERROR(VLOOKUP($A126,parlvotes_lh!$A$11:$ZZ$201,146,FALSE))=TRUE,"",IF(VLOOKUP($A126,parlvotes_lh!$A$11:$ZZ$201,146,FALSE)=0,"",VLOOKUP($A126,parlvotes_lh!$A$11:$ZZ$201,146,FALSE)))</f>
        <v/>
      </c>
      <c r="R126" s="188" t="str">
        <f>IF(ISERROR(VLOOKUP($A126,parlvotes_lh!$A$11:$ZZ$201,166,FALSE))=TRUE,"",IF(VLOOKUP($A126,parlvotes_lh!$A$11:$ZZ$201,166,FALSE)=0,"",VLOOKUP($A126,parlvotes_lh!$A$11:$ZZ$201,166,FALSE)))</f>
        <v/>
      </c>
      <c r="S126" s="188" t="str">
        <f>IF(ISERROR(VLOOKUP($A126,parlvotes_lh!$A$11:$ZZ$201,186,FALSE))=TRUE,"",IF(VLOOKUP($A126,parlvotes_lh!$A$11:$ZZ$201,186,FALSE)=0,"",VLOOKUP($A126,parlvotes_lh!$A$11:$ZZ$201,186,FALSE)))</f>
        <v/>
      </c>
      <c r="T126" s="188" t="str">
        <f>IF(ISERROR(VLOOKUP($A126,parlvotes_lh!$A$11:$ZZ$201,206,FALSE))=TRUE,"",IF(VLOOKUP($A126,parlvotes_lh!$A$11:$ZZ$201,206,FALSE)=0,"",VLOOKUP($A126,parlvotes_lh!$A$11:$ZZ$201,206,FALSE)))</f>
        <v/>
      </c>
      <c r="U126" s="188" t="str">
        <f>IF(ISERROR(VLOOKUP($A126,parlvotes_lh!$A$11:$ZZ$201,226,FALSE))=TRUE,"",IF(VLOOKUP($A126,parlvotes_lh!$A$11:$ZZ$201,226,FALSE)=0,"",VLOOKUP($A126,parlvotes_lh!$A$11:$ZZ$201,226,FALSE)))</f>
        <v/>
      </c>
      <c r="V126" s="188" t="str">
        <f>IF(ISERROR(VLOOKUP($A126,parlvotes_lh!$A$11:$ZZ$201,246,FALSE))=TRUE,"",IF(VLOOKUP($A126,parlvotes_lh!$A$11:$ZZ$201,246,FALSE)=0,"",VLOOKUP($A126,parlvotes_lh!$A$11:$ZZ$201,246,FALSE)))</f>
        <v/>
      </c>
      <c r="W126" s="188" t="str">
        <f>IF(ISERROR(VLOOKUP($A126,parlvotes_lh!$A$11:$ZZ$201,266,FALSE))=TRUE,"",IF(VLOOKUP($A126,parlvotes_lh!$A$11:$ZZ$201,266,FALSE)=0,"",VLOOKUP($A126,parlvotes_lh!$A$11:$ZZ$201,266,FALSE)))</f>
        <v/>
      </c>
      <c r="X126" s="188" t="str">
        <f>IF(ISERROR(VLOOKUP($A126,parlvotes_lh!$A$11:$ZZ$201,286,FALSE))=TRUE,"",IF(VLOOKUP($A126,parlvotes_lh!$A$11:$ZZ$201,286,FALSE)=0,"",VLOOKUP($A126,parlvotes_lh!$A$11:$ZZ$201,286,FALSE)))</f>
        <v/>
      </c>
      <c r="Y126" s="188" t="str">
        <f>IF(ISERROR(VLOOKUP($A126,parlvotes_lh!$A$11:$ZZ$201,306,FALSE))=TRUE,"",IF(VLOOKUP($A126,parlvotes_lh!$A$11:$ZZ$201,306,FALSE)=0,"",VLOOKUP($A126,parlvotes_lh!$A$11:$ZZ$201,306,FALSE)))</f>
        <v/>
      </c>
      <c r="Z126" s="188" t="str">
        <f>IF(ISERROR(VLOOKUP($A126,parlvotes_lh!$A$11:$ZZ$201,326,FALSE))=TRUE,"",IF(VLOOKUP($A126,parlvotes_lh!$A$11:$ZZ$201,326,FALSE)=0,"",VLOOKUP($A126,parlvotes_lh!$A$11:$ZZ$201,326,FALSE)))</f>
        <v/>
      </c>
      <c r="AA126" s="188" t="str">
        <f>IF(ISERROR(VLOOKUP($A126,parlvotes_lh!$A$11:$ZZ$201,346,FALSE))=TRUE,"",IF(VLOOKUP($A126,parlvotes_lh!$A$11:$ZZ$201,346,FALSE)=0,"",VLOOKUP($A126,parlvotes_lh!$A$11:$ZZ$201,346,FALSE)))</f>
        <v/>
      </c>
      <c r="AB126" s="188" t="str">
        <f>IF(ISERROR(VLOOKUP($A126,parlvotes_lh!$A$11:$ZZ$201,366,FALSE))=TRUE,"",IF(VLOOKUP($A126,parlvotes_lh!$A$11:$ZZ$201,366,FALSE)=0,"",VLOOKUP($A126,parlvotes_lh!$A$11:$ZZ$201,366,FALSE)))</f>
        <v/>
      </c>
      <c r="AC126" s="188" t="str">
        <f>IF(ISERROR(VLOOKUP($A126,parlvotes_lh!$A$11:$ZZ$201,386,FALSE))=TRUE,"",IF(VLOOKUP($A126,parlvotes_lh!$A$11:$ZZ$201,386,FALSE)=0,"",VLOOKUP($A126,parlvotes_lh!$A$11:$ZZ$201,386,FALSE)))</f>
        <v/>
      </c>
    </row>
    <row r="127" spans="1:29" ht="13.5" customHeight="1" x14ac:dyDescent="0.25">
      <c r="A127" s="182"/>
      <c r="B127" s="87" t="str">
        <f>IF(A127="","",MID(info_weblinks!$C$3,32,3))</f>
        <v/>
      </c>
      <c r="C127" s="87" t="str">
        <f>IF(info_parties!G127="","",info_parties!G127)</f>
        <v/>
      </c>
      <c r="D127" s="87" t="str">
        <f>IF(info_parties!K127="","",info_parties!K127)</f>
        <v/>
      </c>
      <c r="E127" s="87" t="str">
        <f>IF(info_parties!H127="","",info_parties!H127)</f>
        <v/>
      </c>
      <c r="F127" s="183" t="str">
        <f t="shared" si="4"/>
        <v/>
      </c>
      <c r="G127" s="184" t="str">
        <f t="shared" si="5"/>
        <v/>
      </c>
      <c r="H127" s="185" t="str">
        <f t="shared" si="6"/>
        <v/>
      </c>
      <c r="I127" s="186" t="str">
        <f t="shared" si="7"/>
        <v/>
      </c>
      <c r="J127" s="187" t="str">
        <f>IF(ISERROR(VLOOKUP($A127,parlvotes_lh!$A$11:$ZZ$201,6,FALSE))=TRUE,"",IF(VLOOKUP($A127,parlvotes_lh!$A$11:$ZZ$201,6,FALSE)=0,"",VLOOKUP($A127,parlvotes_lh!$A$11:$ZZ$201,6,FALSE)))</f>
        <v/>
      </c>
      <c r="K127" s="187" t="str">
        <f>IF(ISERROR(VLOOKUP($A127,parlvotes_lh!$A$11:$ZZ$201,26,FALSE))=TRUE,"",IF(VLOOKUP($A127,parlvotes_lh!$A$11:$ZZ$201,26,FALSE)=0,"",VLOOKUP($A127,parlvotes_lh!$A$11:$ZZ$201,26,FALSE)))</f>
        <v/>
      </c>
      <c r="L127" s="187" t="str">
        <f>IF(ISERROR(VLOOKUP($A127,parlvotes_lh!$A$11:$ZZ$201,46,FALSE))=TRUE,"",IF(VLOOKUP($A127,parlvotes_lh!$A$11:$ZZ$201,46,FALSE)=0,"",VLOOKUP($A127,parlvotes_lh!$A$11:$ZZ$201,46,FALSE)))</f>
        <v/>
      </c>
      <c r="M127" s="187" t="str">
        <f>IF(ISERROR(VLOOKUP($A127,parlvotes_lh!$A$11:$ZZ$201,66,FALSE))=TRUE,"",IF(VLOOKUP($A127,parlvotes_lh!$A$11:$ZZ$201,66,FALSE)=0,"",VLOOKUP($A127,parlvotes_lh!$A$11:$ZZ$201,66,FALSE)))</f>
        <v/>
      </c>
      <c r="N127" s="187" t="str">
        <f>IF(ISERROR(VLOOKUP($A127,parlvotes_lh!$A$11:$ZZ$201,86,FALSE))=TRUE,"",IF(VLOOKUP($A127,parlvotes_lh!$A$11:$ZZ$201,86,FALSE)=0,"",VLOOKUP($A127,parlvotes_lh!$A$11:$ZZ$201,86,FALSE)))</f>
        <v/>
      </c>
      <c r="O127" s="187" t="str">
        <f>IF(ISERROR(VLOOKUP($A127,parlvotes_lh!$A$11:$ZZ$201,106,FALSE))=TRUE,"",IF(VLOOKUP($A127,parlvotes_lh!$A$11:$ZZ$201,106,FALSE)=0,"",VLOOKUP($A127,parlvotes_lh!$A$11:$ZZ$201,106,FALSE)))</f>
        <v/>
      </c>
      <c r="P127" s="187" t="str">
        <f>IF(ISERROR(VLOOKUP($A127,parlvotes_lh!$A$11:$ZZ$201,126,FALSE))=TRUE,"",IF(VLOOKUP($A127,parlvotes_lh!$A$11:$ZZ$201,126,FALSE)=0,"",VLOOKUP($A127,parlvotes_lh!$A$11:$ZZ$201,126,FALSE)))</f>
        <v/>
      </c>
      <c r="Q127" s="188" t="str">
        <f>IF(ISERROR(VLOOKUP($A127,parlvotes_lh!$A$11:$ZZ$201,146,FALSE))=TRUE,"",IF(VLOOKUP($A127,parlvotes_lh!$A$11:$ZZ$201,146,FALSE)=0,"",VLOOKUP($A127,parlvotes_lh!$A$11:$ZZ$201,146,FALSE)))</f>
        <v/>
      </c>
      <c r="R127" s="188" t="str">
        <f>IF(ISERROR(VLOOKUP($A127,parlvotes_lh!$A$11:$ZZ$201,166,FALSE))=TRUE,"",IF(VLOOKUP($A127,parlvotes_lh!$A$11:$ZZ$201,166,FALSE)=0,"",VLOOKUP($A127,parlvotes_lh!$A$11:$ZZ$201,166,FALSE)))</f>
        <v/>
      </c>
      <c r="S127" s="188" t="str">
        <f>IF(ISERROR(VLOOKUP($A127,parlvotes_lh!$A$11:$ZZ$201,186,FALSE))=TRUE,"",IF(VLOOKUP($A127,parlvotes_lh!$A$11:$ZZ$201,186,FALSE)=0,"",VLOOKUP($A127,parlvotes_lh!$A$11:$ZZ$201,186,FALSE)))</f>
        <v/>
      </c>
      <c r="T127" s="188" t="str">
        <f>IF(ISERROR(VLOOKUP($A127,parlvotes_lh!$A$11:$ZZ$201,206,FALSE))=TRUE,"",IF(VLOOKUP($A127,parlvotes_lh!$A$11:$ZZ$201,206,FALSE)=0,"",VLOOKUP($A127,parlvotes_lh!$A$11:$ZZ$201,206,FALSE)))</f>
        <v/>
      </c>
      <c r="U127" s="188" t="str">
        <f>IF(ISERROR(VLOOKUP($A127,parlvotes_lh!$A$11:$ZZ$201,226,FALSE))=TRUE,"",IF(VLOOKUP($A127,parlvotes_lh!$A$11:$ZZ$201,226,FALSE)=0,"",VLOOKUP($A127,parlvotes_lh!$A$11:$ZZ$201,226,FALSE)))</f>
        <v/>
      </c>
      <c r="V127" s="188" t="str">
        <f>IF(ISERROR(VLOOKUP($A127,parlvotes_lh!$A$11:$ZZ$201,246,FALSE))=TRUE,"",IF(VLOOKUP($A127,parlvotes_lh!$A$11:$ZZ$201,246,FALSE)=0,"",VLOOKUP($A127,parlvotes_lh!$A$11:$ZZ$201,246,FALSE)))</f>
        <v/>
      </c>
      <c r="W127" s="188" t="str">
        <f>IF(ISERROR(VLOOKUP($A127,parlvotes_lh!$A$11:$ZZ$201,266,FALSE))=TRUE,"",IF(VLOOKUP($A127,parlvotes_lh!$A$11:$ZZ$201,266,FALSE)=0,"",VLOOKUP($A127,parlvotes_lh!$A$11:$ZZ$201,266,FALSE)))</f>
        <v/>
      </c>
      <c r="X127" s="188" t="str">
        <f>IF(ISERROR(VLOOKUP($A127,parlvotes_lh!$A$11:$ZZ$201,286,FALSE))=TRUE,"",IF(VLOOKUP($A127,parlvotes_lh!$A$11:$ZZ$201,286,FALSE)=0,"",VLOOKUP($A127,parlvotes_lh!$A$11:$ZZ$201,286,FALSE)))</f>
        <v/>
      </c>
      <c r="Y127" s="188" t="str">
        <f>IF(ISERROR(VLOOKUP($A127,parlvotes_lh!$A$11:$ZZ$201,306,FALSE))=TRUE,"",IF(VLOOKUP($A127,parlvotes_lh!$A$11:$ZZ$201,306,FALSE)=0,"",VLOOKUP($A127,parlvotes_lh!$A$11:$ZZ$201,306,FALSE)))</f>
        <v/>
      </c>
      <c r="Z127" s="188" t="str">
        <f>IF(ISERROR(VLOOKUP($A127,parlvotes_lh!$A$11:$ZZ$201,326,FALSE))=TRUE,"",IF(VLOOKUP($A127,parlvotes_lh!$A$11:$ZZ$201,326,FALSE)=0,"",VLOOKUP($A127,parlvotes_lh!$A$11:$ZZ$201,326,FALSE)))</f>
        <v/>
      </c>
      <c r="AA127" s="188" t="str">
        <f>IF(ISERROR(VLOOKUP($A127,parlvotes_lh!$A$11:$ZZ$201,346,FALSE))=TRUE,"",IF(VLOOKUP($A127,parlvotes_lh!$A$11:$ZZ$201,346,FALSE)=0,"",VLOOKUP($A127,parlvotes_lh!$A$11:$ZZ$201,346,FALSE)))</f>
        <v/>
      </c>
      <c r="AB127" s="188" t="str">
        <f>IF(ISERROR(VLOOKUP($A127,parlvotes_lh!$A$11:$ZZ$201,366,FALSE))=TRUE,"",IF(VLOOKUP($A127,parlvotes_lh!$A$11:$ZZ$201,366,FALSE)=0,"",VLOOKUP($A127,parlvotes_lh!$A$11:$ZZ$201,366,FALSE)))</f>
        <v/>
      </c>
      <c r="AC127" s="188" t="str">
        <f>IF(ISERROR(VLOOKUP($A127,parlvotes_lh!$A$11:$ZZ$201,386,FALSE))=TRUE,"",IF(VLOOKUP($A127,parlvotes_lh!$A$11:$ZZ$201,386,FALSE)=0,"",VLOOKUP($A127,parlvotes_lh!$A$11:$ZZ$201,386,FALSE)))</f>
        <v/>
      </c>
    </row>
    <row r="128" spans="1:29" ht="13.5" customHeight="1" x14ac:dyDescent="0.25">
      <c r="A128" s="182"/>
      <c r="B128" s="87" t="str">
        <f>IF(A128="","",MID(info_weblinks!$C$3,32,3))</f>
        <v/>
      </c>
      <c r="C128" s="87" t="str">
        <f>IF(info_parties!G128="","",info_parties!G128)</f>
        <v/>
      </c>
      <c r="D128" s="87" t="str">
        <f>IF(info_parties!K128="","",info_parties!K128)</f>
        <v/>
      </c>
      <c r="E128" s="87" t="str">
        <f>IF(info_parties!H128="","",info_parties!H128)</f>
        <v/>
      </c>
      <c r="F128" s="183" t="str">
        <f t="shared" si="4"/>
        <v/>
      </c>
      <c r="G128" s="184" t="str">
        <f t="shared" si="5"/>
        <v/>
      </c>
      <c r="H128" s="185" t="str">
        <f t="shared" si="6"/>
        <v/>
      </c>
      <c r="I128" s="186" t="str">
        <f t="shared" si="7"/>
        <v/>
      </c>
      <c r="J128" s="187" t="str">
        <f>IF(ISERROR(VLOOKUP($A128,parlvotes_lh!$A$11:$ZZ$201,6,FALSE))=TRUE,"",IF(VLOOKUP($A128,parlvotes_lh!$A$11:$ZZ$201,6,FALSE)=0,"",VLOOKUP($A128,parlvotes_lh!$A$11:$ZZ$201,6,FALSE)))</f>
        <v/>
      </c>
      <c r="K128" s="187" t="str">
        <f>IF(ISERROR(VLOOKUP($A128,parlvotes_lh!$A$11:$ZZ$201,26,FALSE))=TRUE,"",IF(VLOOKUP($A128,parlvotes_lh!$A$11:$ZZ$201,26,FALSE)=0,"",VLOOKUP($A128,parlvotes_lh!$A$11:$ZZ$201,26,FALSE)))</f>
        <v/>
      </c>
      <c r="L128" s="187" t="str">
        <f>IF(ISERROR(VLOOKUP($A128,parlvotes_lh!$A$11:$ZZ$201,46,FALSE))=TRUE,"",IF(VLOOKUP($A128,parlvotes_lh!$A$11:$ZZ$201,46,FALSE)=0,"",VLOOKUP($A128,parlvotes_lh!$A$11:$ZZ$201,46,FALSE)))</f>
        <v/>
      </c>
      <c r="M128" s="187" t="str">
        <f>IF(ISERROR(VLOOKUP($A128,parlvotes_lh!$A$11:$ZZ$201,66,FALSE))=TRUE,"",IF(VLOOKUP($A128,parlvotes_lh!$A$11:$ZZ$201,66,FALSE)=0,"",VLOOKUP($A128,parlvotes_lh!$A$11:$ZZ$201,66,FALSE)))</f>
        <v/>
      </c>
      <c r="N128" s="187" t="str">
        <f>IF(ISERROR(VLOOKUP($A128,parlvotes_lh!$A$11:$ZZ$201,86,FALSE))=TRUE,"",IF(VLOOKUP($A128,parlvotes_lh!$A$11:$ZZ$201,86,FALSE)=0,"",VLOOKUP($A128,parlvotes_lh!$A$11:$ZZ$201,86,FALSE)))</f>
        <v/>
      </c>
      <c r="O128" s="187" t="str">
        <f>IF(ISERROR(VLOOKUP($A128,parlvotes_lh!$A$11:$ZZ$201,106,FALSE))=TRUE,"",IF(VLOOKUP($A128,parlvotes_lh!$A$11:$ZZ$201,106,FALSE)=0,"",VLOOKUP($A128,parlvotes_lh!$A$11:$ZZ$201,106,FALSE)))</f>
        <v/>
      </c>
      <c r="P128" s="187" t="str">
        <f>IF(ISERROR(VLOOKUP($A128,parlvotes_lh!$A$11:$ZZ$201,126,FALSE))=TRUE,"",IF(VLOOKUP($A128,parlvotes_lh!$A$11:$ZZ$201,126,FALSE)=0,"",VLOOKUP($A128,parlvotes_lh!$A$11:$ZZ$201,126,FALSE)))</f>
        <v/>
      </c>
      <c r="Q128" s="188" t="str">
        <f>IF(ISERROR(VLOOKUP($A128,parlvotes_lh!$A$11:$ZZ$201,146,FALSE))=TRUE,"",IF(VLOOKUP($A128,parlvotes_lh!$A$11:$ZZ$201,146,FALSE)=0,"",VLOOKUP($A128,parlvotes_lh!$A$11:$ZZ$201,146,FALSE)))</f>
        <v/>
      </c>
      <c r="R128" s="188" t="str">
        <f>IF(ISERROR(VLOOKUP($A128,parlvotes_lh!$A$11:$ZZ$201,166,FALSE))=TRUE,"",IF(VLOOKUP($A128,parlvotes_lh!$A$11:$ZZ$201,166,FALSE)=0,"",VLOOKUP($A128,parlvotes_lh!$A$11:$ZZ$201,166,FALSE)))</f>
        <v/>
      </c>
      <c r="S128" s="188" t="str">
        <f>IF(ISERROR(VLOOKUP($A128,parlvotes_lh!$A$11:$ZZ$201,186,FALSE))=TRUE,"",IF(VLOOKUP($A128,parlvotes_lh!$A$11:$ZZ$201,186,FALSE)=0,"",VLOOKUP($A128,parlvotes_lh!$A$11:$ZZ$201,186,FALSE)))</f>
        <v/>
      </c>
      <c r="T128" s="188" t="str">
        <f>IF(ISERROR(VLOOKUP($A128,parlvotes_lh!$A$11:$ZZ$201,206,FALSE))=TRUE,"",IF(VLOOKUP($A128,parlvotes_lh!$A$11:$ZZ$201,206,FALSE)=0,"",VLOOKUP($A128,parlvotes_lh!$A$11:$ZZ$201,206,FALSE)))</f>
        <v/>
      </c>
      <c r="U128" s="188" t="str">
        <f>IF(ISERROR(VLOOKUP($A128,parlvotes_lh!$A$11:$ZZ$201,226,FALSE))=TRUE,"",IF(VLOOKUP($A128,parlvotes_lh!$A$11:$ZZ$201,226,FALSE)=0,"",VLOOKUP($A128,parlvotes_lh!$A$11:$ZZ$201,226,FALSE)))</f>
        <v/>
      </c>
      <c r="V128" s="188" t="str">
        <f>IF(ISERROR(VLOOKUP($A128,parlvotes_lh!$A$11:$ZZ$201,246,FALSE))=TRUE,"",IF(VLOOKUP($A128,parlvotes_lh!$A$11:$ZZ$201,246,FALSE)=0,"",VLOOKUP($A128,parlvotes_lh!$A$11:$ZZ$201,246,FALSE)))</f>
        <v/>
      </c>
      <c r="W128" s="188" t="str">
        <f>IF(ISERROR(VLOOKUP($A128,parlvotes_lh!$A$11:$ZZ$201,266,FALSE))=TRUE,"",IF(VLOOKUP($A128,parlvotes_lh!$A$11:$ZZ$201,266,FALSE)=0,"",VLOOKUP($A128,parlvotes_lh!$A$11:$ZZ$201,266,FALSE)))</f>
        <v/>
      </c>
      <c r="X128" s="188" t="str">
        <f>IF(ISERROR(VLOOKUP($A128,parlvotes_lh!$A$11:$ZZ$201,286,FALSE))=TRUE,"",IF(VLOOKUP($A128,parlvotes_lh!$A$11:$ZZ$201,286,FALSE)=0,"",VLOOKUP($A128,parlvotes_lh!$A$11:$ZZ$201,286,FALSE)))</f>
        <v/>
      </c>
      <c r="Y128" s="188" t="str">
        <f>IF(ISERROR(VLOOKUP($A128,parlvotes_lh!$A$11:$ZZ$201,306,FALSE))=TRUE,"",IF(VLOOKUP($A128,parlvotes_lh!$A$11:$ZZ$201,306,FALSE)=0,"",VLOOKUP($A128,parlvotes_lh!$A$11:$ZZ$201,306,FALSE)))</f>
        <v/>
      </c>
      <c r="Z128" s="188" t="str">
        <f>IF(ISERROR(VLOOKUP($A128,parlvotes_lh!$A$11:$ZZ$201,326,FALSE))=TRUE,"",IF(VLOOKUP($A128,parlvotes_lh!$A$11:$ZZ$201,326,FALSE)=0,"",VLOOKUP($A128,parlvotes_lh!$A$11:$ZZ$201,326,FALSE)))</f>
        <v/>
      </c>
      <c r="AA128" s="188" t="str">
        <f>IF(ISERROR(VLOOKUP($A128,parlvotes_lh!$A$11:$ZZ$201,346,FALSE))=TRUE,"",IF(VLOOKUP($A128,parlvotes_lh!$A$11:$ZZ$201,346,FALSE)=0,"",VLOOKUP($A128,parlvotes_lh!$A$11:$ZZ$201,346,FALSE)))</f>
        <v/>
      </c>
      <c r="AB128" s="188" t="str">
        <f>IF(ISERROR(VLOOKUP($A128,parlvotes_lh!$A$11:$ZZ$201,366,FALSE))=TRUE,"",IF(VLOOKUP($A128,parlvotes_lh!$A$11:$ZZ$201,366,FALSE)=0,"",VLOOKUP($A128,parlvotes_lh!$A$11:$ZZ$201,366,FALSE)))</f>
        <v/>
      </c>
      <c r="AC128" s="188" t="str">
        <f>IF(ISERROR(VLOOKUP($A128,parlvotes_lh!$A$11:$ZZ$201,386,FALSE))=TRUE,"",IF(VLOOKUP($A128,parlvotes_lh!$A$11:$ZZ$201,386,FALSE)=0,"",VLOOKUP($A128,parlvotes_lh!$A$11:$ZZ$201,386,FALSE)))</f>
        <v/>
      </c>
    </row>
    <row r="129" spans="1:29" ht="13.5" customHeight="1" x14ac:dyDescent="0.25">
      <c r="A129" s="182"/>
      <c r="B129" s="87" t="str">
        <f>IF(A129="","",MID(info_weblinks!$C$3,32,3))</f>
        <v/>
      </c>
      <c r="C129" s="87" t="str">
        <f>IF(info_parties!G129="","",info_parties!G129)</f>
        <v/>
      </c>
      <c r="D129" s="87" t="str">
        <f>IF(info_parties!K129="","",info_parties!K129)</f>
        <v/>
      </c>
      <c r="E129" s="87" t="str">
        <f>IF(info_parties!H129="","",info_parties!H129)</f>
        <v/>
      </c>
      <c r="F129" s="183" t="str">
        <f t="shared" si="4"/>
        <v/>
      </c>
      <c r="G129" s="184" t="str">
        <f t="shared" si="5"/>
        <v/>
      </c>
      <c r="H129" s="185" t="str">
        <f t="shared" si="6"/>
        <v/>
      </c>
      <c r="I129" s="186" t="str">
        <f t="shared" si="7"/>
        <v/>
      </c>
      <c r="J129" s="187" t="str">
        <f>IF(ISERROR(VLOOKUP($A129,parlvotes_lh!$A$11:$ZZ$201,6,FALSE))=TRUE,"",IF(VLOOKUP($A129,parlvotes_lh!$A$11:$ZZ$201,6,FALSE)=0,"",VLOOKUP($A129,parlvotes_lh!$A$11:$ZZ$201,6,FALSE)))</f>
        <v/>
      </c>
      <c r="K129" s="187" t="str">
        <f>IF(ISERROR(VLOOKUP($A129,parlvotes_lh!$A$11:$ZZ$201,26,FALSE))=TRUE,"",IF(VLOOKUP($A129,parlvotes_lh!$A$11:$ZZ$201,26,FALSE)=0,"",VLOOKUP($A129,parlvotes_lh!$A$11:$ZZ$201,26,FALSE)))</f>
        <v/>
      </c>
      <c r="L129" s="187" t="str">
        <f>IF(ISERROR(VLOOKUP($A129,parlvotes_lh!$A$11:$ZZ$201,46,FALSE))=TRUE,"",IF(VLOOKUP($A129,parlvotes_lh!$A$11:$ZZ$201,46,FALSE)=0,"",VLOOKUP($A129,parlvotes_lh!$A$11:$ZZ$201,46,FALSE)))</f>
        <v/>
      </c>
      <c r="M129" s="187" t="str">
        <f>IF(ISERROR(VLOOKUP($A129,parlvotes_lh!$A$11:$ZZ$201,66,FALSE))=TRUE,"",IF(VLOOKUP($A129,parlvotes_lh!$A$11:$ZZ$201,66,FALSE)=0,"",VLOOKUP($A129,parlvotes_lh!$A$11:$ZZ$201,66,FALSE)))</f>
        <v/>
      </c>
      <c r="N129" s="187" t="str">
        <f>IF(ISERROR(VLOOKUP($A129,parlvotes_lh!$A$11:$ZZ$201,86,FALSE))=TRUE,"",IF(VLOOKUP($A129,parlvotes_lh!$A$11:$ZZ$201,86,FALSE)=0,"",VLOOKUP($A129,parlvotes_lh!$A$11:$ZZ$201,86,FALSE)))</f>
        <v/>
      </c>
      <c r="O129" s="187" t="str">
        <f>IF(ISERROR(VLOOKUP($A129,parlvotes_lh!$A$11:$ZZ$201,106,FALSE))=TRUE,"",IF(VLOOKUP($A129,parlvotes_lh!$A$11:$ZZ$201,106,FALSE)=0,"",VLOOKUP($A129,parlvotes_lh!$A$11:$ZZ$201,106,FALSE)))</f>
        <v/>
      </c>
      <c r="P129" s="187" t="str">
        <f>IF(ISERROR(VLOOKUP($A129,parlvotes_lh!$A$11:$ZZ$201,126,FALSE))=TRUE,"",IF(VLOOKUP($A129,parlvotes_lh!$A$11:$ZZ$201,126,FALSE)=0,"",VLOOKUP($A129,parlvotes_lh!$A$11:$ZZ$201,126,FALSE)))</f>
        <v/>
      </c>
      <c r="Q129" s="188" t="str">
        <f>IF(ISERROR(VLOOKUP($A129,parlvotes_lh!$A$11:$ZZ$201,146,FALSE))=TRUE,"",IF(VLOOKUP($A129,parlvotes_lh!$A$11:$ZZ$201,146,FALSE)=0,"",VLOOKUP($A129,parlvotes_lh!$A$11:$ZZ$201,146,FALSE)))</f>
        <v/>
      </c>
      <c r="R129" s="188" t="str">
        <f>IF(ISERROR(VLOOKUP($A129,parlvotes_lh!$A$11:$ZZ$201,166,FALSE))=TRUE,"",IF(VLOOKUP($A129,parlvotes_lh!$A$11:$ZZ$201,166,FALSE)=0,"",VLOOKUP($A129,parlvotes_lh!$A$11:$ZZ$201,166,FALSE)))</f>
        <v/>
      </c>
      <c r="S129" s="188" t="str">
        <f>IF(ISERROR(VLOOKUP($A129,parlvotes_lh!$A$11:$ZZ$201,186,FALSE))=TRUE,"",IF(VLOOKUP($A129,parlvotes_lh!$A$11:$ZZ$201,186,FALSE)=0,"",VLOOKUP($A129,parlvotes_lh!$A$11:$ZZ$201,186,FALSE)))</f>
        <v/>
      </c>
      <c r="T129" s="188" t="str">
        <f>IF(ISERROR(VLOOKUP($A129,parlvotes_lh!$A$11:$ZZ$201,206,FALSE))=TRUE,"",IF(VLOOKUP($A129,parlvotes_lh!$A$11:$ZZ$201,206,FALSE)=0,"",VLOOKUP($A129,parlvotes_lh!$A$11:$ZZ$201,206,FALSE)))</f>
        <v/>
      </c>
      <c r="U129" s="188" t="str">
        <f>IF(ISERROR(VLOOKUP($A129,parlvotes_lh!$A$11:$ZZ$201,226,FALSE))=TRUE,"",IF(VLOOKUP($A129,parlvotes_lh!$A$11:$ZZ$201,226,FALSE)=0,"",VLOOKUP($A129,parlvotes_lh!$A$11:$ZZ$201,226,FALSE)))</f>
        <v/>
      </c>
      <c r="V129" s="188" t="str">
        <f>IF(ISERROR(VLOOKUP($A129,parlvotes_lh!$A$11:$ZZ$201,246,FALSE))=TRUE,"",IF(VLOOKUP($A129,parlvotes_lh!$A$11:$ZZ$201,246,FALSE)=0,"",VLOOKUP($A129,parlvotes_lh!$A$11:$ZZ$201,246,FALSE)))</f>
        <v/>
      </c>
      <c r="W129" s="188" t="str">
        <f>IF(ISERROR(VLOOKUP($A129,parlvotes_lh!$A$11:$ZZ$201,266,FALSE))=TRUE,"",IF(VLOOKUP($A129,parlvotes_lh!$A$11:$ZZ$201,266,FALSE)=0,"",VLOOKUP($A129,parlvotes_lh!$A$11:$ZZ$201,266,FALSE)))</f>
        <v/>
      </c>
      <c r="X129" s="188" t="str">
        <f>IF(ISERROR(VLOOKUP($A129,parlvotes_lh!$A$11:$ZZ$201,286,FALSE))=TRUE,"",IF(VLOOKUP($A129,parlvotes_lh!$A$11:$ZZ$201,286,FALSE)=0,"",VLOOKUP($A129,parlvotes_lh!$A$11:$ZZ$201,286,FALSE)))</f>
        <v/>
      </c>
      <c r="Y129" s="188" t="str">
        <f>IF(ISERROR(VLOOKUP($A129,parlvotes_lh!$A$11:$ZZ$201,306,FALSE))=TRUE,"",IF(VLOOKUP($A129,parlvotes_lh!$A$11:$ZZ$201,306,FALSE)=0,"",VLOOKUP($A129,parlvotes_lh!$A$11:$ZZ$201,306,FALSE)))</f>
        <v/>
      </c>
      <c r="Z129" s="188" t="str">
        <f>IF(ISERROR(VLOOKUP($A129,parlvotes_lh!$A$11:$ZZ$201,326,FALSE))=TRUE,"",IF(VLOOKUP($A129,parlvotes_lh!$A$11:$ZZ$201,326,FALSE)=0,"",VLOOKUP($A129,parlvotes_lh!$A$11:$ZZ$201,326,FALSE)))</f>
        <v/>
      </c>
      <c r="AA129" s="188" t="str">
        <f>IF(ISERROR(VLOOKUP($A129,parlvotes_lh!$A$11:$ZZ$201,346,FALSE))=TRUE,"",IF(VLOOKUP($A129,parlvotes_lh!$A$11:$ZZ$201,346,FALSE)=0,"",VLOOKUP($A129,parlvotes_lh!$A$11:$ZZ$201,346,FALSE)))</f>
        <v/>
      </c>
      <c r="AB129" s="188" t="str">
        <f>IF(ISERROR(VLOOKUP($A129,parlvotes_lh!$A$11:$ZZ$201,366,FALSE))=TRUE,"",IF(VLOOKUP($A129,parlvotes_lh!$A$11:$ZZ$201,366,FALSE)=0,"",VLOOKUP($A129,parlvotes_lh!$A$11:$ZZ$201,366,FALSE)))</f>
        <v/>
      </c>
      <c r="AC129" s="188" t="str">
        <f>IF(ISERROR(VLOOKUP($A129,parlvotes_lh!$A$11:$ZZ$201,386,FALSE))=TRUE,"",IF(VLOOKUP($A129,parlvotes_lh!$A$11:$ZZ$201,386,FALSE)=0,"",VLOOKUP($A129,parlvotes_lh!$A$11:$ZZ$201,386,FALSE)))</f>
        <v/>
      </c>
    </row>
    <row r="130" spans="1:29" ht="13.5" customHeight="1" x14ac:dyDescent="0.25">
      <c r="A130" s="182"/>
      <c r="B130" s="87" t="str">
        <f>IF(A130="","",MID(info_weblinks!$C$3,32,3))</f>
        <v/>
      </c>
      <c r="C130" s="87" t="str">
        <f>IF(info_parties!G130="","",info_parties!G130)</f>
        <v/>
      </c>
      <c r="D130" s="87" t="str">
        <f>IF(info_parties!K130="","",info_parties!K130)</f>
        <v/>
      </c>
      <c r="E130" s="87" t="str">
        <f>IF(info_parties!H130="","",info_parties!H130)</f>
        <v/>
      </c>
      <c r="F130" s="183" t="str">
        <f t="shared" ref="F130:F193" si="8">IF(MAX(J130:AC130)=0,"",INDEX(J$1:AC$1,MATCH(TRUE,INDEX((J130:AC130&lt;&gt;""),0),0)))</f>
        <v/>
      </c>
      <c r="G130" s="184" t="str">
        <f t="shared" ref="G130:G193" si="9">IF(MAX(J130:AC130)=0,"",INDEX(J$1:AC$1,1,MATCH(LOOKUP(9.99+307,J130:AC130),J130:AC130,0)))</f>
        <v/>
      </c>
      <c r="H130" s="185" t="str">
        <f t="shared" ref="H130:H193" si="10">IF(MAX(J130:AC130)=0,"",MAX(J130:AC130))</f>
        <v/>
      </c>
      <c r="I130" s="186" t="str">
        <f t="shared" ref="I130:I193" si="11">IF(H130="","",INDEX(J$1:AC$1,1,MATCH(H130,J130:AC130,0)))</f>
        <v/>
      </c>
      <c r="J130" s="187" t="str">
        <f>IF(ISERROR(VLOOKUP($A130,parlvotes_lh!$A$11:$ZZ$201,6,FALSE))=TRUE,"",IF(VLOOKUP($A130,parlvotes_lh!$A$11:$ZZ$201,6,FALSE)=0,"",VLOOKUP($A130,parlvotes_lh!$A$11:$ZZ$201,6,FALSE)))</f>
        <v/>
      </c>
      <c r="K130" s="187" t="str">
        <f>IF(ISERROR(VLOOKUP($A130,parlvotes_lh!$A$11:$ZZ$201,26,FALSE))=TRUE,"",IF(VLOOKUP($A130,parlvotes_lh!$A$11:$ZZ$201,26,FALSE)=0,"",VLOOKUP($A130,parlvotes_lh!$A$11:$ZZ$201,26,FALSE)))</f>
        <v/>
      </c>
      <c r="L130" s="187" t="str">
        <f>IF(ISERROR(VLOOKUP($A130,parlvotes_lh!$A$11:$ZZ$201,46,FALSE))=TRUE,"",IF(VLOOKUP($A130,parlvotes_lh!$A$11:$ZZ$201,46,FALSE)=0,"",VLOOKUP($A130,parlvotes_lh!$A$11:$ZZ$201,46,FALSE)))</f>
        <v/>
      </c>
      <c r="M130" s="187" t="str">
        <f>IF(ISERROR(VLOOKUP($A130,parlvotes_lh!$A$11:$ZZ$201,66,FALSE))=TRUE,"",IF(VLOOKUP($A130,parlvotes_lh!$A$11:$ZZ$201,66,FALSE)=0,"",VLOOKUP($A130,parlvotes_lh!$A$11:$ZZ$201,66,FALSE)))</f>
        <v/>
      </c>
      <c r="N130" s="187" t="str">
        <f>IF(ISERROR(VLOOKUP($A130,parlvotes_lh!$A$11:$ZZ$201,86,FALSE))=TRUE,"",IF(VLOOKUP($A130,parlvotes_lh!$A$11:$ZZ$201,86,FALSE)=0,"",VLOOKUP($A130,parlvotes_lh!$A$11:$ZZ$201,86,FALSE)))</f>
        <v/>
      </c>
      <c r="O130" s="187" t="str">
        <f>IF(ISERROR(VLOOKUP($A130,parlvotes_lh!$A$11:$ZZ$201,106,FALSE))=TRUE,"",IF(VLOOKUP($A130,parlvotes_lh!$A$11:$ZZ$201,106,FALSE)=0,"",VLOOKUP($A130,parlvotes_lh!$A$11:$ZZ$201,106,FALSE)))</f>
        <v/>
      </c>
      <c r="P130" s="187" t="str">
        <f>IF(ISERROR(VLOOKUP($A130,parlvotes_lh!$A$11:$ZZ$201,126,FALSE))=TRUE,"",IF(VLOOKUP($A130,parlvotes_lh!$A$11:$ZZ$201,126,FALSE)=0,"",VLOOKUP($A130,parlvotes_lh!$A$11:$ZZ$201,126,FALSE)))</f>
        <v/>
      </c>
      <c r="Q130" s="188" t="str">
        <f>IF(ISERROR(VLOOKUP($A130,parlvotes_lh!$A$11:$ZZ$201,146,FALSE))=TRUE,"",IF(VLOOKUP($A130,parlvotes_lh!$A$11:$ZZ$201,146,FALSE)=0,"",VLOOKUP($A130,parlvotes_lh!$A$11:$ZZ$201,146,FALSE)))</f>
        <v/>
      </c>
      <c r="R130" s="188" t="str">
        <f>IF(ISERROR(VLOOKUP($A130,parlvotes_lh!$A$11:$ZZ$201,166,FALSE))=TRUE,"",IF(VLOOKUP($A130,parlvotes_lh!$A$11:$ZZ$201,166,FALSE)=0,"",VLOOKUP($A130,parlvotes_lh!$A$11:$ZZ$201,166,FALSE)))</f>
        <v/>
      </c>
      <c r="S130" s="188" t="str">
        <f>IF(ISERROR(VLOOKUP($A130,parlvotes_lh!$A$11:$ZZ$201,186,FALSE))=TRUE,"",IF(VLOOKUP($A130,parlvotes_lh!$A$11:$ZZ$201,186,FALSE)=0,"",VLOOKUP($A130,parlvotes_lh!$A$11:$ZZ$201,186,FALSE)))</f>
        <v/>
      </c>
      <c r="T130" s="188" t="str">
        <f>IF(ISERROR(VLOOKUP($A130,parlvotes_lh!$A$11:$ZZ$201,206,FALSE))=TRUE,"",IF(VLOOKUP($A130,parlvotes_lh!$A$11:$ZZ$201,206,FALSE)=0,"",VLOOKUP($A130,parlvotes_lh!$A$11:$ZZ$201,206,FALSE)))</f>
        <v/>
      </c>
      <c r="U130" s="188" t="str">
        <f>IF(ISERROR(VLOOKUP($A130,parlvotes_lh!$A$11:$ZZ$201,226,FALSE))=TRUE,"",IF(VLOOKUP($A130,parlvotes_lh!$A$11:$ZZ$201,226,FALSE)=0,"",VLOOKUP($A130,parlvotes_lh!$A$11:$ZZ$201,226,FALSE)))</f>
        <v/>
      </c>
      <c r="V130" s="188" t="str">
        <f>IF(ISERROR(VLOOKUP($A130,parlvotes_lh!$A$11:$ZZ$201,246,FALSE))=TRUE,"",IF(VLOOKUP($A130,parlvotes_lh!$A$11:$ZZ$201,246,FALSE)=0,"",VLOOKUP($A130,parlvotes_lh!$A$11:$ZZ$201,246,FALSE)))</f>
        <v/>
      </c>
      <c r="W130" s="188" t="str">
        <f>IF(ISERROR(VLOOKUP($A130,parlvotes_lh!$A$11:$ZZ$201,266,FALSE))=TRUE,"",IF(VLOOKUP($A130,parlvotes_lh!$A$11:$ZZ$201,266,FALSE)=0,"",VLOOKUP($A130,parlvotes_lh!$A$11:$ZZ$201,266,FALSE)))</f>
        <v/>
      </c>
      <c r="X130" s="188" t="str">
        <f>IF(ISERROR(VLOOKUP($A130,parlvotes_lh!$A$11:$ZZ$201,286,FALSE))=TRUE,"",IF(VLOOKUP($A130,parlvotes_lh!$A$11:$ZZ$201,286,FALSE)=0,"",VLOOKUP($A130,parlvotes_lh!$A$11:$ZZ$201,286,FALSE)))</f>
        <v/>
      </c>
      <c r="Y130" s="188" t="str">
        <f>IF(ISERROR(VLOOKUP($A130,parlvotes_lh!$A$11:$ZZ$201,306,FALSE))=TRUE,"",IF(VLOOKUP($A130,parlvotes_lh!$A$11:$ZZ$201,306,FALSE)=0,"",VLOOKUP($A130,parlvotes_lh!$A$11:$ZZ$201,306,FALSE)))</f>
        <v/>
      </c>
      <c r="Z130" s="188" t="str">
        <f>IF(ISERROR(VLOOKUP($A130,parlvotes_lh!$A$11:$ZZ$201,326,FALSE))=TRUE,"",IF(VLOOKUP($A130,parlvotes_lh!$A$11:$ZZ$201,326,FALSE)=0,"",VLOOKUP($A130,parlvotes_lh!$A$11:$ZZ$201,326,FALSE)))</f>
        <v/>
      </c>
      <c r="AA130" s="188" t="str">
        <f>IF(ISERROR(VLOOKUP($A130,parlvotes_lh!$A$11:$ZZ$201,346,FALSE))=TRUE,"",IF(VLOOKUP($A130,parlvotes_lh!$A$11:$ZZ$201,346,FALSE)=0,"",VLOOKUP($A130,parlvotes_lh!$A$11:$ZZ$201,346,FALSE)))</f>
        <v/>
      </c>
      <c r="AB130" s="188" t="str">
        <f>IF(ISERROR(VLOOKUP($A130,parlvotes_lh!$A$11:$ZZ$201,366,FALSE))=TRUE,"",IF(VLOOKUP($A130,parlvotes_lh!$A$11:$ZZ$201,366,FALSE)=0,"",VLOOKUP($A130,parlvotes_lh!$A$11:$ZZ$201,366,FALSE)))</f>
        <v/>
      </c>
      <c r="AC130" s="188" t="str">
        <f>IF(ISERROR(VLOOKUP($A130,parlvotes_lh!$A$11:$ZZ$201,386,FALSE))=TRUE,"",IF(VLOOKUP($A130,parlvotes_lh!$A$11:$ZZ$201,386,FALSE)=0,"",VLOOKUP($A130,parlvotes_lh!$A$11:$ZZ$201,386,FALSE)))</f>
        <v/>
      </c>
    </row>
    <row r="131" spans="1:29" ht="13.5" customHeight="1" x14ac:dyDescent="0.25">
      <c r="A131" s="182"/>
      <c r="B131" s="87" t="str">
        <f>IF(A131="","",MID(info_weblinks!$C$3,32,3))</f>
        <v/>
      </c>
      <c r="C131" s="87" t="str">
        <f>IF(info_parties!G131="","",info_parties!G131)</f>
        <v/>
      </c>
      <c r="D131" s="87" t="str">
        <f>IF(info_parties!K131="","",info_parties!K131)</f>
        <v/>
      </c>
      <c r="E131" s="87" t="str">
        <f>IF(info_parties!H131="","",info_parties!H131)</f>
        <v/>
      </c>
      <c r="F131" s="183" t="str">
        <f t="shared" si="8"/>
        <v/>
      </c>
      <c r="G131" s="184" t="str">
        <f t="shared" si="9"/>
        <v/>
      </c>
      <c r="H131" s="185" t="str">
        <f t="shared" si="10"/>
        <v/>
      </c>
      <c r="I131" s="186" t="str">
        <f t="shared" si="11"/>
        <v/>
      </c>
      <c r="J131" s="187" t="str">
        <f>IF(ISERROR(VLOOKUP($A131,parlvotes_lh!$A$11:$ZZ$201,6,FALSE))=TRUE,"",IF(VLOOKUP($A131,parlvotes_lh!$A$11:$ZZ$201,6,FALSE)=0,"",VLOOKUP($A131,parlvotes_lh!$A$11:$ZZ$201,6,FALSE)))</f>
        <v/>
      </c>
      <c r="K131" s="187" t="str">
        <f>IF(ISERROR(VLOOKUP($A131,parlvotes_lh!$A$11:$ZZ$201,26,FALSE))=TRUE,"",IF(VLOOKUP($A131,parlvotes_lh!$A$11:$ZZ$201,26,FALSE)=0,"",VLOOKUP($A131,parlvotes_lh!$A$11:$ZZ$201,26,FALSE)))</f>
        <v/>
      </c>
      <c r="L131" s="187" t="str">
        <f>IF(ISERROR(VLOOKUP($A131,parlvotes_lh!$A$11:$ZZ$201,46,FALSE))=TRUE,"",IF(VLOOKUP($A131,parlvotes_lh!$A$11:$ZZ$201,46,FALSE)=0,"",VLOOKUP($A131,parlvotes_lh!$A$11:$ZZ$201,46,FALSE)))</f>
        <v/>
      </c>
      <c r="M131" s="187" t="str">
        <f>IF(ISERROR(VLOOKUP($A131,parlvotes_lh!$A$11:$ZZ$201,66,FALSE))=TRUE,"",IF(VLOOKUP($A131,parlvotes_lh!$A$11:$ZZ$201,66,FALSE)=0,"",VLOOKUP($A131,parlvotes_lh!$A$11:$ZZ$201,66,FALSE)))</f>
        <v/>
      </c>
      <c r="N131" s="187" t="str">
        <f>IF(ISERROR(VLOOKUP($A131,parlvotes_lh!$A$11:$ZZ$201,86,FALSE))=TRUE,"",IF(VLOOKUP($A131,parlvotes_lh!$A$11:$ZZ$201,86,FALSE)=0,"",VLOOKUP($A131,parlvotes_lh!$A$11:$ZZ$201,86,FALSE)))</f>
        <v/>
      </c>
      <c r="O131" s="187" t="str">
        <f>IF(ISERROR(VLOOKUP($A131,parlvotes_lh!$A$11:$ZZ$201,106,FALSE))=TRUE,"",IF(VLOOKUP($A131,parlvotes_lh!$A$11:$ZZ$201,106,FALSE)=0,"",VLOOKUP($A131,parlvotes_lh!$A$11:$ZZ$201,106,FALSE)))</f>
        <v/>
      </c>
      <c r="P131" s="187" t="str">
        <f>IF(ISERROR(VLOOKUP($A131,parlvotes_lh!$A$11:$ZZ$201,126,FALSE))=TRUE,"",IF(VLOOKUP($A131,parlvotes_lh!$A$11:$ZZ$201,126,FALSE)=0,"",VLOOKUP($A131,parlvotes_lh!$A$11:$ZZ$201,126,FALSE)))</f>
        <v/>
      </c>
      <c r="Q131" s="188" t="str">
        <f>IF(ISERROR(VLOOKUP($A131,parlvotes_lh!$A$11:$ZZ$201,146,FALSE))=TRUE,"",IF(VLOOKUP($A131,parlvotes_lh!$A$11:$ZZ$201,146,FALSE)=0,"",VLOOKUP($A131,parlvotes_lh!$A$11:$ZZ$201,146,FALSE)))</f>
        <v/>
      </c>
      <c r="R131" s="188" t="str">
        <f>IF(ISERROR(VLOOKUP($A131,parlvotes_lh!$A$11:$ZZ$201,166,FALSE))=TRUE,"",IF(VLOOKUP($A131,parlvotes_lh!$A$11:$ZZ$201,166,FALSE)=0,"",VLOOKUP($A131,parlvotes_lh!$A$11:$ZZ$201,166,FALSE)))</f>
        <v/>
      </c>
      <c r="S131" s="188" t="str">
        <f>IF(ISERROR(VLOOKUP($A131,parlvotes_lh!$A$11:$ZZ$201,186,FALSE))=TRUE,"",IF(VLOOKUP($A131,parlvotes_lh!$A$11:$ZZ$201,186,FALSE)=0,"",VLOOKUP($A131,parlvotes_lh!$A$11:$ZZ$201,186,FALSE)))</f>
        <v/>
      </c>
      <c r="T131" s="188" t="str">
        <f>IF(ISERROR(VLOOKUP($A131,parlvotes_lh!$A$11:$ZZ$201,206,FALSE))=TRUE,"",IF(VLOOKUP($A131,parlvotes_lh!$A$11:$ZZ$201,206,FALSE)=0,"",VLOOKUP($A131,parlvotes_lh!$A$11:$ZZ$201,206,FALSE)))</f>
        <v/>
      </c>
      <c r="U131" s="188" t="str">
        <f>IF(ISERROR(VLOOKUP($A131,parlvotes_lh!$A$11:$ZZ$201,226,FALSE))=TRUE,"",IF(VLOOKUP($A131,parlvotes_lh!$A$11:$ZZ$201,226,FALSE)=0,"",VLOOKUP($A131,parlvotes_lh!$A$11:$ZZ$201,226,FALSE)))</f>
        <v/>
      </c>
      <c r="V131" s="188" t="str">
        <f>IF(ISERROR(VLOOKUP($A131,parlvotes_lh!$A$11:$ZZ$201,246,FALSE))=TRUE,"",IF(VLOOKUP($A131,parlvotes_lh!$A$11:$ZZ$201,246,FALSE)=0,"",VLOOKUP($A131,parlvotes_lh!$A$11:$ZZ$201,246,FALSE)))</f>
        <v/>
      </c>
      <c r="W131" s="188" t="str">
        <f>IF(ISERROR(VLOOKUP($A131,parlvotes_lh!$A$11:$ZZ$201,266,FALSE))=TRUE,"",IF(VLOOKUP($A131,parlvotes_lh!$A$11:$ZZ$201,266,FALSE)=0,"",VLOOKUP($A131,parlvotes_lh!$A$11:$ZZ$201,266,FALSE)))</f>
        <v/>
      </c>
      <c r="X131" s="188" t="str">
        <f>IF(ISERROR(VLOOKUP($A131,parlvotes_lh!$A$11:$ZZ$201,286,FALSE))=TRUE,"",IF(VLOOKUP($A131,parlvotes_lh!$A$11:$ZZ$201,286,FALSE)=0,"",VLOOKUP($A131,parlvotes_lh!$A$11:$ZZ$201,286,FALSE)))</f>
        <v/>
      </c>
      <c r="Y131" s="188" t="str">
        <f>IF(ISERROR(VLOOKUP($A131,parlvotes_lh!$A$11:$ZZ$201,306,FALSE))=TRUE,"",IF(VLOOKUP($A131,parlvotes_lh!$A$11:$ZZ$201,306,FALSE)=0,"",VLOOKUP($A131,parlvotes_lh!$A$11:$ZZ$201,306,FALSE)))</f>
        <v/>
      </c>
      <c r="Z131" s="188" t="str">
        <f>IF(ISERROR(VLOOKUP($A131,parlvotes_lh!$A$11:$ZZ$201,326,FALSE))=TRUE,"",IF(VLOOKUP($A131,parlvotes_lh!$A$11:$ZZ$201,326,FALSE)=0,"",VLOOKUP($A131,parlvotes_lh!$A$11:$ZZ$201,326,FALSE)))</f>
        <v/>
      </c>
      <c r="AA131" s="188" t="str">
        <f>IF(ISERROR(VLOOKUP($A131,parlvotes_lh!$A$11:$ZZ$201,346,FALSE))=TRUE,"",IF(VLOOKUP($A131,parlvotes_lh!$A$11:$ZZ$201,346,FALSE)=0,"",VLOOKUP($A131,parlvotes_lh!$A$11:$ZZ$201,346,FALSE)))</f>
        <v/>
      </c>
      <c r="AB131" s="188" t="str">
        <f>IF(ISERROR(VLOOKUP($A131,parlvotes_lh!$A$11:$ZZ$201,366,FALSE))=TRUE,"",IF(VLOOKUP($A131,parlvotes_lh!$A$11:$ZZ$201,366,FALSE)=0,"",VLOOKUP($A131,parlvotes_lh!$A$11:$ZZ$201,366,FALSE)))</f>
        <v/>
      </c>
      <c r="AC131" s="188" t="str">
        <f>IF(ISERROR(VLOOKUP($A131,parlvotes_lh!$A$11:$ZZ$201,386,FALSE))=TRUE,"",IF(VLOOKUP($A131,parlvotes_lh!$A$11:$ZZ$201,386,FALSE)=0,"",VLOOKUP($A131,parlvotes_lh!$A$11:$ZZ$201,386,FALSE)))</f>
        <v/>
      </c>
    </row>
    <row r="132" spans="1:29" ht="13.5" customHeight="1" x14ac:dyDescent="0.25">
      <c r="A132" s="182"/>
      <c r="B132" s="87" t="str">
        <f>IF(A132="","",MID(info_weblinks!$C$3,32,3))</f>
        <v/>
      </c>
      <c r="C132" s="87" t="str">
        <f>IF(info_parties!G132="","",info_parties!G132)</f>
        <v/>
      </c>
      <c r="D132" s="87" t="str">
        <f>IF(info_parties!K132="","",info_parties!K132)</f>
        <v/>
      </c>
      <c r="E132" s="87" t="str">
        <f>IF(info_parties!H132="","",info_parties!H132)</f>
        <v/>
      </c>
      <c r="F132" s="183" t="str">
        <f t="shared" si="8"/>
        <v/>
      </c>
      <c r="G132" s="184" t="str">
        <f t="shared" si="9"/>
        <v/>
      </c>
      <c r="H132" s="185" t="str">
        <f t="shared" si="10"/>
        <v/>
      </c>
      <c r="I132" s="186" t="str">
        <f t="shared" si="11"/>
        <v/>
      </c>
      <c r="J132" s="187" t="str">
        <f>IF(ISERROR(VLOOKUP($A132,parlvotes_lh!$A$11:$ZZ$201,6,FALSE))=TRUE,"",IF(VLOOKUP($A132,parlvotes_lh!$A$11:$ZZ$201,6,FALSE)=0,"",VLOOKUP($A132,parlvotes_lh!$A$11:$ZZ$201,6,FALSE)))</f>
        <v/>
      </c>
      <c r="K132" s="187" t="str">
        <f>IF(ISERROR(VLOOKUP($A132,parlvotes_lh!$A$11:$ZZ$201,26,FALSE))=TRUE,"",IF(VLOOKUP($A132,parlvotes_lh!$A$11:$ZZ$201,26,FALSE)=0,"",VLOOKUP($A132,parlvotes_lh!$A$11:$ZZ$201,26,FALSE)))</f>
        <v/>
      </c>
      <c r="L132" s="187" t="str">
        <f>IF(ISERROR(VLOOKUP($A132,parlvotes_lh!$A$11:$ZZ$201,46,FALSE))=TRUE,"",IF(VLOOKUP($A132,parlvotes_lh!$A$11:$ZZ$201,46,FALSE)=0,"",VLOOKUP($A132,parlvotes_lh!$A$11:$ZZ$201,46,FALSE)))</f>
        <v/>
      </c>
      <c r="M132" s="187" t="str">
        <f>IF(ISERROR(VLOOKUP($A132,parlvotes_lh!$A$11:$ZZ$201,66,FALSE))=TRUE,"",IF(VLOOKUP($A132,parlvotes_lh!$A$11:$ZZ$201,66,FALSE)=0,"",VLOOKUP($A132,parlvotes_lh!$A$11:$ZZ$201,66,FALSE)))</f>
        <v/>
      </c>
      <c r="N132" s="187" t="str">
        <f>IF(ISERROR(VLOOKUP($A132,parlvotes_lh!$A$11:$ZZ$201,86,FALSE))=TRUE,"",IF(VLOOKUP($A132,parlvotes_lh!$A$11:$ZZ$201,86,FALSE)=0,"",VLOOKUP($A132,parlvotes_lh!$A$11:$ZZ$201,86,FALSE)))</f>
        <v/>
      </c>
      <c r="O132" s="187" t="str">
        <f>IF(ISERROR(VLOOKUP($A132,parlvotes_lh!$A$11:$ZZ$201,106,FALSE))=TRUE,"",IF(VLOOKUP($A132,parlvotes_lh!$A$11:$ZZ$201,106,FALSE)=0,"",VLOOKUP($A132,parlvotes_lh!$A$11:$ZZ$201,106,FALSE)))</f>
        <v/>
      </c>
      <c r="P132" s="187" t="str">
        <f>IF(ISERROR(VLOOKUP($A132,parlvotes_lh!$A$11:$ZZ$201,126,FALSE))=TRUE,"",IF(VLOOKUP($A132,parlvotes_lh!$A$11:$ZZ$201,126,FALSE)=0,"",VLOOKUP($A132,parlvotes_lh!$A$11:$ZZ$201,126,FALSE)))</f>
        <v/>
      </c>
      <c r="Q132" s="188" t="str">
        <f>IF(ISERROR(VLOOKUP($A132,parlvotes_lh!$A$11:$ZZ$201,146,FALSE))=TRUE,"",IF(VLOOKUP($A132,parlvotes_lh!$A$11:$ZZ$201,146,FALSE)=0,"",VLOOKUP($A132,parlvotes_lh!$A$11:$ZZ$201,146,FALSE)))</f>
        <v/>
      </c>
      <c r="R132" s="188" t="str">
        <f>IF(ISERROR(VLOOKUP($A132,parlvotes_lh!$A$11:$ZZ$201,166,FALSE))=TRUE,"",IF(VLOOKUP($A132,parlvotes_lh!$A$11:$ZZ$201,166,FALSE)=0,"",VLOOKUP($A132,parlvotes_lh!$A$11:$ZZ$201,166,FALSE)))</f>
        <v/>
      </c>
      <c r="S132" s="188" t="str">
        <f>IF(ISERROR(VLOOKUP($A132,parlvotes_lh!$A$11:$ZZ$201,186,FALSE))=TRUE,"",IF(VLOOKUP($A132,parlvotes_lh!$A$11:$ZZ$201,186,FALSE)=0,"",VLOOKUP($A132,parlvotes_lh!$A$11:$ZZ$201,186,FALSE)))</f>
        <v/>
      </c>
      <c r="T132" s="188" t="str">
        <f>IF(ISERROR(VLOOKUP($A132,parlvotes_lh!$A$11:$ZZ$201,206,FALSE))=TRUE,"",IF(VLOOKUP($A132,parlvotes_lh!$A$11:$ZZ$201,206,FALSE)=0,"",VLOOKUP($A132,parlvotes_lh!$A$11:$ZZ$201,206,FALSE)))</f>
        <v/>
      </c>
      <c r="U132" s="188" t="str">
        <f>IF(ISERROR(VLOOKUP($A132,parlvotes_lh!$A$11:$ZZ$201,226,FALSE))=TRUE,"",IF(VLOOKUP($A132,parlvotes_lh!$A$11:$ZZ$201,226,FALSE)=0,"",VLOOKUP($A132,parlvotes_lh!$A$11:$ZZ$201,226,FALSE)))</f>
        <v/>
      </c>
      <c r="V132" s="188" t="str">
        <f>IF(ISERROR(VLOOKUP($A132,parlvotes_lh!$A$11:$ZZ$201,246,FALSE))=TRUE,"",IF(VLOOKUP($A132,parlvotes_lh!$A$11:$ZZ$201,246,FALSE)=0,"",VLOOKUP($A132,parlvotes_lh!$A$11:$ZZ$201,246,FALSE)))</f>
        <v/>
      </c>
      <c r="W132" s="188" t="str">
        <f>IF(ISERROR(VLOOKUP($A132,parlvotes_lh!$A$11:$ZZ$201,266,FALSE))=TRUE,"",IF(VLOOKUP($A132,parlvotes_lh!$A$11:$ZZ$201,266,FALSE)=0,"",VLOOKUP($A132,parlvotes_lh!$A$11:$ZZ$201,266,FALSE)))</f>
        <v/>
      </c>
      <c r="X132" s="188" t="str">
        <f>IF(ISERROR(VLOOKUP($A132,parlvotes_lh!$A$11:$ZZ$201,286,FALSE))=TRUE,"",IF(VLOOKUP($A132,parlvotes_lh!$A$11:$ZZ$201,286,FALSE)=0,"",VLOOKUP($A132,parlvotes_lh!$A$11:$ZZ$201,286,FALSE)))</f>
        <v/>
      </c>
      <c r="Y132" s="188" t="str">
        <f>IF(ISERROR(VLOOKUP($A132,parlvotes_lh!$A$11:$ZZ$201,306,FALSE))=TRUE,"",IF(VLOOKUP($A132,parlvotes_lh!$A$11:$ZZ$201,306,FALSE)=0,"",VLOOKUP($A132,parlvotes_lh!$A$11:$ZZ$201,306,FALSE)))</f>
        <v/>
      </c>
      <c r="Z132" s="188" t="str">
        <f>IF(ISERROR(VLOOKUP($A132,parlvotes_lh!$A$11:$ZZ$201,326,FALSE))=TRUE,"",IF(VLOOKUP($A132,parlvotes_lh!$A$11:$ZZ$201,326,FALSE)=0,"",VLOOKUP($A132,parlvotes_lh!$A$11:$ZZ$201,326,FALSE)))</f>
        <v/>
      </c>
      <c r="AA132" s="188" t="str">
        <f>IF(ISERROR(VLOOKUP($A132,parlvotes_lh!$A$11:$ZZ$201,346,FALSE))=TRUE,"",IF(VLOOKUP($A132,parlvotes_lh!$A$11:$ZZ$201,346,FALSE)=0,"",VLOOKUP($A132,parlvotes_lh!$A$11:$ZZ$201,346,FALSE)))</f>
        <v/>
      </c>
      <c r="AB132" s="188" t="str">
        <f>IF(ISERROR(VLOOKUP($A132,parlvotes_lh!$A$11:$ZZ$201,366,FALSE))=TRUE,"",IF(VLOOKUP($A132,parlvotes_lh!$A$11:$ZZ$201,366,FALSE)=0,"",VLOOKUP($A132,parlvotes_lh!$A$11:$ZZ$201,366,FALSE)))</f>
        <v/>
      </c>
      <c r="AC132" s="188" t="str">
        <f>IF(ISERROR(VLOOKUP($A132,parlvotes_lh!$A$11:$ZZ$201,386,FALSE))=TRUE,"",IF(VLOOKUP($A132,parlvotes_lh!$A$11:$ZZ$201,386,FALSE)=0,"",VLOOKUP($A132,parlvotes_lh!$A$11:$ZZ$201,386,FALSE)))</f>
        <v/>
      </c>
    </row>
    <row r="133" spans="1:29" ht="13.5" customHeight="1" x14ac:dyDescent="0.25">
      <c r="A133" s="182"/>
      <c r="B133" s="87" t="str">
        <f>IF(A133="","",MID(info_weblinks!$C$3,32,3))</f>
        <v/>
      </c>
      <c r="C133" s="87" t="str">
        <f>IF(info_parties!G133="","",info_parties!G133)</f>
        <v/>
      </c>
      <c r="D133" s="87" t="str">
        <f>IF(info_parties!K133="","",info_parties!K133)</f>
        <v/>
      </c>
      <c r="E133" s="87" t="str">
        <f>IF(info_parties!H133="","",info_parties!H133)</f>
        <v/>
      </c>
      <c r="F133" s="183" t="str">
        <f t="shared" si="8"/>
        <v/>
      </c>
      <c r="G133" s="184" t="str">
        <f t="shared" si="9"/>
        <v/>
      </c>
      <c r="H133" s="185" t="str">
        <f t="shared" si="10"/>
        <v/>
      </c>
      <c r="I133" s="186" t="str">
        <f t="shared" si="11"/>
        <v/>
      </c>
      <c r="J133" s="187" t="str">
        <f>IF(ISERROR(VLOOKUP($A133,parlvotes_lh!$A$11:$ZZ$201,6,FALSE))=TRUE,"",IF(VLOOKUP($A133,parlvotes_lh!$A$11:$ZZ$201,6,FALSE)=0,"",VLOOKUP($A133,parlvotes_lh!$A$11:$ZZ$201,6,FALSE)))</f>
        <v/>
      </c>
      <c r="K133" s="187" t="str">
        <f>IF(ISERROR(VLOOKUP($A133,parlvotes_lh!$A$11:$ZZ$201,26,FALSE))=TRUE,"",IF(VLOOKUP($A133,parlvotes_lh!$A$11:$ZZ$201,26,FALSE)=0,"",VLOOKUP($A133,parlvotes_lh!$A$11:$ZZ$201,26,FALSE)))</f>
        <v/>
      </c>
      <c r="L133" s="187" t="str">
        <f>IF(ISERROR(VLOOKUP($A133,parlvotes_lh!$A$11:$ZZ$201,46,FALSE))=TRUE,"",IF(VLOOKUP($A133,parlvotes_lh!$A$11:$ZZ$201,46,FALSE)=0,"",VLOOKUP($A133,parlvotes_lh!$A$11:$ZZ$201,46,FALSE)))</f>
        <v/>
      </c>
      <c r="M133" s="187" t="str">
        <f>IF(ISERROR(VLOOKUP($A133,parlvotes_lh!$A$11:$ZZ$201,66,FALSE))=TRUE,"",IF(VLOOKUP($A133,parlvotes_lh!$A$11:$ZZ$201,66,FALSE)=0,"",VLOOKUP($A133,parlvotes_lh!$A$11:$ZZ$201,66,FALSE)))</f>
        <v/>
      </c>
      <c r="N133" s="187" t="str">
        <f>IF(ISERROR(VLOOKUP($A133,parlvotes_lh!$A$11:$ZZ$201,86,FALSE))=TRUE,"",IF(VLOOKUP($A133,parlvotes_lh!$A$11:$ZZ$201,86,FALSE)=0,"",VLOOKUP($A133,parlvotes_lh!$A$11:$ZZ$201,86,FALSE)))</f>
        <v/>
      </c>
      <c r="O133" s="187" t="str">
        <f>IF(ISERROR(VLOOKUP($A133,parlvotes_lh!$A$11:$ZZ$201,106,FALSE))=TRUE,"",IF(VLOOKUP($A133,parlvotes_lh!$A$11:$ZZ$201,106,FALSE)=0,"",VLOOKUP($A133,parlvotes_lh!$A$11:$ZZ$201,106,FALSE)))</f>
        <v/>
      </c>
      <c r="P133" s="187" t="str">
        <f>IF(ISERROR(VLOOKUP($A133,parlvotes_lh!$A$11:$ZZ$201,126,FALSE))=TRUE,"",IF(VLOOKUP($A133,parlvotes_lh!$A$11:$ZZ$201,126,FALSE)=0,"",VLOOKUP($A133,parlvotes_lh!$A$11:$ZZ$201,126,FALSE)))</f>
        <v/>
      </c>
      <c r="Q133" s="188" t="str">
        <f>IF(ISERROR(VLOOKUP($A133,parlvotes_lh!$A$11:$ZZ$201,146,FALSE))=TRUE,"",IF(VLOOKUP($A133,parlvotes_lh!$A$11:$ZZ$201,146,FALSE)=0,"",VLOOKUP($A133,parlvotes_lh!$A$11:$ZZ$201,146,FALSE)))</f>
        <v/>
      </c>
      <c r="R133" s="188" t="str">
        <f>IF(ISERROR(VLOOKUP($A133,parlvotes_lh!$A$11:$ZZ$201,166,FALSE))=TRUE,"",IF(VLOOKUP($A133,parlvotes_lh!$A$11:$ZZ$201,166,FALSE)=0,"",VLOOKUP($A133,parlvotes_lh!$A$11:$ZZ$201,166,FALSE)))</f>
        <v/>
      </c>
      <c r="S133" s="188" t="str">
        <f>IF(ISERROR(VLOOKUP($A133,parlvotes_lh!$A$11:$ZZ$201,186,FALSE))=TRUE,"",IF(VLOOKUP($A133,parlvotes_lh!$A$11:$ZZ$201,186,FALSE)=0,"",VLOOKUP($A133,parlvotes_lh!$A$11:$ZZ$201,186,FALSE)))</f>
        <v/>
      </c>
      <c r="T133" s="188" t="str">
        <f>IF(ISERROR(VLOOKUP($A133,parlvotes_lh!$A$11:$ZZ$201,206,FALSE))=TRUE,"",IF(VLOOKUP($A133,parlvotes_lh!$A$11:$ZZ$201,206,FALSE)=0,"",VLOOKUP($A133,parlvotes_lh!$A$11:$ZZ$201,206,FALSE)))</f>
        <v/>
      </c>
      <c r="U133" s="188" t="str">
        <f>IF(ISERROR(VLOOKUP($A133,parlvotes_lh!$A$11:$ZZ$201,226,FALSE))=TRUE,"",IF(VLOOKUP($A133,parlvotes_lh!$A$11:$ZZ$201,226,FALSE)=0,"",VLOOKUP($A133,parlvotes_lh!$A$11:$ZZ$201,226,FALSE)))</f>
        <v/>
      </c>
      <c r="V133" s="188" t="str">
        <f>IF(ISERROR(VLOOKUP($A133,parlvotes_lh!$A$11:$ZZ$201,246,FALSE))=TRUE,"",IF(VLOOKUP($A133,parlvotes_lh!$A$11:$ZZ$201,246,FALSE)=0,"",VLOOKUP($A133,parlvotes_lh!$A$11:$ZZ$201,246,FALSE)))</f>
        <v/>
      </c>
      <c r="W133" s="188" t="str">
        <f>IF(ISERROR(VLOOKUP($A133,parlvotes_lh!$A$11:$ZZ$201,266,FALSE))=TRUE,"",IF(VLOOKUP($A133,parlvotes_lh!$A$11:$ZZ$201,266,FALSE)=0,"",VLOOKUP($A133,parlvotes_lh!$A$11:$ZZ$201,266,FALSE)))</f>
        <v/>
      </c>
      <c r="X133" s="188" t="str">
        <f>IF(ISERROR(VLOOKUP($A133,parlvotes_lh!$A$11:$ZZ$201,286,FALSE))=TRUE,"",IF(VLOOKUP($A133,parlvotes_lh!$A$11:$ZZ$201,286,FALSE)=0,"",VLOOKUP($A133,parlvotes_lh!$A$11:$ZZ$201,286,FALSE)))</f>
        <v/>
      </c>
      <c r="Y133" s="188" t="str">
        <f>IF(ISERROR(VLOOKUP($A133,parlvotes_lh!$A$11:$ZZ$201,306,FALSE))=TRUE,"",IF(VLOOKUP($A133,parlvotes_lh!$A$11:$ZZ$201,306,FALSE)=0,"",VLOOKUP($A133,parlvotes_lh!$A$11:$ZZ$201,306,FALSE)))</f>
        <v/>
      </c>
      <c r="Z133" s="188" t="str">
        <f>IF(ISERROR(VLOOKUP($A133,parlvotes_lh!$A$11:$ZZ$201,326,FALSE))=TRUE,"",IF(VLOOKUP($A133,parlvotes_lh!$A$11:$ZZ$201,326,FALSE)=0,"",VLOOKUP($A133,parlvotes_lh!$A$11:$ZZ$201,326,FALSE)))</f>
        <v/>
      </c>
      <c r="AA133" s="188" t="str">
        <f>IF(ISERROR(VLOOKUP($A133,parlvotes_lh!$A$11:$ZZ$201,346,FALSE))=TRUE,"",IF(VLOOKUP($A133,parlvotes_lh!$A$11:$ZZ$201,346,FALSE)=0,"",VLOOKUP($A133,parlvotes_lh!$A$11:$ZZ$201,346,FALSE)))</f>
        <v/>
      </c>
      <c r="AB133" s="188" t="str">
        <f>IF(ISERROR(VLOOKUP($A133,parlvotes_lh!$A$11:$ZZ$201,366,FALSE))=TRUE,"",IF(VLOOKUP($A133,parlvotes_lh!$A$11:$ZZ$201,366,FALSE)=0,"",VLOOKUP($A133,parlvotes_lh!$A$11:$ZZ$201,366,FALSE)))</f>
        <v/>
      </c>
      <c r="AC133" s="188" t="str">
        <f>IF(ISERROR(VLOOKUP($A133,parlvotes_lh!$A$11:$ZZ$201,386,FALSE))=TRUE,"",IF(VLOOKUP($A133,parlvotes_lh!$A$11:$ZZ$201,386,FALSE)=0,"",VLOOKUP($A133,parlvotes_lh!$A$11:$ZZ$201,386,FALSE)))</f>
        <v/>
      </c>
    </row>
    <row r="134" spans="1:29" ht="13.5" customHeight="1" x14ac:dyDescent="0.25">
      <c r="A134" s="182"/>
      <c r="B134" s="87" t="str">
        <f>IF(A134="","",MID(info_weblinks!$C$3,32,3))</f>
        <v/>
      </c>
      <c r="C134" s="87" t="str">
        <f>IF(info_parties!G134="","",info_parties!G134)</f>
        <v/>
      </c>
      <c r="D134" s="87" t="str">
        <f>IF(info_parties!K134="","",info_parties!K134)</f>
        <v/>
      </c>
      <c r="E134" s="87" t="str">
        <f>IF(info_parties!H134="","",info_parties!H134)</f>
        <v/>
      </c>
      <c r="F134" s="183" t="str">
        <f t="shared" si="8"/>
        <v/>
      </c>
      <c r="G134" s="184" t="str">
        <f t="shared" si="9"/>
        <v/>
      </c>
      <c r="H134" s="185" t="str">
        <f t="shared" si="10"/>
        <v/>
      </c>
      <c r="I134" s="186" t="str">
        <f t="shared" si="11"/>
        <v/>
      </c>
      <c r="J134" s="187" t="str">
        <f>IF(ISERROR(VLOOKUP($A134,parlvotes_lh!$A$11:$ZZ$201,6,FALSE))=TRUE,"",IF(VLOOKUP($A134,parlvotes_lh!$A$11:$ZZ$201,6,FALSE)=0,"",VLOOKUP($A134,parlvotes_lh!$A$11:$ZZ$201,6,FALSE)))</f>
        <v/>
      </c>
      <c r="K134" s="187" t="str">
        <f>IF(ISERROR(VLOOKUP($A134,parlvotes_lh!$A$11:$ZZ$201,26,FALSE))=TRUE,"",IF(VLOOKUP($A134,parlvotes_lh!$A$11:$ZZ$201,26,FALSE)=0,"",VLOOKUP($A134,parlvotes_lh!$A$11:$ZZ$201,26,FALSE)))</f>
        <v/>
      </c>
      <c r="L134" s="187" t="str">
        <f>IF(ISERROR(VLOOKUP($A134,parlvotes_lh!$A$11:$ZZ$201,46,FALSE))=TRUE,"",IF(VLOOKUP($A134,parlvotes_lh!$A$11:$ZZ$201,46,FALSE)=0,"",VLOOKUP($A134,parlvotes_lh!$A$11:$ZZ$201,46,FALSE)))</f>
        <v/>
      </c>
      <c r="M134" s="187" t="str">
        <f>IF(ISERROR(VLOOKUP($A134,parlvotes_lh!$A$11:$ZZ$201,66,FALSE))=TRUE,"",IF(VLOOKUP($A134,parlvotes_lh!$A$11:$ZZ$201,66,FALSE)=0,"",VLOOKUP($A134,parlvotes_lh!$A$11:$ZZ$201,66,FALSE)))</f>
        <v/>
      </c>
      <c r="N134" s="187" t="str">
        <f>IF(ISERROR(VLOOKUP($A134,parlvotes_lh!$A$11:$ZZ$201,86,FALSE))=TRUE,"",IF(VLOOKUP($A134,parlvotes_lh!$A$11:$ZZ$201,86,FALSE)=0,"",VLOOKUP($A134,parlvotes_lh!$A$11:$ZZ$201,86,FALSE)))</f>
        <v/>
      </c>
      <c r="O134" s="187" t="str">
        <f>IF(ISERROR(VLOOKUP($A134,parlvotes_lh!$A$11:$ZZ$201,106,FALSE))=TRUE,"",IF(VLOOKUP($A134,parlvotes_lh!$A$11:$ZZ$201,106,FALSE)=0,"",VLOOKUP($A134,parlvotes_lh!$A$11:$ZZ$201,106,FALSE)))</f>
        <v/>
      </c>
      <c r="P134" s="187" t="str">
        <f>IF(ISERROR(VLOOKUP($A134,parlvotes_lh!$A$11:$ZZ$201,126,FALSE))=TRUE,"",IF(VLOOKUP($A134,parlvotes_lh!$A$11:$ZZ$201,126,FALSE)=0,"",VLOOKUP($A134,parlvotes_lh!$A$11:$ZZ$201,126,FALSE)))</f>
        <v/>
      </c>
      <c r="Q134" s="188" t="str">
        <f>IF(ISERROR(VLOOKUP($A134,parlvotes_lh!$A$11:$ZZ$201,146,FALSE))=TRUE,"",IF(VLOOKUP($A134,parlvotes_lh!$A$11:$ZZ$201,146,FALSE)=0,"",VLOOKUP($A134,parlvotes_lh!$A$11:$ZZ$201,146,FALSE)))</f>
        <v/>
      </c>
      <c r="R134" s="188" t="str">
        <f>IF(ISERROR(VLOOKUP($A134,parlvotes_lh!$A$11:$ZZ$201,166,FALSE))=TRUE,"",IF(VLOOKUP($A134,parlvotes_lh!$A$11:$ZZ$201,166,FALSE)=0,"",VLOOKUP($A134,parlvotes_lh!$A$11:$ZZ$201,166,FALSE)))</f>
        <v/>
      </c>
      <c r="S134" s="188" t="str">
        <f>IF(ISERROR(VLOOKUP($A134,parlvotes_lh!$A$11:$ZZ$201,186,FALSE))=TRUE,"",IF(VLOOKUP($A134,parlvotes_lh!$A$11:$ZZ$201,186,FALSE)=0,"",VLOOKUP($A134,parlvotes_lh!$A$11:$ZZ$201,186,FALSE)))</f>
        <v/>
      </c>
      <c r="T134" s="188" t="str">
        <f>IF(ISERROR(VLOOKUP($A134,parlvotes_lh!$A$11:$ZZ$201,206,FALSE))=TRUE,"",IF(VLOOKUP($A134,parlvotes_lh!$A$11:$ZZ$201,206,FALSE)=0,"",VLOOKUP($A134,parlvotes_lh!$A$11:$ZZ$201,206,FALSE)))</f>
        <v/>
      </c>
      <c r="U134" s="188" t="str">
        <f>IF(ISERROR(VLOOKUP($A134,parlvotes_lh!$A$11:$ZZ$201,226,FALSE))=TRUE,"",IF(VLOOKUP($A134,parlvotes_lh!$A$11:$ZZ$201,226,FALSE)=0,"",VLOOKUP($A134,parlvotes_lh!$A$11:$ZZ$201,226,FALSE)))</f>
        <v/>
      </c>
      <c r="V134" s="188" t="str">
        <f>IF(ISERROR(VLOOKUP($A134,parlvotes_lh!$A$11:$ZZ$201,246,FALSE))=TRUE,"",IF(VLOOKUP($A134,parlvotes_lh!$A$11:$ZZ$201,246,FALSE)=0,"",VLOOKUP($A134,parlvotes_lh!$A$11:$ZZ$201,246,FALSE)))</f>
        <v/>
      </c>
      <c r="W134" s="188" t="str">
        <f>IF(ISERROR(VLOOKUP($A134,parlvotes_lh!$A$11:$ZZ$201,266,FALSE))=TRUE,"",IF(VLOOKUP($A134,parlvotes_lh!$A$11:$ZZ$201,266,FALSE)=0,"",VLOOKUP($A134,parlvotes_lh!$A$11:$ZZ$201,266,FALSE)))</f>
        <v/>
      </c>
      <c r="X134" s="188" t="str">
        <f>IF(ISERROR(VLOOKUP($A134,parlvotes_lh!$A$11:$ZZ$201,286,FALSE))=TRUE,"",IF(VLOOKUP($A134,parlvotes_lh!$A$11:$ZZ$201,286,FALSE)=0,"",VLOOKUP($A134,parlvotes_lh!$A$11:$ZZ$201,286,FALSE)))</f>
        <v/>
      </c>
      <c r="Y134" s="188" t="str">
        <f>IF(ISERROR(VLOOKUP($A134,parlvotes_lh!$A$11:$ZZ$201,306,FALSE))=TRUE,"",IF(VLOOKUP($A134,parlvotes_lh!$A$11:$ZZ$201,306,FALSE)=0,"",VLOOKUP($A134,parlvotes_lh!$A$11:$ZZ$201,306,FALSE)))</f>
        <v/>
      </c>
      <c r="Z134" s="188" t="str">
        <f>IF(ISERROR(VLOOKUP($A134,parlvotes_lh!$A$11:$ZZ$201,326,FALSE))=TRUE,"",IF(VLOOKUP($A134,parlvotes_lh!$A$11:$ZZ$201,326,FALSE)=0,"",VLOOKUP($A134,parlvotes_lh!$A$11:$ZZ$201,326,FALSE)))</f>
        <v/>
      </c>
      <c r="AA134" s="188" t="str">
        <f>IF(ISERROR(VLOOKUP($A134,parlvotes_lh!$A$11:$ZZ$201,346,FALSE))=TRUE,"",IF(VLOOKUP($A134,parlvotes_lh!$A$11:$ZZ$201,346,FALSE)=0,"",VLOOKUP($A134,parlvotes_lh!$A$11:$ZZ$201,346,FALSE)))</f>
        <v/>
      </c>
      <c r="AB134" s="188" t="str">
        <f>IF(ISERROR(VLOOKUP($A134,parlvotes_lh!$A$11:$ZZ$201,366,FALSE))=TRUE,"",IF(VLOOKUP($A134,parlvotes_lh!$A$11:$ZZ$201,366,FALSE)=0,"",VLOOKUP($A134,parlvotes_lh!$A$11:$ZZ$201,366,FALSE)))</f>
        <v/>
      </c>
      <c r="AC134" s="188" t="str">
        <f>IF(ISERROR(VLOOKUP($A134,parlvotes_lh!$A$11:$ZZ$201,386,FALSE))=TRUE,"",IF(VLOOKUP($A134,parlvotes_lh!$A$11:$ZZ$201,386,FALSE)=0,"",VLOOKUP($A134,parlvotes_lh!$A$11:$ZZ$201,386,FALSE)))</f>
        <v/>
      </c>
    </row>
    <row r="135" spans="1:29" ht="13.5" customHeight="1" x14ac:dyDescent="0.25">
      <c r="A135" s="182"/>
      <c r="B135" s="87" t="str">
        <f>IF(A135="","",MID(info_weblinks!$C$3,32,3))</f>
        <v/>
      </c>
      <c r="C135" s="87" t="str">
        <f>IF(info_parties!G135="","",info_parties!G135)</f>
        <v/>
      </c>
      <c r="D135" s="87" t="str">
        <f>IF(info_parties!K135="","",info_parties!K135)</f>
        <v/>
      </c>
      <c r="E135" s="87" t="str">
        <f>IF(info_parties!H135="","",info_parties!H135)</f>
        <v/>
      </c>
      <c r="F135" s="183" t="str">
        <f t="shared" si="8"/>
        <v/>
      </c>
      <c r="G135" s="184" t="str">
        <f t="shared" si="9"/>
        <v/>
      </c>
      <c r="H135" s="185" t="str">
        <f t="shared" si="10"/>
        <v/>
      </c>
      <c r="I135" s="186" t="str">
        <f t="shared" si="11"/>
        <v/>
      </c>
      <c r="J135" s="187" t="str">
        <f>IF(ISERROR(VLOOKUP($A135,parlvotes_lh!$A$11:$ZZ$201,6,FALSE))=TRUE,"",IF(VLOOKUP($A135,parlvotes_lh!$A$11:$ZZ$201,6,FALSE)=0,"",VLOOKUP($A135,parlvotes_lh!$A$11:$ZZ$201,6,FALSE)))</f>
        <v/>
      </c>
      <c r="K135" s="187" t="str">
        <f>IF(ISERROR(VLOOKUP($A135,parlvotes_lh!$A$11:$ZZ$201,26,FALSE))=TRUE,"",IF(VLOOKUP($A135,parlvotes_lh!$A$11:$ZZ$201,26,FALSE)=0,"",VLOOKUP($A135,parlvotes_lh!$A$11:$ZZ$201,26,FALSE)))</f>
        <v/>
      </c>
      <c r="L135" s="187" t="str">
        <f>IF(ISERROR(VLOOKUP($A135,parlvotes_lh!$A$11:$ZZ$201,46,FALSE))=TRUE,"",IF(VLOOKUP($A135,parlvotes_lh!$A$11:$ZZ$201,46,FALSE)=0,"",VLOOKUP($A135,parlvotes_lh!$A$11:$ZZ$201,46,FALSE)))</f>
        <v/>
      </c>
      <c r="M135" s="187" t="str">
        <f>IF(ISERROR(VLOOKUP($A135,parlvotes_lh!$A$11:$ZZ$201,66,FALSE))=TRUE,"",IF(VLOOKUP($A135,parlvotes_lh!$A$11:$ZZ$201,66,FALSE)=0,"",VLOOKUP($A135,parlvotes_lh!$A$11:$ZZ$201,66,FALSE)))</f>
        <v/>
      </c>
      <c r="N135" s="187" t="str">
        <f>IF(ISERROR(VLOOKUP($A135,parlvotes_lh!$A$11:$ZZ$201,86,FALSE))=TRUE,"",IF(VLOOKUP($A135,parlvotes_lh!$A$11:$ZZ$201,86,FALSE)=0,"",VLOOKUP($A135,parlvotes_lh!$A$11:$ZZ$201,86,FALSE)))</f>
        <v/>
      </c>
      <c r="O135" s="187" t="str">
        <f>IF(ISERROR(VLOOKUP($A135,parlvotes_lh!$A$11:$ZZ$201,106,FALSE))=TRUE,"",IF(VLOOKUP($A135,parlvotes_lh!$A$11:$ZZ$201,106,FALSE)=0,"",VLOOKUP($A135,parlvotes_lh!$A$11:$ZZ$201,106,FALSE)))</f>
        <v/>
      </c>
      <c r="P135" s="187" t="str">
        <f>IF(ISERROR(VLOOKUP($A135,parlvotes_lh!$A$11:$ZZ$201,126,FALSE))=TRUE,"",IF(VLOOKUP($A135,parlvotes_lh!$A$11:$ZZ$201,126,FALSE)=0,"",VLOOKUP($A135,parlvotes_lh!$A$11:$ZZ$201,126,FALSE)))</f>
        <v/>
      </c>
      <c r="Q135" s="188" t="str">
        <f>IF(ISERROR(VLOOKUP($A135,parlvotes_lh!$A$11:$ZZ$201,146,FALSE))=TRUE,"",IF(VLOOKUP($A135,parlvotes_lh!$A$11:$ZZ$201,146,FALSE)=0,"",VLOOKUP($A135,parlvotes_lh!$A$11:$ZZ$201,146,FALSE)))</f>
        <v/>
      </c>
      <c r="R135" s="188" t="str">
        <f>IF(ISERROR(VLOOKUP($A135,parlvotes_lh!$A$11:$ZZ$201,166,FALSE))=TRUE,"",IF(VLOOKUP($A135,parlvotes_lh!$A$11:$ZZ$201,166,FALSE)=0,"",VLOOKUP($A135,parlvotes_lh!$A$11:$ZZ$201,166,FALSE)))</f>
        <v/>
      </c>
      <c r="S135" s="188" t="str">
        <f>IF(ISERROR(VLOOKUP($A135,parlvotes_lh!$A$11:$ZZ$201,186,FALSE))=TRUE,"",IF(VLOOKUP($A135,parlvotes_lh!$A$11:$ZZ$201,186,FALSE)=0,"",VLOOKUP($A135,parlvotes_lh!$A$11:$ZZ$201,186,FALSE)))</f>
        <v/>
      </c>
      <c r="T135" s="188" t="str">
        <f>IF(ISERROR(VLOOKUP($A135,parlvotes_lh!$A$11:$ZZ$201,206,FALSE))=TRUE,"",IF(VLOOKUP($A135,parlvotes_lh!$A$11:$ZZ$201,206,FALSE)=0,"",VLOOKUP($A135,parlvotes_lh!$A$11:$ZZ$201,206,FALSE)))</f>
        <v/>
      </c>
      <c r="U135" s="188" t="str">
        <f>IF(ISERROR(VLOOKUP($A135,parlvotes_lh!$A$11:$ZZ$201,226,FALSE))=TRUE,"",IF(VLOOKUP($A135,parlvotes_lh!$A$11:$ZZ$201,226,FALSE)=0,"",VLOOKUP($A135,parlvotes_lh!$A$11:$ZZ$201,226,FALSE)))</f>
        <v/>
      </c>
      <c r="V135" s="188" t="str">
        <f>IF(ISERROR(VLOOKUP($A135,parlvotes_lh!$A$11:$ZZ$201,246,FALSE))=TRUE,"",IF(VLOOKUP($A135,parlvotes_lh!$A$11:$ZZ$201,246,FALSE)=0,"",VLOOKUP($A135,parlvotes_lh!$A$11:$ZZ$201,246,FALSE)))</f>
        <v/>
      </c>
      <c r="W135" s="188" t="str">
        <f>IF(ISERROR(VLOOKUP($A135,parlvotes_lh!$A$11:$ZZ$201,266,FALSE))=TRUE,"",IF(VLOOKUP($A135,parlvotes_lh!$A$11:$ZZ$201,266,FALSE)=0,"",VLOOKUP($A135,parlvotes_lh!$A$11:$ZZ$201,266,FALSE)))</f>
        <v/>
      </c>
      <c r="X135" s="188" t="str">
        <f>IF(ISERROR(VLOOKUP($A135,parlvotes_lh!$A$11:$ZZ$201,286,FALSE))=TRUE,"",IF(VLOOKUP($A135,parlvotes_lh!$A$11:$ZZ$201,286,FALSE)=0,"",VLOOKUP($A135,parlvotes_lh!$A$11:$ZZ$201,286,FALSE)))</f>
        <v/>
      </c>
      <c r="Y135" s="188" t="str">
        <f>IF(ISERROR(VLOOKUP($A135,parlvotes_lh!$A$11:$ZZ$201,306,FALSE))=TRUE,"",IF(VLOOKUP($A135,parlvotes_lh!$A$11:$ZZ$201,306,FALSE)=0,"",VLOOKUP($A135,parlvotes_lh!$A$11:$ZZ$201,306,FALSE)))</f>
        <v/>
      </c>
      <c r="Z135" s="188" t="str">
        <f>IF(ISERROR(VLOOKUP($A135,parlvotes_lh!$A$11:$ZZ$201,326,FALSE))=TRUE,"",IF(VLOOKUP($A135,parlvotes_lh!$A$11:$ZZ$201,326,FALSE)=0,"",VLOOKUP($A135,parlvotes_lh!$A$11:$ZZ$201,326,FALSE)))</f>
        <v/>
      </c>
      <c r="AA135" s="188" t="str">
        <f>IF(ISERROR(VLOOKUP($A135,parlvotes_lh!$A$11:$ZZ$201,346,FALSE))=TRUE,"",IF(VLOOKUP($A135,parlvotes_lh!$A$11:$ZZ$201,346,FALSE)=0,"",VLOOKUP($A135,parlvotes_lh!$A$11:$ZZ$201,346,FALSE)))</f>
        <v/>
      </c>
      <c r="AB135" s="188" t="str">
        <f>IF(ISERROR(VLOOKUP($A135,parlvotes_lh!$A$11:$ZZ$201,366,FALSE))=TRUE,"",IF(VLOOKUP($A135,parlvotes_lh!$A$11:$ZZ$201,366,FALSE)=0,"",VLOOKUP($A135,parlvotes_lh!$A$11:$ZZ$201,366,FALSE)))</f>
        <v/>
      </c>
      <c r="AC135" s="188" t="str">
        <f>IF(ISERROR(VLOOKUP($A135,parlvotes_lh!$A$11:$ZZ$201,386,FALSE))=TRUE,"",IF(VLOOKUP($A135,parlvotes_lh!$A$11:$ZZ$201,386,FALSE)=0,"",VLOOKUP($A135,parlvotes_lh!$A$11:$ZZ$201,386,FALSE)))</f>
        <v/>
      </c>
    </row>
    <row r="136" spans="1:29" ht="13.5" customHeight="1" x14ac:dyDescent="0.25">
      <c r="A136" s="182"/>
      <c r="B136" s="87" t="str">
        <f>IF(A136="","",MID(info_weblinks!$C$3,32,3))</f>
        <v/>
      </c>
      <c r="C136" s="87" t="str">
        <f>IF(info_parties!G136="","",info_parties!G136)</f>
        <v/>
      </c>
      <c r="D136" s="87" t="str">
        <f>IF(info_parties!K136="","",info_parties!K136)</f>
        <v/>
      </c>
      <c r="E136" s="87" t="str">
        <f>IF(info_parties!H136="","",info_parties!H136)</f>
        <v/>
      </c>
      <c r="F136" s="183" t="str">
        <f t="shared" si="8"/>
        <v/>
      </c>
      <c r="G136" s="184" t="str">
        <f t="shared" si="9"/>
        <v/>
      </c>
      <c r="H136" s="185" t="str">
        <f t="shared" si="10"/>
        <v/>
      </c>
      <c r="I136" s="186" t="str">
        <f t="shared" si="11"/>
        <v/>
      </c>
      <c r="J136" s="187" t="str">
        <f>IF(ISERROR(VLOOKUP($A136,parlvotes_lh!$A$11:$ZZ$201,6,FALSE))=TRUE,"",IF(VLOOKUP($A136,parlvotes_lh!$A$11:$ZZ$201,6,FALSE)=0,"",VLOOKUP($A136,parlvotes_lh!$A$11:$ZZ$201,6,FALSE)))</f>
        <v/>
      </c>
      <c r="K136" s="187" t="str">
        <f>IF(ISERROR(VLOOKUP($A136,parlvotes_lh!$A$11:$ZZ$201,26,FALSE))=TRUE,"",IF(VLOOKUP($A136,parlvotes_lh!$A$11:$ZZ$201,26,FALSE)=0,"",VLOOKUP($A136,parlvotes_lh!$A$11:$ZZ$201,26,FALSE)))</f>
        <v/>
      </c>
      <c r="L136" s="187" t="str">
        <f>IF(ISERROR(VLOOKUP($A136,parlvotes_lh!$A$11:$ZZ$201,46,FALSE))=TRUE,"",IF(VLOOKUP($A136,parlvotes_lh!$A$11:$ZZ$201,46,FALSE)=0,"",VLOOKUP($A136,parlvotes_lh!$A$11:$ZZ$201,46,FALSE)))</f>
        <v/>
      </c>
      <c r="M136" s="187" t="str">
        <f>IF(ISERROR(VLOOKUP($A136,parlvotes_lh!$A$11:$ZZ$201,66,FALSE))=TRUE,"",IF(VLOOKUP($A136,parlvotes_lh!$A$11:$ZZ$201,66,FALSE)=0,"",VLOOKUP($A136,parlvotes_lh!$A$11:$ZZ$201,66,FALSE)))</f>
        <v/>
      </c>
      <c r="N136" s="187" t="str">
        <f>IF(ISERROR(VLOOKUP($A136,parlvotes_lh!$A$11:$ZZ$201,86,FALSE))=TRUE,"",IF(VLOOKUP($A136,parlvotes_lh!$A$11:$ZZ$201,86,FALSE)=0,"",VLOOKUP($A136,parlvotes_lh!$A$11:$ZZ$201,86,FALSE)))</f>
        <v/>
      </c>
      <c r="O136" s="187" t="str">
        <f>IF(ISERROR(VLOOKUP($A136,parlvotes_lh!$A$11:$ZZ$201,106,FALSE))=TRUE,"",IF(VLOOKUP($A136,parlvotes_lh!$A$11:$ZZ$201,106,FALSE)=0,"",VLOOKUP($A136,parlvotes_lh!$A$11:$ZZ$201,106,FALSE)))</f>
        <v/>
      </c>
      <c r="P136" s="187" t="str">
        <f>IF(ISERROR(VLOOKUP($A136,parlvotes_lh!$A$11:$ZZ$201,126,FALSE))=TRUE,"",IF(VLOOKUP($A136,parlvotes_lh!$A$11:$ZZ$201,126,FALSE)=0,"",VLOOKUP($A136,parlvotes_lh!$A$11:$ZZ$201,126,FALSE)))</f>
        <v/>
      </c>
      <c r="Q136" s="188" t="str">
        <f>IF(ISERROR(VLOOKUP($A136,parlvotes_lh!$A$11:$ZZ$201,146,FALSE))=TRUE,"",IF(VLOOKUP($A136,parlvotes_lh!$A$11:$ZZ$201,146,FALSE)=0,"",VLOOKUP($A136,parlvotes_lh!$A$11:$ZZ$201,146,FALSE)))</f>
        <v/>
      </c>
      <c r="R136" s="188" t="str">
        <f>IF(ISERROR(VLOOKUP($A136,parlvotes_lh!$A$11:$ZZ$201,166,FALSE))=TRUE,"",IF(VLOOKUP($A136,parlvotes_lh!$A$11:$ZZ$201,166,FALSE)=0,"",VLOOKUP($A136,parlvotes_lh!$A$11:$ZZ$201,166,FALSE)))</f>
        <v/>
      </c>
      <c r="S136" s="188" t="str">
        <f>IF(ISERROR(VLOOKUP($A136,parlvotes_lh!$A$11:$ZZ$201,186,FALSE))=TRUE,"",IF(VLOOKUP($A136,parlvotes_lh!$A$11:$ZZ$201,186,FALSE)=0,"",VLOOKUP($A136,parlvotes_lh!$A$11:$ZZ$201,186,FALSE)))</f>
        <v/>
      </c>
      <c r="T136" s="188" t="str">
        <f>IF(ISERROR(VLOOKUP($A136,parlvotes_lh!$A$11:$ZZ$201,206,FALSE))=TRUE,"",IF(VLOOKUP($A136,parlvotes_lh!$A$11:$ZZ$201,206,FALSE)=0,"",VLOOKUP($A136,parlvotes_lh!$A$11:$ZZ$201,206,FALSE)))</f>
        <v/>
      </c>
      <c r="U136" s="188" t="str">
        <f>IF(ISERROR(VLOOKUP($A136,parlvotes_lh!$A$11:$ZZ$201,226,FALSE))=TRUE,"",IF(VLOOKUP($A136,parlvotes_lh!$A$11:$ZZ$201,226,FALSE)=0,"",VLOOKUP($A136,parlvotes_lh!$A$11:$ZZ$201,226,FALSE)))</f>
        <v/>
      </c>
      <c r="V136" s="188" t="str">
        <f>IF(ISERROR(VLOOKUP($A136,parlvotes_lh!$A$11:$ZZ$201,246,FALSE))=TRUE,"",IF(VLOOKUP($A136,parlvotes_lh!$A$11:$ZZ$201,246,FALSE)=0,"",VLOOKUP($A136,parlvotes_lh!$A$11:$ZZ$201,246,FALSE)))</f>
        <v/>
      </c>
      <c r="W136" s="188" t="str">
        <f>IF(ISERROR(VLOOKUP($A136,parlvotes_lh!$A$11:$ZZ$201,266,FALSE))=TRUE,"",IF(VLOOKUP($A136,parlvotes_lh!$A$11:$ZZ$201,266,FALSE)=0,"",VLOOKUP($A136,parlvotes_lh!$A$11:$ZZ$201,266,FALSE)))</f>
        <v/>
      </c>
      <c r="X136" s="188" t="str">
        <f>IF(ISERROR(VLOOKUP($A136,parlvotes_lh!$A$11:$ZZ$201,286,FALSE))=TRUE,"",IF(VLOOKUP($A136,parlvotes_lh!$A$11:$ZZ$201,286,FALSE)=0,"",VLOOKUP($A136,parlvotes_lh!$A$11:$ZZ$201,286,FALSE)))</f>
        <v/>
      </c>
      <c r="Y136" s="188" t="str">
        <f>IF(ISERROR(VLOOKUP($A136,parlvotes_lh!$A$11:$ZZ$201,306,FALSE))=TRUE,"",IF(VLOOKUP($A136,parlvotes_lh!$A$11:$ZZ$201,306,FALSE)=0,"",VLOOKUP($A136,parlvotes_lh!$A$11:$ZZ$201,306,FALSE)))</f>
        <v/>
      </c>
      <c r="Z136" s="188" t="str">
        <f>IF(ISERROR(VLOOKUP($A136,parlvotes_lh!$A$11:$ZZ$201,326,FALSE))=TRUE,"",IF(VLOOKUP($A136,parlvotes_lh!$A$11:$ZZ$201,326,FALSE)=0,"",VLOOKUP($A136,parlvotes_lh!$A$11:$ZZ$201,326,FALSE)))</f>
        <v/>
      </c>
      <c r="AA136" s="188" t="str">
        <f>IF(ISERROR(VLOOKUP($A136,parlvotes_lh!$A$11:$ZZ$201,346,FALSE))=TRUE,"",IF(VLOOKUP($A136,parlvotes_lh!$A$11:$ZZ$201,346,FALSE)=0,"",VLOOKUP($A136,parlvotes_lh!$A$11:$ZZ$201,346,FALSE)))</f>
        <v/>
      </c>
      <c r="AB136" s="188" t="str">
        <f>IF(ISERROR(VLOOKUP($A136,parlvotes_lh!$A$11:$ZZ$201,366,FALSE))=TRUE,"",IF(VLOOKUP($A136,parlvotes_lh!$A$11:$ZZ$201,366,FALSE)=0,"",VLOOKUP($A136,parlvotes_lh!$A$11:$ZZ$201,366,FALSE)))</f>
        <v/>
      </c>
      <c r="AC136" s="188" t="str">
        <f>IF(ISERROR(VLOOKUP($A136,parlvotes_lh!$A$11:$ZZ$201,386,FALSE))=TRUE,"",IF(VLOOKUP($A136,parlvotes_lh!$A$11:$ZZ$201,386,FALSE)=0,"",VLOOKUP($A136,parlvotes_lh!$A$11:$ZZ$201,386,FALSE)))</f>
        <v/>
      </c>
    </row>
    <row r="137" spans="1:29" ht="13.5" customHeight="1" x14ac:dyDescent="0.25">
      <c r="A137" s="182"/>
      <c r="B137" s="87" t="str">
        <f>IF(A137="","",MID(info_weblinks!$C$3,32,3))</f>
        <v/>
      </c>
      <c r="C137" s="87" t="str">
        <f>IF(info_parties!G137="","",info_parties!G137)</f>
        <v/>
      </c>
      <c r="D137" s="87" t="str">
        <f>IF(info_parties!K137="","",info_parties!K137)</f>
        <v/>
      </c>
      <c r="E137" s="87" t="str">
        <f>IF(info_parties!H137="","",info_parties!H137)</f>
        <v/>
      </c>
      <c r="F137" s="183" t="str">
        <f t="shared" si="8"/>
        <v/>
      </c>
      <c r="G137" s="184" t="str">
        <f t="shared" si="9"/>
        <v/>
      </c>
      <c r="H137" s="185" t="str">
        <f t="shared" si="10"/>
        <v/>
      </c>
      <c r="I137" s="186" t="str">
        <f t="shared" si="11"/>
        <v/>
      </c>
      <c r="J137" s="187" t="str">
        <f>IF(ISERROR(VLOOKUP($A137,parlvotes_lh!$A$11:$ZZ$201,6,FALSE))=TRUE,"",IF(VLOOKUP($A137,parlvotes_lh!$A$11:$ZZ$201,6,FALSE)=0,"",VLOOKUP($A137,parlvotes_lh!$A$11:$ZZ$201,6,FALSE)))</f>
        <v/>
      </c>
      <c r="K137" s="187" t="str">
        <f>IF(ISERROR(VLOOKUP($A137,parlvotes_lh!$A$11:$ZZ$201,26,FALSE))=TRUE,"",IF(VLOOKUP($A137,parlvotes_lh!$A$11:$ZZ$201,26,FALSE)=0,"",VLOOKUP($A137,parlvotes_lh!$A$11:$ZZ$201,26,FALSE)))</f>
        <v/>
      </c>
      <c r="L137" s="187" t="str">
        <f>IF(ISERROR(VLOOKUP($A137,parlvotes_lh!$A$11:$ZZ$201,46,FALSE))=TRUE,"",IF(VLOOKUP($A137,parlvotes_lh!$A$11:$ZZ$201,46,FALSE)=0,"",VLOOKUP($A137,parlvotes_lh!$A$11:$ZZ$201,46,FALSE)))</f>
        <v/>
      </c>
      <c r="M137" s="187" t="str">
        <f>IF(ISERROR(VLOOKUP($A137,parlvotes_lh!$A$11:$ZZ$201,66,FALSE))=TRUE,"",IF(VLOOKUP($A137,parlvotes_lh!$A$11:$ZZ$201,66,FALSE)=0,"",VLOOKUP($A137,parlvotes_lh!$A$11:$ZZ$201,66,FALSE)))</f>
        <v/>
      </c>
      <c r="N137" s="187" t="str">
        <f>IF(ISERROR(VLOOKUP($A137,parlvotes_lh!$A$11:$ZZ$201,86,FALSE))=TRUE,"",IF(VLOOKUP($A137,parlvotes_lh!$A$11:$ZZ$201,86,FALSE)=0,"",VLOOKUP($A137,parlvotes_lh!$A$11:$ZZ$201,86,FALSE)))</f>
        <v/>
      </c>
      <c r="O137" s="187" t="str">
        <f>IF(ISERROR(VLOOKUP($A137,parlvotes_lh!$A$11:$ZZ$201,106,FALSE))=TRUE,"",IF(VLOOKUP($A137,parlvotes_lh!$A$11:$ZZ$201,106,FALSE)=0,"",VLOOKUP($A137,parlvotes_lh!$A$11:$ZZ$201,106,FALSE)))</f>
        <v/>
      </c>
      <c r="P137" s="187" t="str">
        <f>IF(ISERROR(VLOOKUP($A137,parlvotes_lh!$A$11:$ZZ$201,126,FALSE))=TRUE,"",IF(VLOOKUP($A137,parlvotes_lh!$A$11:$ZZ$201,126,FALSE)=0,"",VLOOKUP($A137,parlvotes_lh!$A$11:$ZZ$201,126,FALSE)))</f>
        <v/>
      </c>
      <c r="Q137" s="188" t="str">
        <f>IF(ISERROR(VLOOKUP($A137,parlvotes_lh!$A$11:$ZZ$201,146,FALSE))=TRUE,"",IF(VLOOKUP($A137,parlvotes_lh!$A$11:$ZZ$201,146,FALSE)=0,"",VLOOKUP($A137,parlvotes_lh!$A$11:$ZZ$201,146,FALSE)))</f>
        <v/>
      </c>
      <c r="R137" s="188" t="str">
        <f>IF(ISERROR(VLOOKUP($A137,parlvotes_lh!$A$11:$ZZ$201,166,FALSE))=TRUE,"",IF(VLOOKUP($A137,parlvotes_lh!$A$11:$ZZ$201,166,FALSE)=0,"",VLOOKUP($A137,parlvotes_lh!$A$11:$ZZ$201,166,FALSE)))</f>
        <v/>
      </c>
      <c r="S137" s="188" t="str">
        <f>IF(ISERROR(VLOOKUP($A137,parlvotes_lh!$A$11:$ZZ$201,186,FALSE))=TRUE,"",IF(VLOOKUP($A137,parlvotes_lh!$A$11:$ZZ$201,186,FALSE)=0,"",VLOOKUP($A137,parlvotes_lh!$A$11:$ZZ$201,186,FALSE)))</f>
        <v/>
      </c>
      <c r="T137" s="188" t="str">
        <f>IF(ISERROR(VLOOKUP($A137,parlvotes_lh!$A$11:$ZZ$201,206,FALSE))=TRUE,"",IF(VLOOKUP($A137,parlvotes_lh!$A$11:$ZZ$201,206,FALSE)=0,"",VLOOKUP($A137,parlvotes_lh!$A$11:$ZZ$201,206,FALSE)))</f>
        <v/>
      </c>
      <c r="U137" s="188" t="str">
        <f>IF(ISERROR(VLOOKUP($A137,parlvotes_lh!$A$11:$ZZ$201,226,FALSE))=TRUE,"",IF(VLOOKUP($A137,parlvotes_lh!$A$11:$ZZ$201,226,FALSE)=0,"",VLOOKUP($A137,parlvotes_lh!$A$11:$ZZ$201,226,FALSE)))</f>
        <v/>
      </c>
      <c r="V137" s="188" t="str">
        <f>IF(ISERROR(VLOOKUP($A137,parlvotes_lh!$A$11:$ZZ$201,246,FALSE))=TRUE,"",IF(VLOOKUP($A137,parlvotes_lh!$A$11:$ZZ$201,246,FALSE)=0,"",VLOOKUP($A137,parlvotes_lh!$A$11:$ZZ$201,246,FALSE)))</f>
        <v/>
      </c>
      <c r="W137" s="188" t="str">
        <f>IF(ISERROR(VLOOKUP($A137,parlvotes_lh!$A$11:$ZZ$201,266,FALSE))=TRUE,"",IF(VLOOKUP($A137,parlvotes_lh!$A$11:$ZZ$201,266,FALSE)=0,"",VLOOKUP($A137,parlvotes_lh!$A$11:$ZZ$201,266,FALSE)))</f>
        <v/>
      </c>
      <c r="X137" s="188" t="str">
        <f>IF(ISERROR(VLOOKUP($A137,parlvotes_lh!$A$11:$ZZ$201,286,FALSE))=TRUE,"",IF(VLOOKUP($A137,parlvotes_lh!$A$11:$ZZ$201,286,FALSE)=0,"",VLOOKUP($A137,parlvotes_lh!$A$11:$ZZ$201,286,FALSE)))</f>
        <v/>
      </c>
      <c r="Y137" s="188" t="str">
        <f>IF(ISERROR(VLOOKUP($A137,parlvotes_lh!$A$11:$ZZ$201,306,FALSE))=TRUE,"",IF(VLOOKUP($A137,parlvotes_lh!$A$11:$ZZ$201,306,FALSE)=0,"",VLOOKUP($A137,parlvotes_lh!$A$11:$ZZ$201,306,FALSE)))</f>
        <v/>
      </c>
      <c r="Z137" s="188" t="str">
        <f>IF(ISERROR(VLOOKUP($A137,parlvotes_lh!$A$11:$ZZ$201,326,FALSE))=TRUE,"",IF(VLOOKUP($A137,parlvotes_lh!$A$11:$ZZ$201,326,FALSE)=0,"",VLOOKUP($A137,parlvotes_lh!$A$11:$ZZ$201,326,FALSE)))</f>
        <v/>
      </c>
      <c r="AA137" s="188" t="str">
        <f>IF(ISERROR(VLOOKUP($A137,parlvotes_lh!$A$11:$ZZ$201,346,FALSE))=TRUE,"",IF(VLOOKUP($A137,parlvotes_lh!$A$11:$ZZ$201,346,FALSE)=0,"",VLOOKUP($A137,parlvotes_lh!$A$11:$ZZ$201,346,FALSE)))</f>
        <v/>
      </c>
      <c r="AB137" s="188" t="str">
        <f>IF(ISERROR(VLOOKUP($A137,parlvotes_lh!$A$11:$ZZ$201,366,FALSE))=TRUE,"",IF(VLOOKUP($A137,parlvotes_lh!$A$11:$ZZ$201,366,FALSE)=0,"",VLOOKUP($A137,parlvotes_lh!$A$11:$ZZ$201,366,FALSE)))</f>
        <v/>
      </c>
      <c r="AC137" s="188" t="str">
        <f>IF(ISERROR(VLOOKUP($A137,parlvotes_lh!$A$11:$ZZ$201,386,FALSE))=TRUE,"",IF(VLOOKUP($A137,parlvotes_lh!$A$11:$ZZ$201,386,FALSE)=0,"",VLOOKUP($A137,parlvotes_lh!$A$11:$ZZ$201,386,FALSE)))</f>
        <v/>
      </c>
    </row>
    <row r="138" spans="1:29" ht="13.5" customHeight="1" x14ac:dyDescent="0.25">
      <c r="A138" s="182"/>
      <c r="B138" s="87" t="str">
        <f>IF(A138="","",MID(info_weblinks!$C$3,32,3))</f>
        <v/>
      </c>
      <c r="C138" s="87" t="str">
        <f>IF(info_parties!G138="","",info_parties!G138)</f>
        <v/>
      </c>
      <c r="D138" s="87" t="str">
        <f>IF(info_parties!K138="","",info_parties!K138)</f>
        <v/>
      </c>
      <c r="E138" s="87" t="str">
        <f>IF(info_parties!H138="","",info_parties!H138)</f>
        <v/>
      </c>
      <c r="F138" s="183" t="str">
        <f t="shared" si="8"/>
        <v/>
      </c>
      <c r="G138" s="184" t="str">
        <f t="shared" si="9"/>
        <v/>
      </c>
      <c r="H138" s="185" t="str">
        <f t="shared" si="10"/>
        <v/>
      </c>
      <c r="I138" s="186" t="str">
        <f t="shared" si="11"/>
        <v/>
      </c>
      <c r="J138" s="187" t="str">
        <f>IF(ISERROR(VLOOKUP($A138,parlvotes_lh!$A$11:$ZZ$201,6,FALSE))=TRUE,"",IF(VLOOKUP($A138,parlvotes_lh!$A$11:$ZZ$201,6,FALSE)=0,"",VLOOKUP($A138,parlvotes_lh!$A$11:$ZZ$201,6,FALSE)))</f>
        <v/>
      </c>
      <c r="K138" s="187" t="str">
        <f>IF(ISERROR(VLOOKUP($A138,parlvotes_lh!$A$11:$ZZ$201,26,FALSE))=TRUE,"",IF(VLOOKUP($A138,parlvotes_lh!$A$11:$ZZ$201,26,FALSE)=0,"",VLOOKUP($A138,parlvotes_lh!$A$11:$ZZ$201,26,FALSE)))</f>
        <v/>
      </c>
      <c r="L138" s="187" t="str">
        <f>IF(ISERROR(VLOOKUP($A138,parlvotes_lh!$A$11:$ZZ$201,46,FALSE))=TRUE,"",IF(VLOOKUP($A138,parlvotes_lh!$A$11:$ZZ$201,46,FALSE)=0,"",VLOOKUP($A138,parlvotes_lh!$A$11:$ZZ$201,46,FALSE)))</f>
        <v/>
      </c>
      <c r="M138" s="187" t="str">
        <f>IF(ISERROR(VLOOKUP($A138,parlvotes_lh!$A$11:$ZZ$201,66,FALSE))=TRUE,"",IF(VLOOKUP($A138,parlvotes_lh!$A$11:$ZZ$201,66,FALSE)=0,"",VLOOKUP($A138,parlvotes_lh!$A$11:$ZZ$201,66,FALSE)))</f>
        <v/>
      </c>
      <c r="N138" s="187" t="str">
        <f>IF(ISERROR(VLOOKUP($A138,parlvotes_lh!$A$11:$ZZ$201,86,FALSE))=TRUE,"",IF(VLOOKUP($A138,parlvotes_lh!$A$11:$ZZ$201,86,FALSE)=0,"",VLOOKUP($A138,parlvotes_lh!$A$11:$ZZ$201,86,FALSE)))</f>
        <v/>
      </c>
      <c r="O138" s="187" t="str">
        <f>IF(ISERROR(VLOOKUP($A138,parlvotes_lh!$A$11:$ZZ$201,106,FALSE))=TRUE,"",IF(VLOOKUP($A138,parlvotes_lh!$A$11:$ZZ$201,106,FALSE)=0,"",VLOOKUP($A138,parlvotes_lh!$A$11:$ZZ$201,106,FALSE)))</f>
        <v/>
      </c>
      <c r="P138" s="187" t="str">
        <f>IF(ISERROR(VLOOKUP($A138,parlvotes_lh!$A$11:$ZZ$201,126,FALSE))=TRUE,"",IF(VLOOKUP($A138,parlvotes_lh!$A$11:$ZZ$201,126,FALSE)=0,"",VLOOKUP($A138,parlvotes_lh!$A$11:$ZZ$201,126,FALSE)))</f>
        <v/>
      </c>
      <c r="Q138" s="188" t="str">
        <f>IF(ISERROR(VLOOKUP($A138,parlvotes_lh!$A$11:$ZZ$201,146,FALSE))=TRUE,"",IF(VLOOKUP($A138,parlvotes_lh!$A$11:$ZZ$201,146,FALSE)=0,"",VLOOKUP($A138,parlvotes_lh!$A$11:$ZZ$201,146,FALSE)))</f>
        <v/>
      </c>
      <c r="R138" s="188" t="str">
        <f>IF(ISERROR(VLOOKUP($A138,parlvotes_lh!$A$11:$ZZ$201,166,FALSE))=TRUE,"",IF(VLOOKUP($A138,parlvotes_lh!$A$11:$ZZ$201,166,FALSE)=0,"",VLOOKUP($A138,parlvotes_lh!$A$11:$ZZ$201,166,FALSE)))</f>
        <v/>
      </c>
      <c r="S138" s="188" t="str">
        <f>IF(ISERROR(VLOOKUP($A138,parlvotes_lh!$A$11:$ZZ$201,186,FALSE))=TRUE,"",IF(VLOOKUP($A138,parlvotes_lh!$A$11:$ZZ$201,186,FALSE)=0,"",VLOOKUP($A138,parlvotes_lh!$A$11:$ZZ$201,186,FALSE)))</f>
        <v/>
      </c>
      <c r="T138" s="188" t="str">
        <f>IF(ISERROR(VLOOKUP($A138,parlvotes_lh!$A$11:$ZZ$201,206,FALSE))=TRUE,"",IF(VLOOKUP($A138,parlvotes_lh!$A$11:$ZZ$201,206,FALSE)=0,"",VLOOKUP($A138,parlvotes_lh!$A$11:$ZZ$201,206,FALSE)))</f>
        <v/>
      </c>
      <c r="U138" s="188" t="str">
        <f>IF(ISERROR(VLOOKUP($A138,parlvotes_lh!$A$11:$ZZ$201,226,FALSE))=TRUE,"",IF(VLOOKUP($A138,parlvotes_lh!$A$11:$ZZ$201,226,FALSE)=0,"",VLOOKUP($A138,parlvotes_lh!$A$11:$ZZ$201,226,FALSE)))</f>
        <v/>
      </c>
      <c r="V138" s="188" t="str">
        <f>IF(ISERROR(VLOOKUP($A138,parlvotes_lh!$A$11:$ZZ$201,246,FALSE))=TRUE,"",IF(VLOOKUP($A138,parlvotes_lh!$A$11:$ZZ$201,246,FALSE)=0,"",VLOOKUP($A138,parlvotes_lh!$A$11:$ZZ$201,246,FALSE)))</f>
        <v/>
      </c>
      <c r="W138" s="188" t="str">
        <f>IF(ISERROR(VLOOKUP($A138,parlvotes_lh!$A$11:$ZZ$201,266,FALSE))=TRUE,"",IF(VLOOKUP($A138,parlvotes_lh!$A$11:$ZZ$201,266,FALSE)=0,"",VLOOKUP($A138,parlvotes_lh!$A$11:$ZZ$201,266,FALSE)))</f>
        <v/>
      </c>
      <c r="X138" s="188" t="str">
        <f>IF(ISERROR(VLOOKUP($A138,parlvotes_lh!$A$11:$ZZ$201,286,FALSE))=TRUE,"",IF(VLOOKUP($A138,parlvotes_lh!$A$11:$ZZ$201,286,FALSE)=0,"",VLOOKUP($A138,parlvotes_lh!$A$11:$ZZ$201,286,FALSE)))</f>
        <v/>
      </c>
      <c r="Y138" s="188" t="str">
        <f>IF(ISERROR(VLOOKUP($A138,parlvotes_lh!$A$11:$ZZ$201,306,FALSE))=TRUE,"",IF(VLOOKUP($A138,parlvotes_lh!$A$11:$ZZ$201,306,FALSE)=0,"",VLOOKUP($A138,parlvotes_lh!$A$11:$ZZ$201,306,FALSE)))</f>
        <v/>
      </c>
      <c r="Z138" s="188" t="str">
        <f>IF(ISERROR(VLOOKUP($A138,parlvotes_lh!$A$11:$ZZ$201,326,FALSE))=TRUE,"",IF(VLOOKUP($A138,parlvotes_lh!$A$11:$ZZ$201,326,FALSE)=0,"",VLOOKUP($A138,parlvotes_lh!$A$11:$ZZ$201,326,FALSE)))</f>
        <v/>
      </c>
      <c r="AA138" s="188" t="str">
        <f>IF(ISERROR(VLOOKUP($A138,parlvotes_lh!$A$11:$ZZ$201,346,FALSE))=TRUE,"",IF(VLOOKUP($A138,parlvotes_lh!$A$11:$ZZ$201,346,FALSE)=0,"",VLOOKUP($A138,parlvotes_lh!$A$11:$ZZ$201,346,FALSE)))</f>
        <v/>
      </c>
      <c r="AB138" s="188" t="str">
        <f>IF(ISERROR(VLOOKUP($A138,parlvotes_lh!$A$11:$ZZ$201,366,FALSE))=TRUE,"",IF(VLOOKUP($A138,parlvotes_lh!$A$11:$ZZ$201,366,FALSE)=0,"",VLOOKUP($A138,parlvotes_lh!$A$11:$ZZ$201,366,FALSE)))</f>
        <v/>
      </c>
      <c r="AC138" s="188" t="str">
        <f>IF(ISERROR(VLOOKUP($A138,parlvotes_lh!$A$11:$ZZ$201,386,FALSE))=TRUE,"",IF(VLOOKUP($A138,parlvotes_lh!$A$11:$ZZ$201,386,FALSE)=0,"",VLOOKUP($A138,parlvotes_lh!$A$11:$ZZ$201,386,FALSE)))</f>
        <v/>
      </c>
    </row>
    <row r="139" spans="1:29" ht="13.5" customHeight="1" x14ac:dyDescent="0.25">
      <c r="A139" s="182"/>
      <c r="B139" s="87" t="str">
        <f>IF(A139="","",MID(info_weblinks!$C$3,32,3))</f>
        <v/>
      </c>
      <c r="C139" s="87" t="str">
        <f>IF(info_parties!G139="","",info_parties!G139)</f>
        <v/>
      </c>
      <c r="D139" s="87" t="str">
        <f>IF(info_parties!K139="","",info_parties!K139)</f>
        <v/>
      </c>
      <c r="E139" s="87" t="str">
        <f>IF(info_parties!H139="","",info_parties!H139)</f>
        <v/>
      </c>
      <c r="F139" s="183" t="str">
        <f t="shared" si="8"/>
        <v/>
      </c>
      <c r="G139" s="184" t="str">
        <f t="shared" si="9"/>
        <v/>
      </c>
      <c r="H139" s="185" t="str">
        <f t="shared" si="10"/>
        <v/>
      </c>
      <c r="I139" s="186" t="str">
        <f t="shared" si="11"/>
        <v/>
      </c>
      <c r="J139" s="187" t="str">
        <f>IF(ISERROR(VLOOKUP($A139,parlvotes_lh!$A$11:$ZZ$201,6,FALSE))=TRUE,"",IF(VLOOKUP($A139,parlvotes_lh!$A$11:$ZZ$201,6,FALSE)=0,"",VLOOKUP($A139,parlvotes_lh!$A$11:$ZZ$201,6,FALSE)))</f>
        <v/>
      </c>
      <c r="K139" s="187" t="str">
        <f>IF(ISERROR(VLOOKUP($A139,parlvotes_lh!$A$11:$ZZ$201,26,FALSE))=TRUE,"",IF(VLOOKUP($A139,parlvotes_lh!$A$11:$ZZ$201,26,FALSE)=0,"",VLOOKUP($A139,parlvotes_lh!$A$11:$ZZ$201,26,FALSE)))</f>
        <v/>
      </c>
      <c r="L139" s="187" t="str">
        <f>IF(ISERROR(VLOOKUP($A139,parlvotes_lh!$A$11:$ZZ$201,46,FALSE))=TRUE,"",IF(VLOOKUP($A139,parlvotes_lh!$A$11:$ZZ$201,46,FALSE)=0,"",VLOOKUP($A139,parlvotes_lh!$A$11:$ZZ$201,46,FALSE)))</f>
        <v/>
      </c>
      <c r="M139" s="187" t="str">
        <f>IF(ISERROR(VLOOKUP($A139,parlvotes_lh!$A$11:$ZZ$201,66,FALSE))=TRUE,"",IF(VLOOKUP($A139,parlvotes_lh!$A$11:$ZZ$201,66,FALSE)=0,"",VLOOKUP($A139,parlvotes_lh!$A$11:$ZZ$201,66,FALSE)))</f>
        <v/>
      </c>
      <c r="N139" s="187" t="str">
        <f>IF(ISERROR(VLOOKUP($A139,parlvotes_lh!$A$11:$ZZ$201,86,FALSE))=TRUE,"",IF(VLOOKUP($A139,parlvotes_lh!$A$11:$ZZ$201,86,FALSE)=0,"",VLOOKUP($A139,parlvotes_lh!$A$11:$ZZ$201,86,FALSE)))</f>
        <v/>
      </c>
      <c r="O139" s="187" t="str">
        <f>IF(ISERROR(VLOOKUP($A139,parlvotes_lh!$A$11:$ZZ$201,106,FALSE))=TRUE,"",IF(VLOOKUP($A139,parlvotes_lh!$A$11:$ZZ$201,106,FALSE)=0,"",VLOOKUP($A139,parlvotes_lh!$A$11:$ZZ$201,106,FALSE)))</f>
        <v/>
      </c>
      <c r="P139" s="187" t="str">
        <f>IF(ISERROR(VLOOKUP($A139,parlvotes_lh!$A$11:$ZZ$201,126,FALSE))=TRUE,"",IF(VLOOKUP($A139,parlvotes_lh!$A$11:$ZZ$201,126,FALSE)=0,"",VLOOKUP($A139,parlvotes_lh!$A$11:$ZZ$201,126,FALSE)))</f>
        <v/>
      </c>
      <c r="Q139" s="188" t="str">
        <f>IF(ISERROR(VLOOKUP($A139,parlvotes_lh!$A$11:$ZZ$201,146,FALSE))=TRUE,"",IF(VLOOKUP($A139,parlvotes_lh!$A$11:$ZZ$201,146,FALSE)=0,"",VLOOKUP($A139,parlvotes_lh!$A$11:$ZZ$201,146,FALSE)))</f>
        <v/>
      </c>
      <c r="R139" s="188" t="str">
        <f>IF(ISERROR(VLOOKUP($A139,parlvotes_lh!$A$11:$ZZ$201,166,FALSE))=TRUE,"",IF(VLOOKUP($A139,parlvotes_lh!$A$11:$ZZ$201,166,FALSE)=0,"",VLOOKUP($A139,parlvotes_lh!$A$11:$ZZ$201,166,FALSE)))</f>
        <v/>
      </c>
      <c r="S139" s="188" t="str">
        <f>IF(ISERROR(VLOOKUP($A139,parlvotes_lh!$A$11:$ZZ$201,186,FALSE))=TRUE,"",IF(VLOOKUP($A139,parlvotes_lh!$A$11:$ZZ$201,186,FALSE)=0,"",VLOOKUP($A139,parlvotes_lh!$A$11:$ZZ$201,186,FALSE)))</f>
        <v/>
      </c>
      <c r="T139" s="188" t="str">
        <f>IF(ISERROR(VLOOKUP($A139,parlvotes_lh!$A$11:$ZZ$201,206,FALSE))=TRUE,"",IF(VLOOKUP($A139,parlvotes_lh!$A$11:$ZZ$201,206,FALSE)=0,"",VLOOKUP($A139,parlvotes_lh!$A$11:$ZZ$201,206,FALSE)))</f>
        <v/>
      </c>
      <c r="U139" s="188" t="str">
        <f>IF(ISERROR(VLOOKUP($A139,parlvotes_lh!$A$11:$ZZ$201,226,FALSE))=TRUE,"",IF(VLOOKUP($A139,parlvotes_lh!$A$11:$ZZ$201,226,FALSE)=0,"",VLOOKUP($A139,parlvotes_lh!$A$11:$ZZ$201,226,FALSE)))</f>
        <v/>
      </c>
      <c r="V139" s="188" t="str">
        <f>IF(ISERROR(VLOOKUP($A139,parlvotes_lh!$A$11:$ZZ$201,246,FALSE))=TRUE,"",IF(VLOOKUP($A139,parlvotes_lh!$A$11:$ZZ$201,246,FALSE)=0,"",VLOOKUP($A139,parlvotes_lh!$A$11:$ZZ$201,246,FALSE)))</f>
        <v/>
      </c>
      <c r="W139" s="188" t="str">
        <f>IF(ISERROR(VLOOKUP($A139,parlvotes_lh!$A$11:$ZZ$201,266,FALSE))=TRUE,"",IF(VLOOKUP($A139,parlvotes_lh!$A$11:$ZZ$201,266,FALSE)=0,"",VLOOKUP($A139,parlvotes_lh!$A$11:$ZZ$201,266,FALSE)))</f>
        <v/>
      </c>
      <c r="X139" s="188" t="str">
        <f>IF(ISERROR(VLOOKUP($A139,parlvotes_lh!$A$11:$ZZ$201,286,FALSE))=TRUE,"",IF(VLOOKUP($A139,parlvotes_lh!$A$11:$ZZ$201,286,FALSE)=0,"",VLOOKUP($A139,parlvotes_lh!$A$11:$ZZ$201,286,FALSE)))</f>
        <v/>
      </c>
      <c r="Y139" s="188" t="str">
        <f>IF(ISERROR(VLOOKUP($A139,parlvotes_lh!$A$11:$ZZ$201,306,FALSE))=TRUE,"",IF(VLOOKUP($A139,parlvotes_lh!$A$11:$ZZ$201,306,FALSE)=0,"",VLOOKUP($A139,parlvotes_lh!$A$11:$ZZ$201,306,FALSE)))</f>
        <v/>
      </c>
      <c r="Z139" s="188" t="str">
        <f>IF(ISERROR(VLOOKUP($A139,parlvotes_lh!$A$11:$ZZ$201,326,FALSE))=TRUE,"",IF(VLOOKUP($A139,parlvotes_lh!$A$11:$ZZ$201,326,FALSE)=0,"",VLOOKUP($A139,parlvotes_lh!$A$11:$ZZ$201,326,FALSE)))</f>
        <v/>
      </c>
      <c r="AA139" s="188" t="str">
        <f>IF(ISERROR(VLOOKUP($A139,parlvotes_lh!$A$11:$ZZ$201,346,FALSE))=TRUE,"",IF(VLOOKUP($A139,parlvotes_lh!$A$11:$ZZ$201,346,FALSE)=0,"",VLOOKUP($A139,parlvotes_lh!$A$11:$ZZ$201,346,FALSE)))</f>
        <v/>
      </c>
      <c r="AB139" s="188" t="str">
        <f>IF(ISERROR(VLOOKUP($A139,parlvotes_lh!$A$11:$ZZ$201,366,FALSE))=TRUE,"",IF(VLOOKUP($A139,parlvotes_lh!$A$11:$ZZ$201,366,FALSE)=0,"",VLOOKUP($A139,parlvotes_lh!$A$11:$ZZ$201,366,FALSE)))</f>
        <v/>
      </c>
      <c r="AC139" s="188" t="str">
        <f>IF(ISERROR(VLOOKUP($A139,parlvotes_lh!$A$11:$ZZ$201,386,FALSE))=TRUE,"",IF(VLOOKUP($A139,parlvotes_lh!$A$11:$ZZ$201,386,FALSE)=0,"",VLOOKUP($A139,parlvotes_lh!$A$11:$ZZ$201,386,FALSE)))</f>
        <v/>
      </c>
    </row>
    <row r="140" spans="1:29" ht="13.5" customHeight="1" x14ac:dyDescent="0.25">
      <c r="A140" s="182"/>
      <c r="B140" s="87" t="str">
        <f>IF(A140="","",MID(info_weblinks!$C$3,32,3))</f>
        <v/>
      </c>
      <c r="C140" s="87" t="str">
        <f>IF(info_parties!G140="","",info_parties!G140)</f>
        <v/>
      </c>
      <c r="D140" s="87" t="str">
        <f>IF(info_parties!K140="","",info_parties!K140)</f>
        <v/>
      </c>
      <c r="E140" s="87" t="str">
        <f>IF(info_parties!H140="","",info_parties!H140)</f>
        <v/>
      </c>
      <c r="F140" s="183" t="str">
        <f t="shared" si="8"/>
        <v/>
      </c>
      <c r="G140" s="184" t="str">
        <f t="shared" si="9"/>
        <v/>
      </c>
      <c r="H140" s="185" t="str">
        <f t="shared" si="10"/>
        <v/>
      </c>
      <c r="I140" s="186" t="str">
        <f t="shared" si="11"/>
        <v/>
      </c>
      <c r="J140" s="187" t="str">
        <f>IF(ISERROR(VLOOKUP($A140,parlvotes_lh!$A$11:$ZZ$201,6,FALSE))=TRUE,"",IF(VLOOKUP($A140,parlvotes_lh!$A$11:$ZZ$201,6,FALSE)=0,"",VLOOKUP($A140,parlvotes_lh!$A$11:$ZZ$201,6,FALSE)))</f>
        <v/>
      </c>
      <c r="K140" s="187" t="str">
        <f>IF(ISERROR(VLOOKUP($A140,parlvotes_lh!$A$11:$ZZ$201,26,FALSE))=TRUE,"",IF(VLOOKUP($A140,parlvotes_lh!$A$11:$ZZ$201,26,FALSE)=0,"",VLOOKUP($A140,parlvotes_lh!$A$11:$ZZ$201,26,FALSE)))</f>
        <v/>
      </c>
      <c r="L140" s="187" t="str">
        <f>IF(ISERROR(VLOOKUP($A140,parlvotes_lh!$A$11:$ZZ$201,46,FALSE))=TRUE,"",IF(VLOOKUP($A140,parlvotes_lh!$A$11:$ZZ$201,46,FALSE)=0,"",VLOOKUP($A140,parlvotes_lh!$A$11:$ZZ$201,46,FALSE)))</f>
        <v/>
      </c>
      <c r="M140" s="187" t="str">
        <f>IF(ISERROR(VLOOKUP($A140,parlvotes_lh!$A$11:$ZZ$201,66,FALSE))=TRUE,"",IF(VLOOKUP($A140,parlvotes_lh!$A$11:$ZZ$201,66,FALSE)=0,"",VLOOKUP($A140,parlvotes_lh!$A$11:$ZZ$201,66,FALSE)))</f>
        <v/>
      </c>
      <c r="N140" s="187" t="str">
        <f>IF(ISERROR(VLOOKUP($A140,parlvotes_lh!$A$11:$ZZ$201,86,FALSE))=TRUE,"",IF(VLOOKUP($A140,parlvotes_lh!$A$11:$ZZ$201,86,FALSE)=0,"",VLOOKUP($A140,parlvotes_lh!$A$11:$ZZ$201,86,FALSE)))</f>
        <v/>
      </c>
      <c r="O140" s="187" t="str">
        <f>IF(ISERROR(VLOOKUP($A140,parlvotes_lh!$A$11:$ZZ$201,106,FALSE))=TRUE,"",IF(VLOOKUP($A140,parlvotes_lh!$A$11:$ZZ$201,106,FALSE)=0,"",VLOOKUP($A140,parlvotes_lh!$A$11:$ZZ$201,106,FALSE)))</f>
        <v/>
      </c>
      <c r="P140" s="187" t="str">
        <f>IF(ISERROR(VLOOKUP($A140,parlvotes_lh!$A$11:$ZZ$201,126,FALSE))=TRUE,"",IF(VLOOKUP($A140,parlvotes_lh!$A$11:$ZZ$201,126,FALSE)=0,"",VLOOKUP($A140,parlvotes_lh!$A$11:$ZZ$201,126,FALSE)))</f>
        <v/>
      </c>
      <c r="Q140" s="188" t="str">
        <f>IF(ISERROR(VLOOKUP($A140,parlvotes_lh!$A$11:$ZZ$201,146,FALSE))=TRUE,"",IF(VLOOKUP($A140,parlvotes_lh!$A$11:$ZZ$201,146,FALSE)=0,"",VLOOKUP($A140,parlvotes_lh!$A$11:$ZZ$201,146,FALSE)))</f>
        <v/>
      </c>
      <c r="R140" s="188" t="str">
        <f>IF(ISERROR(VLOOKUP($A140,parlvotes_lh!$A$11:$ZZ$201,166,FALSE))=TRUE,"",IF(VLOOKUP($A140,parlvotes_lh!$A$11:$ZZ$201,166,FALSE)=0,"",VLOOKUP($A140,parlvotes_lh!$A$11:$ZZ$201,166,FALSE)))</f>
        <v/>
      </c>
      <c r="S140" s="188" t="str">
        <f>IF(ISERROR(VLOOKUP($A140,parlvotes_lh!$A$11:$ZZ$201,186,FALSE))=TRUE,"",IF(VLOOKUP($A140,parlvotes_lh!$A$11:$ZZ$201,186,FALSE)=0,"",VLOOKUP($A140,parlvotes_lh!$A$11:$ZZ$201,186,FALSE)))</f>
        <v/>
      </c>
      <c r="T140" s="188" t="str">
        <f>IF(ISERROR(VLOOKUP($A140,parlvotes_lh!$A$11:$ZZ$201,206,FALSE))=TRUE,"",IF(VLOOKUP($A140,parlvotes_lh!$A$11:$ZZ$201,206,FALSE)=0,"",VLOOKUP($A140,parlvotes_lh!$A$11:$ZZ$201,206,FALSE)))</f>
        <v/>
      </c>
      <c r="U140" s="188" t="str">
        <f>IF(ISERROR(VLOOKUP($A140,parlvotes_lh!$A$11:$ZZ$201,226,FALSE))=TRUE,"",IF(VLOOKUP($A140,parlvotes_lh!$A$11:$ZZ$201,226,FALSE)=0,"",VLOOKUP($A140,parlvotes_lh!$A$11:$ZZ$201,226,FALSE)))</f>
        <v/>
      </c>
      <c r="V140" s="188" t="str">
        <f>IF(ISERROR(VLOOKUP($A140,parlvotes_lh!$A$11:$ZZ$201,246,FALSE))=TRUE,"",IF(VLOOKUP($A140,parlvotes_lh!$A$11:$ZZ$201,246,FALSE)=0,"",VLOOKUP($A140,parlvotes_lh!$A$11:$ZZ$201,246,FALSE)))</f>
        <v/>
      </c>
      <c r="W140" s="188" t="str">
        <f>IF(ISERROR(VLOOKUP($A140,parlvotes_lh!$A$11:$ZZ$201,266,FALSE))=TRUE,"",IF(VLOOKUP($A140,parlvotes_lh!$A$11:$ZZ$201,266,FALSE)=0,"",VLOOKUP($A140,parlvotes_lh!$A$11:$ZZ$201,266,FALSE)))</f>
        <v/>
      </c>
      <c r="X140" s="188" t="str">
        <f>IF(ISERROR(VLOOKUP($A140,parlvotes_lh!$A$11:$ZZ$201,286,FALSE))=TRUE,"",IF(VLOOKUP($A140,parlvotes_lh!$A$11:$ZZ$201,286,FALSE)=0,"",VLOOKUP($A140,parlvotes_lh!$A$11:$ZZ$201,286,FALSE)))</f>
        <v/>
      </c>
      <c r="Y140" s="188" t="str">
        <f>IF(ISERROR(VLOOKUP($A140,parlvotes_lh!$A$11:$ZZ$201,306,FALSE))=TRUE,"",IF(VLOOKUP($A140,parlvotes_lh!$A$11:$ZZ$201,306,FALSE)=0,"",VLOOKUP($A140,parlvotes_lh!$A$11:$ZZ$201,306,FALSE)))</f>
        <v/>
      </c>
      <c r="Z140" s="188" t="str">
        <f>IF(ISERROR(VLOOKUP($A140,parlvotes_lh!$A$11:$ZZ$201,326,FALSE))=TRUE,"",IF(VLOOKUP($A140,parlvotes_lh!$A$11:$ZZ$201,326,FALSE)=0,"",VLOOKUP($A140,parlvotes_lh!$A$11:$ZZ$201,326,FALSE)))</f>
        <v/>
      </c>
      <c r="AA140" s="188" t="str">
        <f>IF(ISERROR(VLOOKUP($A140,parlvotes_lh!$A$11:$ZZ$201,346,FALSE))=TRUE,"",IF(VLOOKUP($A140,parlvotes_lh!$A$11:$ZZ$201,346,FALSE)=0,"",VLOOKUP($A140,parlvotes_lh!$A$11:$ZZ$201,346,FALSE)))</f>
        <v/>
      </c>
      <c r="AB140" s="188" t="str">
        <f>IF(ISERROR(VLOOKUP($A140,parlvotes_lh!$A$11:$ZZ$201,366,FALSE))=TRUE,"",IF(VLOOKUP($A140,parlvotes_lh!$A$11:$ZZ$201,366,FALSE)=0,"",VLOOKUP($A140,parlvotes_lh!$A$11:$ZZ$201,366,FALSE)))</f>
        <v/>
      </c>
      <c r="AC140" s="188" t="str">
        <f>IF(ISERROR(VLOOKUP($A140,parlvotes_lh!$A$11:$ZZ$201,386,FALSE))=TRUE,"",IF(VLOOKUP($A140,parlvotes_lh!$A$11:$ZZ$201,386,FALSE)=0,"",VLOOKUP($A140,parlvotes_lh!$A$11:$ZZ$201,386,FALSE)))</f>
        <v/>
      </c>
    </row>
    <row r="141" spans="1:29" ht="13.5" customHeight="1" x14ac:dyDescent="0.25">
      <c r="A141" s="182"/>
      <c r="B141" s="87" t="str">
        <f>IF(A141="","",MID(info_weblinks!$C$3,32,3))</f>
        <v/>
      </c>
      <c r="C141" s="87" t="str">
        <f>IF(info_parties!G141="","",info_parties!G141)</f>
        <v/>
      </c>
      <c r="D141" s="87" t="str">
        <f>IF(info_parties!K141="","",info_parties!K141)</f>
        <v/>
      </c>
      <c r="E141" s="87" t="str">
        <f>IF(info_parties!H141="","",info_parties!H141)</f>
        <v/>
      </c>
      <c r="F141" s="183" t="str">
        <f t="shared" si="8"/>
        <v/>
      </c>
      <c r="G141" s="184" t="str">
        <f t="shared" si="9"/>
        <v/>
      </c>
      <c r="H141" s="185" t="str">
        <f t="shared" si="10"/>
        <v/>
      </c>
      <c r="I141" s="186" t="str">
        <f t="shared" si="11"/>
        <v/>
      </c>
      <c r="J141" s="187" t="str">
        <f>IF(ISERROR(VLOOKUP($A141,parlvotes_lh!$A$11:$ZZ$201,6,FALSE))=TRUE,"",IF(VLOOKUP($A141,parlvotes_lh!$A$11:$ZZ$201,6,FALSE)=0,"",VLOOKUP($A141,parlvotes_lh!$A$11:$ZZ$201,6,FALSE)))</f>
        <v/>
      </c>
      <c r="K141" s="187" t="str">
        <f>IF(ISERROR(VLOOKUP($A141,parlvotes_lh!$A$11:$ZZ$201,26,FALSE))=TRUE,"",IF(VLOOKUP($A141,parlvotes_lh!$A$11:$ZZ$201,26,FALSE)=0,"",VLOOKUP($A141,parlvotes_lh!$A$11:$ZZ$201,26,FALSE)))</f>
        <v/>
      </c>
      <c r="L141" s="187" t="str">
        <f>IF(ISERROR(VLOOKUP($A141,parlvotes_lh!$A$11:$ZZ$201,46,FALSE))=TRUE,"",IF(VLOOKUP($A141,parlvotes_lh!$A$11:$ZZ$201,46,FALSE)=0,"",VLOOKUP($A141,parlvotes_lh!$A$11:$ZZ$201,46,FALSE)))</f>
        <v/>
      </c>
      <c r="M141" s="187" t="str">
        <f>IF(ISERROR(VLOOKUP($A141,parlvotes_lh!$A$11:$ZZ$201,66,FALSE))=TRUE,"",IF(VLOOKUP($A141,parlvotes_lh!$A$11:$ZZ$201,66,FALSE)=0,"",VLOOKUP($A141,parlvotes_lh!$A$11:$ZZ$201,66,FALSE)))</f>
        <v/>
      </c>
      <c r="N141" s="187" t="str">
        <f>IF(ISERROR(VLOOKUP($A141,parlvotes_lh!$A$11:$ZZ$201,86,FALSE))=TRUE,"",IF(VLOOKUP($A141,parlvotes_lh!$A$11:$ZZ$201,86,FALSE)=0,"",VLOOKUP($A141,parlvotes_lh!$A$11:$ZZ$201,86,FALSE)))</f>
        <v/>
      </c>
      <c r="O141" s="187" t="str">
        <f>IF(ISERROR(VLOOKUP($A141,parlvotes_lh!$A$11:$ZZ$201,106,FALSE))=TRUE,"",IF(VLOOKUP($A141,parlvotes_lh!$A$11:$ZZ$201,106,FALSE)=0,"",VLOOKUP($A141,parlvotes_lh!$A$11:$ZZ$201,106,FALSE)))</f>
        <v/>
      </c>
      <c r="P141" s="187" t="str">
        <f>IF(ISERROR(VLOOKUP($A141,parlvotes_lh!$A$11:$ZZ$201,126,FALSE))=TRUE,"",IF(VLOOKUP($A141,parlvotes_lh!$A$11:$ZZ$201,126,FALSE)=0,"",VLOOKUP($A141,parlvotes_lh!$A$11:$ZZ$201,126,FALSE)))</f>
        <v/>
      </c>
      <c r="Q141" s="188" t="str">
        <f>IF(ISERROR(VLOOKUP($A141,parlvotes_lh!$A$11:$ZZ$201,146,FALSE))=TRUE,"",IF(VLOOKUP($A141,parlvotes_lh!$A$11:$ZZ$201,146,FALSE)=0,"",VLOOKUP($A141,parlvotes_lh!$A$11:$ZZ$201,146,FALSE)))</f>
        <v/>
      </c>
      <c r="R141" s="188" t="str">
        <f>IF(ISERROR(VLOOKUP($A141,parlvotes_lh!$A$11:$ZZ$201,166,FALSE))=TRUE,"",IF(VLOOKUP($A141,parlvotes_lh!$A$11:$ZZ$201,166,FALSE)=0,"",VLOOKUP($A141,parlvotes_lh!$A$11:$ZZ$201,166,FALSE)))</f>
        <v/>
      </c>
      <c r="S141" s="188" t="str">
        <f>IF(ISERROR(VLOOKUP($A141,parlvotes_lh!$A$11:$ZZ$201,186,FALSE))=TRUE,"",IF(VLOOKUP($A141,parlvotes_lh!$A$11:$ZZ$201,186,FALSE)=0,"",VLOOKUP($A141,parlvotes_lh!$A$11:$ZZ$201,186,FALSE)))</f>
        <v/>
      </c>
      <c r="T141" s="188" t="str">
        <f>IF(ISERROR(VLOOKUP($A141,parlvotes_lh!$A$11:$ZZ$201,206,FALSE))=TRUE,"",IF(VLOOKUP($A141,parlvotes_lh!$A$11:$ZZ$201,206,FALSE)=0,"",VLOOKUP($A141,parlvotes_lh!$A$11:$ZZ$201,206,FALSE)))</f>
        <v/>
      </c>
      <c r="U141" s="188" t="str">
        <f>IF(ISERROR(VLOOKUP($A141,parlvotes_lh!$A$11:$ZZ$201,226,FALSE))=TRUE,"",IF(VLOOKUP($A141,parlvotes_lh!$A$11:$ZZ$201,226,FALSE)=0,"",VLOOKUP($A141,parlvotes_lh!$A$11:$ZZ$201,226,FALSE)))</f>
        <v/>
      </c>
      <c r="V141" s="188" t="str">
        <f>IF(ISERROR(VLOOKUP($A141,parlvotes_lh!$A$11:$ZZ$201,246,FALSE))=TRUE,"",IF(VLOOKUP($A141,parlvotes_lh!$A$11:$ZZ$201,246,FALSE)=0,"",VLOOKUP($A141,parlvotes_lh!$A$11:$ZZ$201,246,FALSE)))</f>
        <v/>
      </c>
      <c r="W141" s="188" t="str">
        <f>IF(ISERROR(VLOOKUP($A141,parlvotes_lh!$A$11:$ZZ$201,266,FALSE))=TRUE,"",IF(VLOOKUP($A141,parlvotes_lh!$A$11:$ZZ$201,266,FALSE)=0,"",VLOOKUP($A141,parlvotes_lh!$A$11:$ZZ$201,266,FALSE)))</f>
        <v/>
      </c>
      <c r="X141" s="188" t="str">
        <f>IF(ISERROR(VLOOKUP($A141,parlvotes_lh!$A$11:$ZZ$201,286,FALSE))=TRUE,"",IF(VLOOKUP($A141,parlvotes_lh!$A$11:$ZZ$201,286,FALSE)=0,"",VLOOKUP($A141,parlvotes_lh!$A$11:$ZZ$201,286,FALSE)))</f>
        <v/>
      </c>
      <c r="Y141" s="188" t="str">
        <f>IF(ISERROR(VLOOKUP($A141,parlvotes_lh!$A$11:$ZZ$201,306,FALSE))=TRUE,"",IF(VLOOKUP($A141,parlvotes_lh!$A$11:$ZZ$201,306,FALSE)=0,"",VLOOKUP($A141,parlvotes_lh!$A$11:$ZZ$201,306,FALSE)))</f>
        <v/>
      </c>
      <c r="Z141" s="188" t="str">
        <f>IF(ISERROR(VLOOKUP($A141,parlvotes_lh!$A$11:$ZZ$201,326,FALSE))=TRUE,"",IF(VLOOKUP($A141,parlvotes_lh!$A$11:$ZZ$201,326,FALSE)=0,"",VLOOKUP($A141,parlvotes_lh!$A$11:$ZZ$201,326,FALSE)))</f>
        <v/>
      </c>
      <c r="AA141" s="188" t="str">
        <f>IF(ISERROR(VLOOKUP($A141,parlvotes_lh!$A$11:$ZZ$201,346,FALSE))=TRUE,"",IF(VLOOKUP($A141,parlvotes_lh!$A$11:$ZZ$201,346,FALSE)=0,"",VLOOKUP($A141,parlvotes_lh!$A$11:$ZZ$201,346,FALSE)))</f>
        <v/>
      </c>
      <c r="AB141" s="188" t="str">
        <f>IF(ISERROR(VLOOKUP($A141,parlvotes_lh!$A$11:$ZZ$201,366,FALSE))=TRUE,"",IF(VLOOKUP($A141,parlvotes_lh!$A$11:$ZZ$201,366,FALSE)=0,"",VLOOKUP($A141,parlvotes_lh!$A$11:$ZZ$201,366,FALSE)))</f>
        <v/>
      </c>
      <c r="AC141" s="188" t="str">
        <f>IF(ISERROR(VLOOKUP($A141,parlvotes_lh!$A$11:$ZZ$201,386,FALSE))=TRUE,"",IF(VLOOKUP($A141,parlvotes_lh!$A$11:$ZZ$201,386,FALSE)=0,"",VLOOKUP($A141,parlvotes_lh!$A$11:$ZZ$201,386,FALSE)))</f>
        <v/>
      </c>
    </row>
    <row r="142" spans="1:29" ht="13.5" customHeight="1" x14ac:dyDescent="0.25">
      <c r="A142" s="182"/>
      <c r="B142" s="87" t="str">
        <f>IF(A142="","",MID(info_weblinks!$C$3,32,3))</f>
        <v/>
      </c>
      <c r="C142" s="87" t="str">
        <f>IF(info_parties!G142="","",info_parties!G142)</f>
        <v/>
      </c>
      <c r="D142" s="87" t="str">
        <f>IF(info_parties!K142="","",info_parties!K142)</f>
        <v/>
      </c>
      <c r="E142" s="87" t="str">
        <f>IF(info_parties!H142="","",info_parties!H142)</f>
        <v/>
      </c>
      <c r="F142" s="183" t="str">
        <f t="shared" si="8"/>
        <v/>
      </c>
      <c r="G142" s="184" t="str">
        <f t="shared" si="9"/>
        <v/>
      </c>
      <c r="H142" s="185" t="str">
        <f t="shared" si="10"/>
        <v/>
      </c>
      <c r="I142" s="186" t="str">
        <f t="shared" si="11"/>
        <v/>
      </c>
      <c r="J142" s="187" t="str">
        <f>IF(ISERROR(VLOOKUP($A142,parlvotes_lh!$A$11:$ZZ$201,6,FALSE))=TRUE,"",IF(VLOOKUP($A142,parlvotes_lh!$A$11:$ZZ$201,6,FALSE)=0,"",VLOOKUP($A142,parlvotes_lh!$A$11:$ZZ$201,6,FALSE)))</f>
        <v/>
      </c>
      <c r="K142" s="187" t="str">
        <f>IF(ISERROR(VLOOKUP($A142,parlvotes_lh!$A$11:$ZZ$201,26,FALSE))=TRUE,"",IF(VLOOKUP($A142,parlvotes_lh!$A$11:$ZZ$201,26,FALSE)=0,"",VLOOKUP($A142,parlvotes_lh!$A$11:$ZZ$201,26,FALSE)))</f>
        <v/>
      </c>
      <c r="L142" s="187" t="str">
        <f>IF(ISERROR(VLOOKUP($A142,parlvotes_lh!$A$11:$ZZ$201,46,FALSE))=TRUE,"",IF(VLOOKUP($A142,parlvotes_lh!$A$11:$ZZ$201,46,FALSE)=0,"",VLOOKUP($A142,parlvotes_lh!$A$11:$ZZ$201,46,FALSE)))</f>
        <v/>
      </c>
      <c r="M142" s="187" t="str">
        <f>IF(ISERROR(VLOOKUP($A142,parlvotes_lh!$A$11:$ZZ$201,66,FALSE))=TRUE,"",IF(VLOOKUP($A142,parlvotes_lh!$A$11:$ZZ$201,66,FALSE)=0,"",VLOOKUP($A142,parlvotes_lh!$A$11:$ZZ$201,66,FALSE)))</f>
        <v/>
      </c>
      <c r="N142" s="187" t="str">
        <f>IF(ISERROR(VLOOKUP($A142,parlvotes_lh!$A$11:$ZZ$201,86,FALSE))=TRUE,"",IF(VLOOKUP($A142,parlvotes_lh!$A$11:$ZZ$201,86,FALSE)=0,"",VLOOKUP($A142,parlvotes_lh!$A$11:$ZZ$201,86,FALSE)))</f>
        <v/>
      </c>
      <c r="O142" s="187" t="str">
        <f>IF(ISERROR(VLOOKUP($A142,parlvotes_lh!$A$11:$ZZ$201,106,FALSE))=TRUE,"",IF(VLOOKUP($A142,parlvotes_lh!$A$11:$ZZ$201,106,FALSE)=0,"",VLOOKUP($A142,parlvotes_lh!$A$11:$ZZ$201,106,FALSE)))</f>
        <v/>
      </c>
      <c r="P142" s="187" t="str">
        <f>IF(ISERROR(VLOOKUP($A142,parlvotes_lh!$A$11:$ZZ$201,126,FALSE))=TRUE,"",IF(VLOOKUP($A142,parlvotes_lh!$A$11:$ZZ$201,126,FALSE)=0,"",VLOOKUP($A142,parlvotes_lh!$A$11:$ZZ$201,126,FALSE)))</f>
        <v/>
      </c>
      <c r="Q142" s="188" t="str">
        <f>IF(ISERROR(VLOOKUP($A142,parlvotes_lh!$A$11:$ZZ$201,146,FALSE))=TRUE,"",IF(VLOOKUP($A142,parlvotes_lh!$A$11:$ZZ$201,146,FALSE)=0,"",VLOOKUP($A142,parlvotes_lh!$A$11:$ZZ$201,146,FALSE)))</f>
        <v/>
      </c>
      <c r="R142" s="188" t="str">
        <f>IF(ISERROR(VLOOKUP($A142,parlvotes_lh!$A$11:$ZZ$201,166,FALSE))=TRUE,"",IF(VLOOKUP($A142,parlvotes_lh!$A$11:$ZZ$201,166,FALSE)=0,"",VLOOKUP($A142,parlvotes_lh!$A$11:$ZZ$201,166,FALSE)))</f>
        <v/>
      </c>
      <c r="S142" s="188" t="str">
        <f>IF(ISERROR(VLOOKUP($A142,parlvotes_lh!$A$11:$ZZ$201,186,FALSE))=TRUE,"",IF(VLOOKUP($A142,parlvotes_lh!$A$11:$ZZ$201,186,FALSE)=0,"",VLOOKUP($A142,parlvotes_lh!$A$11:$ZZ$201,186,FALSE)))</f>
        <v/>
      </c>
      <c r="T142" s="188" t="str">
        <f>IF(ISERROR(VLOOKUP($A142,parlvotes_lh!$A$11:$ZZ$201,206,FALSE))=TRUE,"",IF(VLOOKUP($A142,parlvotes_lh!$A$11:$ZZ$201,206,FALSE)=0,"",VLOOKUP($A142,parlvotes_lh!$A$11:$ZZ$201,206,FALSE)))</f>
        <v/>
      </c>
      <c r="U142" s="188" t="str">
        <f>IF(ISERROR(VLOOKUP($A142,parlvotes_lh!$A$11:$ZZ$201,226,FALSE))=TRUE,"",IF(VLOOKUP($A142,parlvotes_lh!$A$11:$ZZ$201,226,FALSE)=0,"",VLOOKUP($A142,parlvotes_lh!$A$11:$ZZ$201,226,FALSE)))</f>
        <v/>
      </c>
      <c r="V142" s="188" t="str">
        <f>IF(ISERROR(VLOOKUP($A142,parlvotes_lh!$A$11:$ZZ$201,246,FALSE))=TRUE,"",IF(VLOOKUP($A142,parlvotes_lh!$A$11:$ZZ$201,246,FALSE)=0,"",VLOOKUP($A142,parlvotes_lh!$A$11:$ZZ$201,246,FALSE)))</f>
        <v/>
      </c>
      <c r="W142" s="188" t="str">
        <f>IF(ISERROR(VLOOKUP($A142,parlvotes_lh!$A$11:$ZZ$201,266,FALSE))=TRUE,"",IF(VLOOKUP($A142,parlvotes_lh!$A$11:$ZZ$201,266,FALSE)=0,"",VLOOKUP($A142,parlvotes_lh!$A$11:$ZZ$201,266,FALSE)))</f>
        <v/>
      </c>
      <c r="X142" s="188" t="str">
        <f>IF(ISERROR(VLOOKUP($A142,parlvotes_lh!$A$11:$ZZ$201,286,FALSE))=TRUE,"",IF(VLOOKUP($A142,parlvotes_lh!$A$11:$ZZ$201,286,FALSE)=0,"",VLOOKUP($A142,parlvotes_lh!$A$11:$ZZ$201,286,FALSE)))</f>
        <v/>
      </c>
      <c r="Y142" s="188" t="str">
        <f>IF(ISERROR(VLOOKUP($A142,parlvotes_lh!$A$11:$ZZ$201,306,FALSE))=TRUE,"",IF(VLOOKUP($A142,parlvotes_lh!$A$11:$ZZ$201,306,FALSE)=0,"",VLOOKUP($A142,parlvotes_lh!$A$11:$ZZ$201,306,FALSE)))</f>
        <v/>
      </c>
      <c r="Z142" s="188" t="str">
        <f>IF(ISERROR(VLOOKUP($A142,parlvotes_lh!$A$11:$ZZ$201,326,FALSE))=TRUE,"",IF(VLOOKUP($A142,parlvotes_lh!$A$11:$ZZ$201,326,FALSE)=0,"",VLOOKUP($A142,parlvotes_lh!$A$11:$ZZ$201,326,FALSE)))</f>
        <v/>
      </c>
      <c r="AA142" s="188" t="str">
        <f>IF(ISERROR(VLOOKUP($A142,parlvotes_lh!$A$11:$ZZ$201,346,FALSE))=TRUE,"",IF(VLOOKUP($A142,parlvotes_lh!$A$11:$ZZ$201,346,FALSE)=0,"",VLOOKUP($A142,parlvotes_lh!$A$11:$ZZ$201,346,FALSE)))</f>
        <v/>
      </c>
      <c r="AB142" s="188" t="str">
        <f>IF(ISERROR(VLOOKUP($A142,parlvotes_lh!$A$11:$ZZ$201,366,FALSE))=TRUE,"",IF(VLOOKUP($A142,parlvotes_lh!$A$11:$ZZ$201,366,FALSE)=0,"",VLOOKUP($A142,parlvotes_lh!$A$11:$ZZ$201,366,FALSE)))</f>
        <v/>
      </c>
      <c r="AC142" s="188" t="str">
        <f>IF(ISERROR(VLOOKUP($A142,parlvotes_lh!$A$11:$ZZ$201,386,FALSE))=TRUE,"",IF(VLOOKUP($A142,parlvotes_lh!$A$11:$ZZ$201,386,FALSE)=0,"",VLOOKUP($A142,parlvotes_lh!$A$11:$ZZ$201,386,FALSE)))</f>
        <v/>
      </c>
    </row>
    <row r="143" spans="1:29" ht="13.5" customHeight="1" x14ac:dyDescent="0.25">
      <c r="A143" s="182"/>
      <c r="B143" s="87" t="str">
        <f>IF(A143="","",MID(info_weblinks!$C$3,32,3))</f>
        <v/>
      </c>
      <c r="C143" s="87" t="str">
        <f>IF(info_parties!G143="","",info_parties!G143)</f>
        <v/>
      </c>
      <c r="D143" s="87" t="str">
        <f>IF(info_parties!K143="","",info_parties!K143)</f>
        <v/>
      </c>
      <c r="E143" s="87" t="str">
        <f>IF(info_parties!H143="","",info_parties!H143)</f>
        <v/>
      </c>
      <c r="F143" s="183" t="str">
        <f t="shared" si="8"/>
        <v/>
      </c>
      <c r="G143" s="184" t="str">
        <f t="shared" si="9"/>
        <v/>
      </c>
      <c r="H143" s="185" t="str">
        <f t="shared" si="10"/>
        <v/>
      </c>
      <c r="I143" s="186" t="str">
        <f t="shared" si="11"/>
        <v/>
      </c>
      <c r="J143" s="187" t="str">
        <f>IF(ISERROR(VLOOKUP($A143,parlvotes_lh!$A$11:$ZZ$201,6,FALSE))=TRUE,"",IF(VLOOKUP($A143,parlvotes_lh!$A$11:$ZZ$201,6,FALSE)=0,"",VLOOKUP($A143,parlvotes_lh!$A$11:$ZZ$201,6,FALSE)))</f>
        <v/>
      </c>
      <c r="K143" s="187" t="str">
        <f>IF(ISERROR(VLOOKUP($A143,parlvotes_lh!$A$11:$ZZ$201,26,FALSE))=TRUE,"",IF(VLOOKUP($A143,parlvotes_lh!$A$11:$ZZ$201,26,FALSE)=0,"",VLOOKUP($A143,parlvotes_lh!$A$11:$ZZ$201,26,FALSE)))</f>
        <v/>
      </c>
      <c r="L143" s="187" t="str">
        <f>IF(ISERROR(VLOOKUP($A143,parlvotes_lh!$A$11:$ZZ$201,46,FALSE))=TRUE,"",IF(VLOOKUP($A143,parlvotes_lh!$A$11:$ZZ$201,46,FALSE)=0,"",VLOOKUP($A143,parlvotes_lh!$A$11:$ZZ$201,46,FALSE)))</f>
        <v/>
      </c>
      <c r="M143" s="187" t="str">
        <f>IF(ISERROR(VLOOKUP($A143,parlvotes_lh!$A$11:$ZZ$201,66,FALSE))=TRUE,"",IF(VLOOKUP($A143,parlvotes_lh!$A$11:$ZZ$201,66,FALSE)=0,"",VLOOKUP($A143,parlvotes_lh!$A$11:$ZZ$201,66,FALSE)))</f>
        <v/>
      </c>
      <c r="N143" s="187" t="str">
        <f>IF(ISERROR(VLOOKUP($A143,parlvotes_lh!$A$11:$ZZ$201,86,FALSE))=TRUE,"",IF(VLOOKUP($A143,parlvotes_lh!$A$11:$ZZ$201,86,FALSE)=0,"",VLOOKUP($A143,parlvotes_lh!$A$11:$ZZ$201,86,FALSE)))</f>
        <v/>
      </c>
      <c r="O143" s="187" t="str">
        <f>IF(ISERROR(VLOOKUP($A143,parlvotes_lh!$A$11:$ZZ$201,106,FALSE))=TRUE,"",IF(VLOOKUP($A143,parlvotes_lh!$A$11:$ZZ$201,106,FALSE)=0,"",VLOOKUP($A143,parlvotes_lh!$A$11:$ZZ$201,106,FALSE)))</f>
        <v/>
      </c>
      <c r="P143" s="187" t="str">
        <f>IF(ISERROR(VLOOKUP($A143,parlvotes_lh!$A$11:$ZZ$201,126,FALSE))=TRUE,"",IF(VLOOKUP($A143,parlvotes_lh!$A$11:$ZZ$201,126,FALSE)=0,"",VLOOKUP($A143,parlvotes_lh!$A$11:$ZZ$201,126,FALSE)))</f>
        <v/>
      </c>
      <c r="Q143" s="188" t="str">
        <f>IF(ISERROR(VLOOKUP($A143,parlvotes_lh!$A$11:$ZZ$201,146,FALSE))=TRUE,"",IF(VLOOKUP($A143,parlvotes_lh!$A$11:$ZZ$201,146,FALSE)=0,"",VLOOKUP($A143,parlvotes_lh!$A$11:$ZZ$201,146,FALSE)))</f>
        <v/>
      </c>
      <c r="R143" s="188" t="str">
        <f>IF(ISERROR(VLOOKUP($A143,parlvotes_lh!$A$11:$ZZ$201,166,FALSE))=TRUE,"",IF(VLOOKUP($A143,parlvotes_lh!$A$11:$ZZ$201,166,FALSE)=0,"",VLOOKUP($A143,parlvotes_lh!$A$11:$ZZ$201,166,FALSE)))</f>
        <v/>
      </c>
      <c r="S143" s="188" t="str">
        <f>IF(ISERROR(VLOOKUP($A143,parlvotes_lh!$A$11:$ZZ$201,186,FALSE))=TRUE,"",IF(VLOOKUP($A143,parlvotes_lh!$A$11:$ZZ$201,186,FALSE)=0,"",VLOOKUP($A143,parlvotes_lh!$A$11:$ZZ$201,186,FALSE)))</f>
        <v/>
      </c>
      <c r="T143" s="188" t="str">
        <f>IF(ISERROR(VLOOKUP($A143,parlvotes_lh!$A$11:$ZZ$201,206,FALSE))=TRUE,"",IF(VLOOKUP($A143,parlvotes_lh!$A$11:$ZZ$201,206,FALSE)=0,"",VLOOKUP($A143,parlvotes_lh!$A$11:$ZZ$201,206,FALSE)))</f>
        <v/>
      </c>
      <c r="U143" s="188" t="str">
        <f>IF(ISERROR(VLOOKUP($A143,parlvotes_lh!$A$11:$ZZ$201,226,FALSE))=TRUE,"",IF(VLOOKUP($A143,parlvotes_lh!$A$11:$ZZ$201,226,FALSE)=0,"",VLOOKUP($A143,parlvotes_lh!$A$11:$ZZ$201,226,FALSE)))</f>
        <v/>
      </c>
      <c r="V143" s="188" t="str">
        <f>IF(ISERROR(VLOOKUP($A143,parlvotes_lh!$A$11:$ZZ$201,246,FALSE))=TRUE,"",IF(VLOOKUP($A143,parlvotes_lh!$A$11:$ZZ$201,246,FALSE)=0,"",VLOOKUP($A143,parlvotes_lh!$A$11:$ZZ$201,246,FALSE)))</f>
        <v/>
      </c>
      <c r="W143" s="188" t="str">
        <f>IF(ISERROR(VLOOKUP($A143,parlvotes_lh!$A$11:$ZZ$201,266,FALSE))=TRUE,"",IF(VLOOKUP($A143,parlvotes_lh!$A$11:$ZZ$201,266,FALSE)=0,"",VLOOKUP($A143,parlvotes_lh!$A$11:$ZZ$201,266,FALSE)))</f>
        <v/>
      </c>
      <c r="X143" s="188" t="str">
        <f>IF(ISERROR(VLOOKUP($A143,parlvotes_lh!$A$11:$ZZ$201,286,FALSE))=TRUE,"",IF(VLOOKUP($A143,parlvotes_lh!$A$11:$ZZ$201,286,FALSE)=0,"",VLOOKUP($A143,parlvotes_lh!$A$11:$ZZ$201,286,FALSE)))</f>
        <v/>
      </c>
      <c r="Y143" s="188" t="str">
        <f>IF(ISERROR(VLOOKUP($A143,parlvotes_lh!$A$11:$ZZ$201,306,FALSE))=TRUE,"",IF(VLOOKUP($A143,parlvotes_lh!$A$11:$ZZ$201,306,FALSE)=0,"",VLOOKUP($A143,parlvotes_lh!$A$11:$ZZ$201,306,FALSE)))</f>
        <v/>
      </c>
      <c r="Z143" s="188" t="str">
        <f>IF(ISERROR(VLOOKUP($A143,parlvotes_lh!$A$11:$ZZ$201,326,FALSE))=TRUE,"",IF(VLOOKUP($A143,parlvotes_lh!$A$11:$ZZ$201,326,FALSE)=0,"",VLOOKUP($A143,parlvotes_lh!$A$11:$ZZ$201,326,FALSE)))</f>
        <v/>
      </c>
      <c r="AA143" s="188" t="str">
        <f>IF(ISERROR(VLOOKUP($A143,parlvotes_lh!$A$11:$ZZ$201,346,FALSE))=TRUE,"",IF(VLOOKUP($A143,parlvotes_lh!$A$11:$ZZ$201,346,FALSE)=0,"",VLOOKUP($A143,parlvotes_lh!$A$11:$ZZ$201,346,FALSE)))</f>
        <v/>
      </c>
      <c r="AB143" s="188" t="str">
        <f>IF(ISERROR(VLOOKUP($A143,parlvotes_lh!$A$11:$ZZ$201,366,FALSE))=TRUE,"",IF(VLOOKUP($A143,parlvotes_lh!$A$11:$ZZ$201,366,FALSE)=0,"",VLOOKUP($A143,parlvotes_lh!$A$11:$ZZ$201,366,FALSE)))</f>
        <v/>
      </c>
      <c r="AC143" s="188" t="str">
        <f>IF(ISERROR(VLOOKUP($A143,parlvotes_lh!$A$11:$ZZ$201,386,FALSE))=TRUE,"",IF(VLOOKUP($A143,parlvotes_lh!$A$11:$ZZ$201,386,FALSE)=0,"",VLOOKUP($A143,parlvotes_lh!$A$11:$ZZ$201,386,FALSE)))</f>
        <v/>
      </c>
    </row>
    <row r="144" spans="1:29" ht="13.5" customHeight="1" x14ac:dyDescent="0.25">
      <c r="A144" s="182"/>
      <c r="B144" s="87" t="str">
        <f>IF(A144="","",MID(info_weblinks!$C$3,32,3))</f>
        <v/>
      </c>
      <c r="C144" s="87" t="str">
        <f>IF(info_parties!G144="","",info_parties!G144)</f>
        <v/>
      </c>
      <c r="D144" s="87" t="str">
        <f>IF(info_parties!K144="","",info_parties!K144)</f>
        <v/>
      </c>
      <c r="E144" s="87" t="str">
        <f>IF(info_parties!H144="","",info_parties!H144)</f>
        <v/>
      </c>
      <c r="F144" s="183" t="str">
        <f t="shared" si="8"/>
        <v/>
      </c>
      <c r="G144" s="184" t="str">
        <f t="shared" si="9"/>
        <v/>
      </c>
      <c r="H144" s="185" t="str">
        <f t="shared" si="10"/>
        <v/>
      </c>
      <c r="I144" s="186" t="str">
        <f t="shared" si="11"/>
        <v/>
      </c>
      <c r="J144" s="187" t="str">
        <f>IF(ISERROR(VLOOKUP($A144,parlvotes_lh!$A$11:$ZZ$201,6,FALSE))=TRUE,"",IF(VLOOKUP($A144,parlvotes_lh!$A$11:$ZZ$201,6,FALSE)=0,"",VLOOKUP($A144,parlvotes_lh!$A$11:$ZZ$201,6,FALSE)))</f>
        <v/>
      </c>
      <c r="K144" s="187" t="str">
        <f>IF(ISERROR(VLOOKUP($A144,parlvotes_lh!$A$11:$ZZ$201,26,FALSE))=TRUE,"",IF(VLOOKUP($A144,parlvotes_lh!$A$11:$ZZ$201,26,FALSE)=0,"",VLOOKUP($A144,parlvotes_lh!$A$11:$ZZ$201,26,FALSE)))</f>
        <v/>
      </c>
      <c r="L144" s="187" t="str">
        <f>IF(ISERROR(VLOOKUP($A144,parlvotes_lh!$A$11:$ZZ$201,46,FALSE))=TRUE,"",IF(VLOOKUP($A144,parlvotes_lh!$A$11:$ZZ$201,46,FALSE)=0,"",VLOOKUP($A144,parlvotes_lh!$A$11:$ZZ$201,46,FALSE)))</f>
        <v/>
      </c>
      <c r="M144" s="187" t="str">
        <f>IF(ISERROR(VLOOKUP($A144,parlvotes_lh!$A$11:$ZZ$201,66,FALSE))=TRUE,"",IF(VLOOKUP($A144,parlvotes_lh!$A$11:$ZZ$201,66,FALSE)=0,"",VLOOKUP($A144,parlvotes_lh!$A$11:$ZZ$201,66,FALSE)))</f>
        <v/>
      </c>
      <c r="N144" s="187" t="str">
        <f>IF(ISERROR(VLOOKUP($A144,parlvotes_lh!$A$11:$ZZ$201,86,FALSE))=TRUE,"",IF(VLOOKUP($A144,parlvotes_lh!$A$11:$ZZ$201,86,FALSE)=0,"",VLOOKUP($A144,parlvotes_lh!$A$11:$ZZ$201,86,FALSE)))</f>
        <v/>
      </c>
      <c r="O144" s="187" t="str">
        <f>IF(ISERROR(VLOOKUP($A144,parlvotes_lh!$A$11:$ZZ$201,106,FALSE))=TRUE,"",IF(VLOOKUP($A144,parlvotes_lh!$A$11:$ZZ$201,106,FALSE)=0,"",VLOOKUP($A144,parlvotes_lh!$A$11:$ZZ$201,106,FALSE)))</f>
        <v/>
      </c>
      <c r="P144" s="187" t="str">
        <f>IF(ISERROR(VLOOKUP($A144,parlvotes_lh!$A$11:$ZZ$201,126,FALSE))=TRUE,"",IF(VLOOKUP($A144,parlvotes_lh!$A$11:$ZZ$201,126,FALSE)=0,"",VLOOKUP($A144,parlvotes_lh!$A$11:$ZZ$201,126,FALSE)))</f>
        <v/>
      </c>
      <c r="Q144" s="188" t="str">
        <f>IF(ISERROR(VLOOKUP($A144,parlvotes_lh!$A$11:$ZZ$201,146,FALSE))=TRUE,"",IF(VLOOKUP($A144,parlvotes_lh!$A$11:$ZZ$201,146,FALSE)=0,"",VLOOKUP($A144,parlvotes_lh!$A$11:$ZZ$201,146,FALSE)))</f>
        <v/>
      </c>
      <c r="R144" s="188" t="str">
        <f>IF(ISERROR(VLOOKUP($A144,parlvotes_lh!$A$11:$ZZ$201,166,FALSE))=TRUE,"",IF(VLOOKUP($A144,parlvotes_lh!$A$11:$ZZ$201,166,FALSE)=0,"",VLOOKUP($A144,parlvotes_lh!$A$11:$ZZ$201,166,FALSE)))</f>
        <v/>
      </c>
      <c r="S144" s="188" t="str">
        <f>IF(ISERROR(VLOOKUP($A144,parlvotes_lh!$A$11:$ZZ$201,186,FALSE))=TRUE,"",IF(VLOOKUP($A144,parlvotes_lh!$A$11:$ZZ$201,186,FALSE)=0,"",VLOOKUP($A144,parlvotes_lh!$A$11:$ZZ$201,186,FALSE)))</f>
        <v/>
      </c>
      <c r="T144" s="188" t="str">
        <f>IF(ISERROR(VLOOKUP($A144,parlvotes_lh!$A$11:$ZZ$201,206,FALSE))=TRUE,"",IF(VLOOKUP($A144,parlvotes_lh!$A$11:$ZZ$201,206,FALSE)=0,"",VLOOKUP($A144,parlvotes_lh!$A$11:$ZZ$201,206,FALSE)))</f>
        <v/>
      </c>
      <c r="U144" s="188" t="str">
        <f>IF(ISERROR(VLOOKUP($A144,parlvotes_lh!$A$11:$ZZ$201,226,FALSE))=TRUE,"",IF(VLOOKUP($A144,parlvotes_lh!$A$11:$ZZ$201,226,FALSE)=0,"",VLOOKUP($A144,parlvotes_lh!$A$11:$ZZ$201,226,FALSE)))</f>
        <v/>
      </c>
      <c r="V144" s="188" t="str">
        <f>IF(ISERROR(VLOOKUP($A144,parlvotes_lh!$A$11:$ZZ$201,246,FALSE))=TRUE,"",IF(VLOOKUP($A144,parlvotes_lh!$A$11:$ZZ$201,246,FALSE)=0,"",VLOOKUP($A144,parlvotes_lh!$A$11:$ZZ$201,246,FALSE)))</f>
        <v/>
      </c>
      <c r="W144" s="188" t="str">
        <f>IF(ISERROR(VLOOKUP($A144,parlvotes_lh!$A$11:$ZZ$201,266,FALSE))=TRUE,"",IF(VLOOKUP($A144,parlvotes_lh!$A$11:$ZZ$201,266,FALSE)=0,"",VLOOKUP($A144,parlvotes_lh!$A$11:$ZZ$201,266,FALSE)))</f>
        <v/>
      </c>
      <c r="X144" s="188" t="str">
        <f>IF(ISERROR(VLOOKUP($A144,parlvotes_lh!$A$11:$ZZ$201,286,FALSE))=TRUE,"",IF(VLOOKUP($A144,parlvotes_lh!$A$11:$ZZ$201,286,FALSE)=0,"",VLOOKUP($A144,parlvotes_lh!$A$11:$ZZ$201,286,FALSE)))</f>
        <v/>
      </c>
      <c r="Y144" s="188" t="str">
        <f>IF(ISERROR(VLOOKUP($A144,parlvotes_lh!$A$11:$ZZ$201,306,FALSE))=TRUE,"",IF(VLOOKUP($A144,parlvotes_lh!$A$11:$ZZ$201,306,FALSE)=0,"",VLOOKUP($A144,parlvotes_lh!$A$11:$ZZ$201,306,FALSE)))</f>
        <v/>
      </c>
      <c r="Z144" s="188" t="str">
        <f>IF(ISERROR(VLOOKUP($A144,parlvotes_lh!$A$11:$ZZ$201,326,FALSE))=TRUE,"",IF(VLOOKUP($A144,parlvotes_lh!$A$11:$ZZ$201,326,FALSE)=0,"",VLOOKUP($A144,parlvotes_lh!$A$11:$ZZ$201,326,FALSE)))</f>
        <v/>
      </c>
      <c r="AA144" s="188" t="str">
        <f>IF(ISERROR(VLOOKUP($A144,parlvotes_lh!$A$11:$ZZ$201,346,FALSE))=TRUE,"",IF(VLOOKUP($A144,parlvotes_lh!$A$11:$ZZ$201,346,FALSE)=0,"",VLOOKUP($A144,parlvotes_lh!$A$11:$ZZ$201,346,FALSE)))</f>
        <v/>
      </c>
      <c r="AB144" s="188" t="str">
        <f>IF(ISERROR(VLOOKUP($A144,parlvotes_lh!$A$11:$ZZ$201,366,FALSE))=TRUE,"",IF(VLOOKUP($A144,parlvotes_lh!$A$11:$ZZ$201,366,FALSE)=0,"",VLOOKUP($A144,parlvotes_lh!$A$11:$ZZ$201,366,FALSE)))</f>
        <v/>
      </c>
      <c r="AC144" s="188" t="str">
        <f>IF(ISERROR(VLOOKUP($A144,parlvotes_lh!$A$11:$ZZ$201,386,FALSE))=TRUE,"",IF(VLOOKUP($A144,parlvotes_lh!$A$11:$ZZ$201,386,FALSE)=0,"",VLOOKUP($A144,parlvotes_lh!$A$11:$ZZ$201,386,FALSE)))</f>
        <v/>
      </c>
    </row>
    <row r="145" spans="1:29" ht="13.5" customHeight="1" x14ac:dyDescent="0.25">
      <c r="A145" s="182"/>
      <c r="B145" s="87" t="str">
        <f>IF(A145="","",MID(info_weblinks!$C$3,32,3))</f>
        <v/>
      </c>
      <c r="C145" s="87" t="str">
        <f>IF(info_parties!G145="","",info_parties!G145)</f>
        <v/>
      </c>
      <c r="D145" s="87" t="str">
        <f>IF(info_parties!K145="","",info_parties!K145)</f>
        <v/>
      </c>
      <c r="E145" s="87" t="str">
        <f>IF(info_parties!H145="","",info_parties!H145)</f>
        <v/>
      </c>
      <c r="F145" s="183" t="str">
        <f t="shared" si="8"/>
        <v/>
      </c>
      <c r="G145" s="184" t="str">
        <f t="shared" si="9"/>
        <v/>
      </c>
      <c r="H145" s="185" t="str">
        <f t="shared" si="10"/>
        <v/>
      </c>
      <c r="I145" s="186" t="str">
        <f t="shared" si="11"/>
        <v/>
      </c>
      <c r="J145" s="187" t="str">
        <f>IF(ISERROR(VLOOKUP($A145,parlvotes_lh!$A$11:$ZZ$201,6,FALSE))=TRUE,"",IF(VLOOKUP($A145,parlvotes_lh!$A$11:$ZZ$201,6,FALSE)=0,"",VLOOKUP($A145,parlvotes_lh!$A$11:$ZZ$201,6,FALSE)))</f>
        <v/>
      </c>
      <c r="K145" s="187" t="str">
        <f>IF(ISERROR(VLOOKUP($A145,parlvotes_lh!$A$11:$ZZ$201,26,FALSE))=TRUE,"",IF(VLOOKUP($A145,parlvotes_lh!$A$11:$ZZ$201,26,FALSE)=0,"",VLOOKUP($A145,parlvotes_lh!$A$11:$ZZ$201,26,FALSE)))</f>
        <v/>
      </c>
      <c r="L145" s="187" t="str">
        <f>IF(ISERROR(VLOOKUP($A145,parlvotes_lh!$A$11:$ZZ$201,46,FALSE))=TRUE,"",IF(VLOOKUP($A145,parlvotes_lh!$A$11:$ZZ$201,46,FALSE)=0,"",VLOOKUP($A145,parlvotes_lh!$A$11:$ZZ$201,46,FALSE)))</f>
        <v/>
      </c>
      <c r="M145" s="187" t="str">
        <f>IF(ISERROR(VLOOKUP($A145,parlvotes_lh!$A$11:$ZZ$201,66,FALSE))=TRUE,"",IF(VLOOKUP($A145,parlvotes_lh!$A$11:$ZZ$201,66,FALSE)=0,"",VLOOKUP($A145,parlvotes_lh!$A$11:$ZZ$201,66,FALSE)))</f>
        <v/>
      </c>
      <c r="N145" s="187" t="str">
        <f>IF(ISERROR(VLOOKUP($A145,parlvotes_lh!$A$11:$ZZ$201,86,FALSE))=TRUE,"",IF(VLOOKUP($A145,parlvotes_lh!$A$11:$ZZ$201,86,FALSE)=0,"",VLOOKUP($A145,parlvotes_lh!$A$11:$ZZ$201,86,FALSE)))</f>
        <v/>
      </c>
      <c r="O145" s="187" t="str">
        <f>IF(ISERROR(VLOOKUP($A145,parlvotes_lh!$A$11:$ZZ$201,106,FALSE))=TRUE,"",IF(VLOOKUP($A145,parlvotes_lh!$A$11:$ZZ$201,106,FALSE)=0,"",VLOOKUP($A145,parlvotes_lh!$A$11:$ZZ$201,106,FALSE)))</f>
        <v/>
      </c>
      <c r="P145" s="187" t="str">
        <f>IF(ISERROR(VLOOKUP($A145,parlvotes_lh!$A$11:$ZZ$201,126,FALSE))=TRUE,"",IF(VLOOKUP($A145,parlvotes_lh!$A$11:$ZZ$201,126,FALSE)=0,"",VLOOKUP($A145,parlvotes_lh!$A$11:$ZZ$201,126,FALSE)))</f>
        <v/>
      </c>
      <c r="Q145" s="188" t="str">
        <f>IF(ISERROR(VLOOKUP($A145,parlvotes_lh!$A$11:$ZZ$201,146,FALSE))=TRUE,"",IF(VLOOKUP($A145,parlvotes_lh!$A$11:$ZZ$201,146,FALSE)=0,"",VLOOKUP($A145,parlvotes_lh!$A$11:$ZZ$201,146,FALSE)))</f>
        <v/>
      </c>
      <c r="R145" s="188" t="str">
        <f>IF(ISERROR(VLOOKUP($A145,parlvotes_lh!$A$11:$ZZ$201,166,FALSE))=TRUE,"",IF(VLOOKUP($A145,parlvotes_lh!$A$11:$ZZ$201,166,FALSE)=0,"",VLOOKUP($A145,parlvotes_lh!$A$11:$ZZ$201,166,FALSE)))</f>
        <v/>
      </c>
      <c r="S145" s="188" t="str">
        <f>IF(ISERROR(VLOOKUP($A145,parlvotes_lh!$A$11:$ZZ$201,186,FALSE))=TRUE,"",IF(VLOOKUP($A145,parlvotes_lh!$A$11:$ZZ$201,186,FALSE)=0,"",VLOOKUP($A145,parlvotes_lh!$A$11:$ZZ$201,186,FALSE)))</f>
        <v/>
      </c>
      <c r="T145" s="188" t="str">
        <f>IF(ISERROR(VLOOKUP($A145,parlvotes_lh!$A$11:$ZZ$201,206,FALSE))=TRUE,"",IF(VLOOKUP($A145,parlvotes_lh!$A$11:$ZZ$201,206,FALSE)=0,"",VLOOKUP($A145,parlvotes_lh!$A$11:$ZZ$201,206,FALSE)))</f>
        <v/>
      </c>
      <c r="U145" s="188" t="str">
        <f>IF(ISERROR(VLOOKUP($A145,parlvotes_lh!$A$11:$ZZ$201,226,FALSE))=TRUE,"",IF(VLOOKUP($A145,parlvotes_lh!$A$11:$ZZ$201,226,FALSE)=0,"",VLOOKUP($A145,parlvotes_lh!$A$11:$ZZ$201,226,FALSE)))</f>
        <v/>
      </c>
      <c r="V145" s="188" t="str">
        <f>IF(ISERROR(VLOOKUP($A145,parlvotes_lh!$A$11:$ZZ$201,246,FALSE))=TRUE,"",IF(VLOOKUP($A145,parlvotes_lh!$A$11:$ZZ$201,246,FALSE)=0,"",VLOOKUP($A145,parlvotes_lh!$A$11:$ZZ$201,246,FALSE)))</f>
        <v/>
      </c>
      <c r="W145" s="188" t="str">
        <f>IF(ISERROR(VLOOKUP($A145,parlvotes_lh!$A$11:$ZZ$201,266,FALSE))=TRUE,"",IF(VLOOKUP($A145,parlvotes_lh!$A$11:$ZZ$201,266,FALSE)=0,"",VLOOKUP($A145,parlvotes_lh!$A$11:$ZZ$201,266,FALSE)))</f>
        <v/>
      </c>
      <c r="X145" s="188" t="str">
        <f>IF(ISERROR(VLOOKUP($A145,parlvotes_lh!$A$11:$ZZ$201,286,FALSE))=TRUE,"",IF(VLOOKUP($A145,parlvotes_lh!$A$11:$ZZ$201,286,FALSE)=0,"",VLOOKUP($A145,parlvotes_lh!$A$11:$ZZ$201,286,FALSE)))</f>
        <v/>
      </c>
      <c r="Y145" s="188" t="str">
        <f>IF(ISERROR(VLOOKUP($A145,parlvotes_lh!$A$11:$ZZ$201,306,FALSE))=TRUE,"",IF(VLOOKUP($A145,parlvotes_lh!$A$11:$ZZ$201,306,FALSE)=0,"",VLOOKUP($A145,parlvotes_lh!$A$11:$ZZ$201,306,FALSE)))</f>
        <v/>
      </c>
      <c r="Z145" s="188" t="str">
        <f>IF(ISERROR(VLOOKUP($A145,parlvotes_lh!$A$11:$ZZ$201,326,FALSE))=TRUE,"",IF(VLOOKUP($A145,parlvotes_lh!$A$11:$ZZ$201,326,FALSE)=0,"",VLOOKUP($A145,parlvotes_lh!$A$11:$ZZ$201,326,FALSE)))</f>
        <v/>
      </c>
      <c r="AA145" s="188" t="str">
        <f>IF(ISERROR(VLOOKUP($A145,parlvotes_lh!$A$11:$ZZ$201,346,FALSE))=TRUE,"",IF(VLOOKUP($A145,parlvotes_lh!$A$11:$ZZ$201,346,FALSE)=0,"",VLOOKUP($A145,parlvotes_lh!$A$11:$ZZ$201,346,FALSE)))</f>
        <v/>
      </c>
      <c r="AB145" s="188" t="str">
        <f>IF(ISERROR(VLOOKUP($A145,parlvotes_lh!$A$11:$ZZ$201,366,FALSE))=TRUE,"",IF(VLOOKUP($A145,parlvotes_lh!$A$11:$ZZ$201,366,FALSE)=0,"",VLOOKUP($A145,parlvotes_lh!$A$11:$ZZ$201,366,FALSE)))</f>
        <v/>
      </c>
      <c r="AC145" s="188" t="str">
        <f>IF(ISERROR(VLOOKUP($A145,parlvotes_lh!$A$11:$ZZ$201,386,FALSE))=TRUE,"",IF(VLOOKUP($A145,parlvotes_lh!$A$11:$ZZ$201,386,FALSE)=0,"",VLOOKUP($A145,parlvotes_lh!$A$11:$ZZ$201,386,FALSE)))</f>
        <v/>
      </c>
    </row>
    <row r="146" spans="1:29" ht="13.5" customHeight="1" x14ac:dyDescent="0.25">
      <c r="A146" s="182"/>
      <c r="B146" s="87" t="str">
        <f>IF(A146="","",MID(info_weblinks!$C$3,32,3))</f>
        <v/>
      </c>
      <c r="C146" s="87" t="str">
        <f>IF(info_parties!G146="","",info_parties!G146)</f>
        <v/>
      </c>
      <c r="D146" s="87" t="str">
        <f>IF(info_parties!K146="","",info_parties!K146)</f>
        <v/>
      </c>
      <c r="E146" s="87" t="str">
        <f>IF(info_parties!H146="","",info_parties!H146)</f>
        <v/>
      </c>
      <c r="F146" s="183" t="str">
        <f t="shared" si="8"/>
        <v/>
      </c>
      <c r="G146" s="184" t="str">
        <f t="shared" si="9"/>
        <v/>
      </c>
      <c r="H146" s="185" t="str">
        <f t="shared" si="10"/>
        <v/>
      </c>
      <c r="I146" s="186" t="str">
        <f t="shared" si="11"/>
        <v/>
      </c>
      <c r="J146" s="187" t="str">
        <f>IF(ISERROR(VLOOKUP($A146,parlvotes_lh!$A$11:$ZZ$201,6,FALSE))=TRUE,"",IF(VLOOKUP($A146,parlvotes_lh!$A$11:$ZZ$201,6,FALSE)=0,"",VLOOKUP($A146,parlvotes_lh!$A$11:$ZZ$201,6,FALSE)))</f>
        <v/>
      </c>
      <c r="K146" s="187" t="str">
        <f>IF(ISERROR(VLOOKUP($A146,parlvotes_lh!$A$11:$ZZ$201,26,FALSE))=TRUE,"",IF(VLOOKUP($A146,parlvotes_lh!$A$11:$ZZ$201,26,FALSE)=0,"",VLOOKUP($A146,parlvotes_lh!$A$11:$ZZ$201,26,FALSE)))</f>
        <v/>
      </c>
      <c r="L146" s="187" t="str">
        <f>IF(ISERROR(VLOOKUP($A146,parlvotes_lh!$A$11:$ZZ$201,46,FALSE))=TRUE,"",IF(VLOOKUP($A146,parlvotes_lh!$A$11:$ZZ$201,46,FALSE)=0,"",VLOOKUP($A146,parlvotes_lh!$A$11:$ZZ$201,46,FALSE)))</f>
        <v/>
      </c>
      <c r="M146" s="187" t="str">
        <f>IF(ISERROR(VLOOKUP($A146,parlvotes_lh!$A$11:$ZZ$201,66,FALSE))=TRUE,"",IF(VLOOKUP($A146,parlvotes_lh!$A$11:$ZZ$201,66,FALSE)=0,"",VLOOKUP($A146,parlvotes_lh!$A$11:$ZZ$201,66,FALSE)))</f>
        <v/>
      </c>
      <c r="N146" s="187" t="str">
        <f>IF(ISERROR(VLOOKUP($A146,parlvotes_lh!$A$11:$ZZ$201,86,FALSE))=TRUE,"",IF(VLOOKUP($A146,parlvotes_lh!$A$11:$ZZ$201,86,FALSE)=0,"",VLOOKUP($A146,parlvotes_lh!$A$11:$ZZ$201,86,FALSE)))</f>
        <v/>
      </c>
      <c r="O146" s="187" t="str">
        <f>IF(ISERROR(VLOOKUP($A146,parlvotes_lh!$A$11:$ZZ$201,106,FALSE))=TRUE,"",IF(VLOOKUP($A146,parlvotes_lh!$A$11:$ZZ$201,106,FALSE)=0,"",VLOOKUP($A146,parlvotes_lh!$A$11:$ZZ$201,106,FALSE)))</f>
        <v/>
      </c>
      <c r="P146" s="187" t="str">
        <f>IF(ISERROR(VLOOKUP($A146,parlvotes_lh!$A$11:$ZZ$201,126,FALSE))=TRUE,"",IF(VLOOKUP($A146,parlvotes_lh!$A$11:$ZZ$201,126,FALSE)=0,"",VLOOKUP($A146,parlvotes_lh!$A$11:$ZZ$201,126,FALSE)))</f>
        <v/>
      </c>
      <c r="Q146" s="188" t="str">
        <f>IF(ISERROR(VLOOKUP($A146,parlvotes_lh!$A$11:$ZZ$201,146,FALSE))=TRUE,"",IF(VLOOKUP($A146,parlvotes_lh!$A$11:$ZZ$201,146,FALSE)=0,"",VLOOKUP($A146,parlvotes_lh!$A$11:$ZZ$201,146,FALSE)))</f>
        <v/>
      </c>
      <c r="R146" s="188" t="str">
        <f>IF(ISERROR(VLOOKUP($A146,parlvotes_lh!$A$11:$ZZ$201,166,FALSE))=TRUE,"",IF(VLOOKUP($A146,parlvotes_lh!$A$11:$ZZ$201,166,FALSE)=0,"",VLOOKUP($A146,parlvotes_lh!$A$11:$ZZ$201,166,FALSE)))</f>
        <v/>
      </c>
      <c r="S146" s="188" t="str">
        <f>IF(ISERROR(VLOOKUP($A146,parlvotes_lh!$A$11:$ZZ$201,186,FALSE))=TRUE,"",IF(VLOOKUP($A146,parlvotes_lh!$A$11:$ZZ$201,186,FALSE)=0,"",VLOOKUP($A146,parlvotes_lh!$A$11:$ZZ$201,186,FALSE)))</f>
        <v/>
      </c>
      <c r="T146" s="188" t="str">
        <f>IF(ISERROR(VLOOKUP($A146,parlvotes_lh!$A$11:$ZZ$201,206,FALSE))=TRUE,"",IF(VLOOKUP($A146,parlvotes_lh!$A$11:$ZZ$201,206,FALSE)=0,"",VLOOKUP($A146,parlvotes_lh!$A$11:$ZZ$201,206,FALSE)))</f>
        <v/>
      </c>
      <c r="U146" s="188" t="str">
        <f>IF(ISERROR(VLOOKUP($A146,parlvotes_lh!$A$11:$ZZ$201,226,FALSE))=TRUE,"",IF(VLOOKUP($A146,parlvotes_lh!$A$11:$ZZ$201,226,FALSE)=0,"",VLOOKUP($A146,parlvotes_lh!$A$11:$ZZ$201,226,FALSE)))</f>
        <v/>
      </c>
      <c r="V146" s="188" t="str">
        <f>IF(ISERROR(VLOOKUP($A146,parlvotes_lh!$A$11:$ZZ$201,246,FALSE))=TRUE,"",IF(VLOOKUP($A146,parlvotes_lh!$A$11:$ZZ$201,246,FALSE)=0,"",VLOOKUP($A146,parlvotes_lh!$A$11:$ZZ$201,246,FALSE)))</f>
        <v/>
      </c>
      <c r="W146" s="188" t="str">
        <f>IF(ISERROR(VLOOKUP($A146,parlvotes_lh!$A$11:$ZZ$201,266,FALSE))=TRUE,"",IF(VLOOKUP($A146,parlvotes_lh!$A$11:$ZZ$201,266,FALSE)=0,"",VLOOKUP($A146,parlvotes_lh!$A$11:$ZZ$201,266,FALSE)))</f>
        <v/>
      </c>
      <c r="X146" s="188" t="str">
        <f>IF(ISERROR(VLOOKUP($A146,parlvotes_lh!$A$11:$ZZ$201,286,FALSE))=TRUE,"",IF(VLOOKUP($A146,parlvotes_lh!$A$11:$ZZ$201,286,FALSE)=0,"",VLOOKUP($A146,parlvotes_lh!$A$11:$ZZ$201,286,FALSE)))</f>
        <v/>
      </c>
      <c r="Y146" s="188" t="str">
        <f>IF(ISERROR(VLOOKUP($A146,parlvotes_lh!$A$11:$ZZ$201,306,FALSE))=TRUE,"",IF(VLOOKUP($A146,parlvotes_lh!$A$11:$ZZ$201,306,FALSE)=0,"",VLOOKUP($A146,parlvotes_lh!$A$11:$ZZ$201,306,FALSE)))</f>
        <v/>
      </c>
      <c r="Z146" s="188" t="str">
        <f>IF(ISERROR(VLOOKUP($A146,parlvotes_lh!$A$11:$ZZ$201,326,FALSE))=TRUE,"",IF(VLOOKUP($A146,parlvotes_lh!$A$11:$ZZ$201,326,FALSE)=0,"",VLOOKUP($A146,parlvotes_lh!$A$11:$ZZ$201,326,FALSE)))</f>
        <v/>
      </c>
      <c r="AA146" s="188" t="str">
        <f>IF(ISERROR(VLOOKUP($A146,parlvotes_lh!$A$11:$ZZ$201,346,FALSE))=TRUE,"",IF(VLOOKUP($A146,parlvotes_lh!$A$11:$ZZ$201,346,FALSE)=0,"",VLOOKUP($A146,parlvotes_lh!$A$11:$ZZ$201,346,FALSE)))</f>
        <v/>
      </c>
      <c r="AB146" s="188" t="str">
        <f>IF(ISERROR(VLOOKUP($A146,parlvotes_lh!$A$11:$ZZ$201,366,FALSE))=TRUE,"",IF(VLOOKUP($A146,parlvotes_lh!$A$11:$ZZ$201,366,FALSE)=0,"",VLOOKUP($A146,parlvotes_lh!$A$11:$ZZ$201,366,FALSE)))</f>
        <v/>
      </c>
      <c r="AC146" s="188" t="str">
        <f>IF(ISERROR(VLOOKUP($A146,parlvotes_lh!$A$11:$ZZ$201,386,FALSE))=TRUE,"",IF(VLOOKUP($A146,parlvotes_lh!$A$11:$ZZ$201,386,FALSE)=0,"",VLOOKUP($A146,parlvotes_lh!$A$11:$ZZ$201,386,FALSE)))</f>
        <v/>
      </c>
    </row>
    <row r="147" spans="1:29" ht="13.5" customHeight="1" x14ac:dyDescent="0.25">
      <c r="A147" s="182"/>
      <c r="B147" s="87" t="str">
        <f>IF(A147="","",MID(info_weblinks!$C$3,32,3))</f>
        <v/>
      </c>
      <c r="C147" s="87" t="str">
        <f>IF(info_parties!G147="","",info_parties!G147)</f>
        <v/>
      </c>
      <c r="D147" s="87" t="str">
        <f>IF(info_parties!K147="","",info_parties!K147)</f>
        <v/>
      </c>
      <c r="E147" s="87" t="str">
        <f>IF(info_parties!H147="","",info_parties!H147)</f>
        <v/>
      </c>
      <c r="F147" s="183" t="str">
        <f t="shared" si="8"/>
        <v/>
      </c>
      <c r="G147" s="184" t="str">
        <f t="shared" si="9"/>
        <v/>
      </c>
      <c r="H147" s="185" t="str">
        <f t="shared" si="10"/>
        <v/>
      </c>
      <c r="I147" s="186" t="str">
        <f t="shared" si="11"/>
        <v/>
      </c>
      <c r="J147" s="187" t="str">
        <f>IF(ISERROR(VLOOKUP($A147,parlvotes_lh!$A$11:$ZZ$201,6,FALSE))=TRUE,"",IF(VLOOKUP($A147,parlvotes_lh!$A$11:$ZZ$201,6,FALSE)=0,"",VLOOKUP($A147,parlvotes_lh!$A$11:$ZZ$201,6,FALSE)))</f>
        <v/>
      </c>
      <c r="K147" s="187" t="str">
        <f>IF(ISERROR(VLOOKUP($A147,parlvotes_lh!$A$11:$ZZ$201,26,FALSE))=TRUE,"",IF(VLOOKUP($A147,parlvotes_lh!$A$11:$ZZ$201,26,FALSE)=0,"",VLOOKUP($A147,parlvotes_lh!$A$11:$ZZ$201,26,FALSE)))</f>
        <v/>
      </c>
      <c r="L147" s="187" t="str">
        <f>IF(ISERROR(VLOOKUP($A147,parlvotes_lh!$A$11:$ZZ$201,46,FALSE))=TRUE,"",IF(VLOOKUP($A147,parlvotes_lh!$A$11:$ZZ$201,46,FALSE)=0,"",VLOOKUP($A147,parlvotes_lh!$A$11:$ZZ$201,46,FALSE)))</f>
        <v/>
      </c>
      <c r="M147" s="187" t="str">
        <f>IF(ISERROR(VLOOKUP($A147,parlvotes_lh!$A$11:$ZZ$201,66,FALSE))=TRUE,"",IF(VLOOKUP($A147,parlvotes_lh!$A$11:$ZZ$201,66,FALSE)=0,"",VLOOKUP($A147,parlvotes_lh!$A$11:$ZZ$201,66,FALSE)))</f>
        <v/>
      </c>
      <c r="N147" s="187" t="str">
        <f>IF(ISERROR(VLOOKUP($A147,parlvotes_lh!$A$11:$ZZ$201,86,FALSE))=TRUE,"",IF(VLOOKUP($A147,parlvotes_lh!$A$11:$ZZ$201,86,FALSE)=0,"",VLOOKUP($A147,parlvotes_lh!$A$11:$ZZ$201,86,FALSE)))</f>
        <v/>
      </c>
      <c r="O147" s="187" t="str">
        <f>IF(ISERROR(VLOOKUP($A147,parlvotes_lh!$A$11:$ZZ$201,106,FALSE))=TRUE,"",IF(VLOOKUP($A147,parlvotes_lh!$A$11:$ZZ$201,106,FALSE)=0,"",VLOOKUP($A147,parlvotes_lh!$A$11:$ZZ$201,106,FALSE)))</f>
        <v/>
      </c>
      <c r="P147" s="187" t="str">
        <f>IF(ISERROR(VLOOKUP($A147,parlvotes_lh!$A$11:$ZZ$201,126,FALSE))=TRUE,"",IF(VLOOKUP($A147,parlvotes_lh!$A$11:$ZZ$201,126,FALSE)=0,"",VLOOKUP($A147,parlvotes_lh!$A$11:$ZZ$201,126,FALSE)))</f>
        <v/>
      </c>
      <c r="Q147" s="188" t="str">
        <f>IF(ISERROR(VLOOKUP($A147,parlvotes_lh!$A$11:$ZZ$201,146,FALSE))=TRUE,"",IF(VLOOKUP($A147,parlvotes_lh!$A$11:$ZZ$201,146,FALSE)=0,"",VLOOKUP($A147,parlvotes_lh!$A$11:$ZZ$201,146,FALSE)))</f>
        <v/>
      </c>
      <c r="R147" s="188" t="str">
        <f>IF(ISERROR(VLOOKUP($A147,parlvotes_lh!$A$11:$ZZ$201,166,FALSE))=TRUE,"",IF(VLOOKUP($A147,parlvotes_lh!$A$11:$ZZ$201,166,FALSE)=0,"",VLOOKUP($A147,parlvotes_lh!$A$11:$ZZ$201,166,FALSE)))</f>
        <v/>
      </c>
      <c r="S147" s="188" t="str">
        <f>IF(ISERROR(VLOOKUP($A147,parlvotes_lh!$A$11:$ZZ$201,186,FALSE))=TRUE,"",IF(VLOOKUP($A147,parlvotes_lh!$A$11:$ZZ$201,186,FALSE)=0,"",VLOOKUP($A147,parlvotes_lh!$A$11:$ZZ$201,186,FALSE)))</f>
        <v/>
      </c>
      <c r="T147" s="188" t="str">
        <f>IF(ISERROR(VLOOKUP($A147,parlvotes_lh!$A$11:$ZZ$201,206,FALSE))=TRUE,"",IF(VLOOKUP($A147,parlvotes_lh!$A$11:$ZZ$201,206,FALSE)=0,"",VLOOKUP($A147,parlvotes_lh!$A$11:$ZZ$201,206,FALSE)))</f>
        <v/>
      </c>
      <c r="U147" s="188" t="str">
        <f>IF(ISERROR(VLOOKUP($A147,parlvotes_lh!$A$11:$ZZ$201,226,FALSE))=TRUE,"",IF(VLOOKUP($A147,parlvotes_lh!$A$11:$ZZ$201,226,FALSE)=0,"",VLOOKUP($A147,parlvotes_lh!$A$11:$ZZ$201,226,FALSE)))</f>
        <v/>
      </c>
      <c r="V147" s="188" t="str">
        <f>IF(ISERROR(VLOOKUP($A147,parlvotes_lh!$A$11:$ZZ$201,246,FALSE))=TRUE,"",IF(VLOOKUP($A147,parlvotes_lh!$A$11:$ZZ$201,246,FALSE)=0,"",VLOOKUP($A147,parlvotes_lh!$A$11:$ZZ$201,246,FALSE)))</f>
        <v/>
      </c>
      <c r="W147" s="188" t="str">
        <f>IF(ISERROR(VLOOKUP($A147,parlvotes_lh!$A$11:$ZZ$201,266,FALSE))=TRUE,"",IF(VLOOKUP($A147,parlvotes_lh!$A$11:$ZZ$201,266,FALSE)=0,"",VLOOKUP($A147,parlvotes_lh!$A$11:$ZZ$201,266,FALSE)))</f>
        <v/>
      </c>
      <c r="X147" s="188" t="str">
        <f>IF(ISERROR(VLOOKUP($A147,parlvotes_lh!$A$11:$ZZ$201,286,FALSE))=TRUE,"",IF(VLOOKUP($A147,parlvotes_lh!$A$11:$ZZ$201,286,FALSE)=0,"",VLOOKUP($A147,parlvotes_lh!$A$11:$ZZ$201,286,FALSE)))</f>
        <v/>
      </c>
      <c r="Y147" s="188" t="str">
        <f>IF(ISERROR(VLOOKUP($A147,parlvotes_lh!$A$11:$ZZ$201,306,FALSE))=TRUE,"",IF(VLOOKUP($A147,parlvotes_lh!$A$11:$ZZ$201,306,FALSE)=0,"",VLOOKUP($A147,parlvotes_lh!$A$11:$ZZ$201,306,FALSE)))</f>
        <v/>
      </c>
      <c r="Z147" s="188" t="str">
        <f>IF(ISERROR(VLOOKUP($A147,parlvotes_lh!$A$11:$ZZ$201,326,FALSE))=TRUE,"",IF(VLOOKUP($A147,parlvotes_lh!$A$11:$ZZ$201,326,FALSE)=0,"",VLOOKUP($A147,parlvotes_lh!$A$11:$ZZ$201,326,FALSE)))</f>
        <v/>
      </c>
      <c r="AA147" s="188" t="str">
        <f>IF(ISERROR(VLOOKUP($A147,parlvotes_lh!$A$11:$ZZ$201,346,FALSE))=TRUE,"",IF(VLOOKUP($A147,parlvotes_lh!$A$11:$ZZ$201,346,FALSE)=0,"",VLOOKUP($A147,parlvotes_lh!$A$11:$ZZ$201,346,FALSE)))</f>
        <v/>
      </c>
      <c r="AB147" s="188" t="str">
        <f>IF(ISERROR(VLOOKUP($A147,parlvotes_lh!$A$11:$ZZ$201,366,FALSE))=TRUE,"",IF(VLOOKUP($A147,parlvotes_lh!$A$11:$ZZ$201,366,FALSE)=0,"",VLOOKUP($A147,parlvotes_lh!$A$11:$ZZ$201,366,FALSE)))</f>
        <v/>
      </c>
      <c r="AC147" s="188" t="str">
        <f>IF(ISERROR(VLOOKUP($A147,parlvotes_lh!$A$11:$ZZ$201,386,FALSE))=TRUE,"",IF(VLOOKUP($A147,parlvotes_lh!$A$11:$ZZ$201,386,FALSE)=0,"",VLOOKUP($A147,parlvotes_lh!$A$11:$ZZ$201,386,FALSE)))</f>
        <v/>
      </c>
    </row>
    <row r="148" spans="1:29" ht="13.5" customHeight="1" x14ac:dyDescent="0.25">
      <c r="A148" s="182"/>
      <c r="B148" s="87" t="str">
        <f>IF(A148="","",MID(info_weblinks!$C$3,32,3))</f>
        <v/>
      </c>
      <c r="C148" s="87" t="str">
        <f>IF(info_parties!G148="","",info_parties!G148)</f>
        <v/>
      </c>
      <c r="D148" s="87" t="str">
        <f>IF(info_parties!K148="","",info_parties!K148)</f>
        <v/>
      </c>
      <c r="E148" s="87" t="str">
        <f>IF(info_parties!H148="","",info_parties!H148)</f>
        <v/>
      </c>
      <c r="F148" s="183" t="str">
        <f t="shared" si="8"/>
        <v/>
      </c>
      <c r="G148" s="184" t="str">
        <f t="shared" si="9"/>
        <v/>
      </c>
      <c r="H148" s="185" t="str">
        <f t="shared" si="10"/>
        <v/>
      </c>
      <c r="I148" s="186" t="str">
        <f t="shared" si="11"/>
        <v/>
      </c>
      <c r="J148" s="187" t="str">
        <f>IF(ISERROR(VLOOKUP($A148,parlvotes_lh!$A$11:$ZZ$201,6,FALSE))=TRUE,"",IF(VLOOKUP($A148,parlvotes_lh!$A$11:$ZZ$201,6,FALSE)=0,"",VLOOKUP($A148,parlvotes_lh!$A$11:$ZZ$201,6,FALSE)))</f>
        <v/>
      </c>
      <c r="K148" s="187" t="str">
        <f>IF(ISERROR(VLOOKUP($A148,parlvotes_lh!$A$11:$ZZ$201,26,FALSE))=TRUE,"",IF(VLOOKUP($A148,parlvotes_lh!$A$11:$ZZ$201,26,FALSE)=0,"",VLOOKUP($A148,parlvotes_lh!$A$11:$ZZ$201,26,FALSE)))</f>
        <v/>
      </c>
      <c r="L148" s="187" t="str">
        <f>IF(ISERROR(VLOOKUP($A148,parlvotes_lh!$A$11:$ZZ$201,46,FALSE))=TRUE,"",IF(VLOOKUP($A148,parlvotes_lh!$A$11:$ZZ$201,46,FALSE)=0,"",VLOOKUP($A148,parlvotes_lh!$A$11:$ZZ$201,46,FALSE)))</f>
        <v/>
      </c>
      <c r="M148" s="187" t="str">
        <f>IF(ISERROR(VLOOKUP($A148,parlvotes_lh!$A$11:$ZZ$201,66,FALSE))=TRUE,"",IF(VLOOKUP($A148,parlvotes_lh!$A$11:$ZZ$201,66,FALSE)=0,"",VLOOKUP($A148,parlvotes_lh!$A$11:$ZZ$201,66,FALSE)))</f>
        <v/>
      </c>
      <c r="N148" s="187" t="str">
        <f>IF(ISERROR(VLOOKUP($A148,parlvotes_lh!$A$11:$ZZ$201,86,FALSE))=TRUE,"",IF(VLOOKUP($A148,parlvotes_lh!$A$11:$ZZ$201,86,FALSE)=0,"",VLOOKUP($A148,parlvotes_lh!$A$11:$ZZ$201,86,FALSE)))</f>
        <v/>
      </c>
      <c r="O148" s="187" t="str">
        <f>IF(ISERROR(VLOOKUP($A148,parlvotes_lh!$A$11:$ZZ$201,106,FALSE))=TRUE,"",IF(VLOOKUP($A148,parlvotes_lh!$A$11:$ZZ$201,106,FALSE)=0,"",VLOOKUP($A148,parlvotes_lh!$A$11:$ZZ$201,106,FALSE)))</f>
        <v/>
      </c>
      <c r="P148" s="187" t="str">
        <f>IF(ISERROR(VLOOKUP($A148,parlvotes_lh!$A$11:$ZZ$201,126,FALSE))=TRUE,"",IF(VLOOKUP($A148,parlvotes_lh!$A$11:$ZZ$201,126,FALSE)=0,"",VLOOKUP($A148,parlvotes_lh!$A$11:$ZZ$201,126,FALSE)))</f>
        <v/>
      </c>
      <c r="Q148" s="188" t="str">
        <f>IF(ISERROR(VLOOKUP($A148,parlvotes_lh!$A$11:$ZZ$201,146,FALSE))=TRUE,"",IF(VLOOKUP($A148,parlvotes_lh!$A$11:$ZZ$201,146,FALSE)=0,"",VLOOKUP($A148,parlvotes_lh!$A$11:$ZZ$201,146,FALSE)))</f>
        <v/>
      </c>
      <c r="R148" s="188" t="str">
        <f>IF(ISERROR(VLOOKUP($A148,parlvotes_lh!$A$11:$ZZ$201,166,FALSE))=TRUE,"",IF(VLOOKUP($A148,parlvotes_lh!$A$11:$ZZ$201,166,FALSE)=0,"",VLOOKUP($A148,parlvotes_lh!$A$11:$ZZ$201,166,FALSE)))</f>
        <v/>
      </c>
      <c r="S148" s="188" t="str">
        <f>IF(ISERROR(VLOOKUP($A148,parlvotes_lh!$A$11:$ZZ$201,186,FALSE))=TRUE,"",IF(VLOOKUP($A148,parlvotes_lh!$A$11:$ZZ$201,186,FALSE)=0,"",VLOOKUP($A148,parlvotes_lh!$A$11:$ZZ$201,186,FALSE)))</f>
        <v/>
      </c>
      <c r="T148" s="188" t="str">
        <f>IF(ISERROR(VLOOKUP($A148,parlvotes_lh!$A$11:$ZZ$201,206,FALSE))=TRUE,"",IF(VLOOKUP($A148,parlvotes_lh!$A$11:$ZZ$201,206,FALSE)=0,"",VLOOKUP($A148,parlvotes_lh!$A$11:$ZZ$201,206,FALSE)))</f>
        <v/>
      </c>
      <c r="U148" s="188" t="str">
        <f>IF(ISERROR(VLOOKUP($A148,parlvotes_lh!$A$11:$ZZ$201,226,FALSE))=TRUE,"",IF(VLOOKUP($A148,parlvotes_lh!$A$11:$ZZ$201,226,FALSE)=0,"",VLOOKUP($A148,parlvotes_lh!$A$11:$ZZ$201,226,FALSE)))</f>
        <v/>
      </c>
      <c r="V148" s="188" t="str">
        <f>IF(ISERROR(VLOOKUP($A148,parlvotes_lh!$A$11:$ZZ$201,246,FALSE))=TRUE,"",IF(VLOOKUP($A148,parlvotes_lh!$A$11:$ZZ$201,246,FALSE)=0,"",VLOOKUP($A148,parlvotes_lh!$A$11:$ZZ$201,246,FALSE)))</f>
        <v/>
      </c>
      <c r="W148" s="188" t="str">
        <f>IF(ISERROR(VLOOKUP($A148,parlvotes_lh!$A$11:$ZZ$201,266,FALSE))=TRUE,"",IF(VLOOKUP($A148,parlvotes_lh!$A$11:$ZZ$201,266,FALSE)=0,"",VLOOKUP($A148,parlvotes_lh!$A$11:$ZZ$201,266,FALSE)))</f>
        <v/>
      </c>
      <c r="X148" s="188" t="str">
        <f>IF(ISERROR(VLOOKUP($A148,parlvotes_lh!$A$11:$ZZ$201,286,FALSE))=TRUE,"",IF(VLOOKUP($A148,parlvotes_lh!$A$11:$ZZ$201,286,FALSE)=0,"",VLOOKUP($A148,parlvotes_lh!$A$11:$ZZ$201,286,FALSE)))</f>
        <v/>
      </c>
      <c r="Y148" s="188" t="str">
        <f>IF(ISERROR(VLOOKUP($A148,parlvotes_lh!$A$11:$ZZ$201,306,FALSE))=TRUE,"",IF(VLOOKUP($A148,parlvotes_lh!$A$11:$ZZ$201,306,FALSE)=0,"",VLOOKUP($A148,parlvotes_lh!$A$11:$ZZ$201,306,FALSE)))</f>
        <v/>
      </c>
      <c r="Z148" s="188" t="str">
        <f>IF(ISERROR(VLOOKUP($A148,parlvotes_lh!$A$11:$ZZ$201,326,FALSE))=TRUE,"",IF(VLOOKUP($A148,parlvotes_lh!$A$11:$ZZ$201,326,FALSE)=0,"",VLOOKUP($A148,parlvotes_lh!$A$11:$ZZ$201,326,FALSE)))</f>
        <v/>
      </c>
      <c r="AA148" s="188" t="str">
        <f>IF(ISERROR(VLOOKUP($A148,parlvotes_lh!$A$11:$ZZ$201,346,FALSE))=TRUE,"",IF(VLOOKUP($A148,parlvotes_lh!$A$11:$ZZ$201,346,FALSE)=0,"",VLOOKUP($A148,parlvotes_lh!$A$11:$ZZ$201,346,FALSE)))</f>
        <v/>
      </c>
      <c r="AB148" s="188" t="str">
        <f>IF(ISERROR(VLOOKUP($A148,parlvotes_lh!$A$11:$ZZ$201,366,FALSE))=TRUE,"",IF(VLOOKUP($A148,parlvotes_lh!$A$11:$ZZ$201,366,FALSE)=0,"",VLOOKUP($A148,parlvotes_lh!$A$11:$ZZ$201,366,FALSE)))</f>
        <v/>
      </c>
      <c r="AC148" s="188" t="str">
        <f>IF(ISERROR(VLOOKUP($A148,parlvotes_lh!$A$11:$ZZ$201,386,FALSE))=TRUE,"",IF(VLOOKUP($A148,parlvotes_lh!$A$11:$ZZ$201,386,FALSE)=0,"",VLOOKUP($A148,parlvotes_lh!$A$11:$ZZ$201,386,FALSE)))</f>
        <v/>
      </c>
    </row>
    <row r="149" spans="1:29" ht="13.5" customHeight="1" x14ac:dyDescent="0.25">
      <c r="A149" s="182"/>
      <c r="B149" s="87" t="str">
        <f>IF(A149="","",MID(info_weblinks!$C$3,32,3))</f>
        <v/>
      </c>
      <c r="C149" s="87" t="str">
        <f>IF(info_parties!G149="","",info_parties!G149)</f>
        <v/>
      </c>
      <c r="D149" s="87" t="str">
        <f>IF(info_parties!K149="","",info_parties!K149)</f>
        <v/>
      </c>
      <c r="E149" s="87" t="str">
        <f>IF(info_parties!H149="","",info_parties!H149)</f>
        <v/>
      </c>
      <c r="F149" s="183" t="str">
        <f t="shared" si="8"/>
        <v/>
      </c>
      <c r="G149" s="184" t="str">
        <f t="shared" si="9"/>
        <v/>
      </c>
      <c r="H149" s="185" t="str">
        <f t="shared" si="10"/>
        <v/>
      </c>
      <c r="I149" s="186" t="str">
        <f t="shared" si="11"/>
        <v/>
      </c>
      <c r="J149" s="187" t="str">
        <f>IF(ISERROR(VLOOKUP($A149,parlvotes_lh!$A$11:$ZZ$201,6,FALSE))=TRUE,"",IF(VLOOKUP($A149,parlvotes_lh!$A$11:$ZZ$201,6,FALSE)=0,"",VLOOKUP($A149,parlvotes_lh!$A$11:$ZZ$201,6,FALSE)))</f>
        <v/>
      </c>
      <c r="K149" s="187" t="str">
        <f>IF(ISERROR(VLOOKUP($A149,parlvotes_lh!$A$11:$ZZ$201,26,FALSE))=TRUE,"",IF(VLOOKUP($A149,parlvotes_lh!$A$11:$ZZ$201,26,FALSE)=0,"",VLOOKUP($A149,parlvotes_lh!$A$11:$ZZ$201,26,FALSE)))</f>
        <v/>
      </c>
      <c r="L149" s="187" t="str">
        <f>IF(ISERROR(VLOOKUP($A149,parlvotes_lh!$A$11:$ZZ$201,46,FALSE))=TRUE,"",IF(VLOOKUP($A149,parlvotes_lh!$A$11:$ZZ$201,46,FALSE)=0,"",VLOOKUP($A149,parlvotes_lh!$A$11:$ZZ$201,46,FALSE)))</f>
        <v/>
      </c>
      <c r="M149" s="187" t="str">
        <f>IF(ISERROR(VLOOKUP($A149,parlvotes_lh!$A$11:$ZZ$201,66,FALSE))=TRUE,"",IF(VLOOKUP($A149,parlvotes_lh!$A$11:$ZZ$201,66,FALSE)=0,"",VLOOKUP($A149,parlvotes_lh!$A$11:$ZZ$201,66,FALSE)))</f>
        <v/>
      </c>
      <c r="N149" s="187" t="str">
        <f>IF(ISERROR(VLOOKUP($A149,parlvotes_lh!$A$11:$ZZ$201,86,FALSE))=TRUE,"",IF(VLOOKUP($A149,parlvotes_lh!$A$11:$ZZ$201,86,FALSE)=0,"",VLOOKUP($A149,parlvotes_lh!$A$11:$ZZ$201,86,FALSE)))</f>
        <v/>
      </c>
      <c r="O149" s="187" t="str">
        <f>IF(ISERROR(VLOOKUP($A149,parlvotes_lh!$A$11:$ZZ$201,106,FALSE))=TRUE,"",IF(VLOOKUP($A149,parlvotes_lh!$A$11:$ZZ$201,106,FALSE)=0,"",VLOOKUP($A149,parlvotes_lh!$A$11:$ZZ$201,106,FALSE)))</f>
        <v/>
      </c>
      <c r="P149" s="187" t="str">
        <f>IF(ISERROR(VLOOKUP($A149,parlvotes_lh!$A$11:$ZZ$201,126,FALSE))=TRUE,"",IF(VLOOKUP($A149,parlvotes_lh!$A$11:$ZZ$201,126,FALSE)=0,"",VLOOKUP($A149,parlvotes_lh!$A$11:$ZZ$201,126,FALSE)))</f>
        <v/>
      </c>
      <c r="Q149" s="188" t="str">
        <f>IF(ISERROR(VLOOKUP($A149,parlvotes_lh!$A$11:$ZZ$201,146,FALSE))=TRUE,"",IF(VLOOKUP($A149,parlvotes_lh!$A$11:$ZZ$201,146,FALSE)=0,"",VLOOKUP($A149,parlvotes_lh!$A$11:$ZZ$201,146,FALSE)))</f>
        <v/>
      </c>
      <c r="R149" s="188" t="str">
        <f>IF(ISERROR(VLOOKUP($A149,parlvotes_lh!$A$11:$ZZ$201,166,FALSE))=TRUE,"",IF(VLOOKUP($A149,parlvotes_lh!$A$11:$ZZ$201,166,FALSE)=0,"",VLOOKUP($A149,parlvotes_lh!$A$11:$ZZ$201,166,FALSE)))</f>
        <v/>
      </c>
      <c r="S149" s="188" t="str">
        <f>IF(ISERROR(VLOOKUP($A149,parlvotes_lh!$A$11:$ZZ$201,186,FALSE))=TRUE,"",IF(VLOOKUP($A149,parlvotes_lh!$A$11:$ZZ$201,186,FALSE)=0,"",VLOOKUP($A149,parlvotes_lh!$A$11:$ZZ$201,186,FALSE)))</f>
        <v/>
      </c>
      <c r="T149" s="188" t="str">
        <f>IF(ISERROR(VLOOKUP($A149,parlvotes_lh!$A$11:$ZZ$201,206,FALSE))=TRUE,"",IF(VLOOKUP($A149,parlvotes_lh!$A$11:$ZZ$201,206,FALSE)=0,"",VLOOKUP($A149,parlvotes_lh!$A$11:$ZZ$201,206,FALSE)))</f>
        <v/>
      </c>
      <c r="U149" s="188" t="str">
        <f>IF(ISERROR(VLOOKUP($A149,parlvotes_lh!$A$11:$ZZ$201,226,FALSE))=TRUE,"",IF(VLOOKUP($A149,parlvotes_lh!$A$11:$ZZ$201,226,FALSE)=0,"",VLOOKUP($A149,parlvotes_lh!$A$11:$ZZ$201,226,FALSE)))</f>
        <v/>
      </c>
      <c r="V149" s="188" t="str">
        <f>IF(ISERROR(VLOOKUP($A149,parlvotes_lh!$A$11:$ZZ$201,246,FALSE))=TRUE,"",IF(VLOOKUP($A149,parlvotes_lh!$A$11:$ZZ$201,246,FALSE)=0,"",VLOOKUP($A149,parlvotes_lh!$A$11:$ZZ$201,246,FALSE)))</f>
        <v/>
      </c>
      <c r="W149" s="188" t="str">
        <f>IF(ISERROR(VLOOKUP($A149,parlvotes_lh!$A$11:$ZZ$201,266,FALSE))=TRUE,"",IF(VLOOKUP($A149,parlvotes_lh!$A$11:$ZZ$201,266,FALSE)=0,"",VLOOKUP($A149,parlvotes_lh!$A$11:$ZZ$201,266,FALSE)))</f>
        <v/>
      </c>
      <c r="X149" s="188" t="str">
        <f>IF(ISERROR(VLOOKUP($A149,parlvotes_lh!$A$11:$ZZ$201,286,FALSE))=TRUE,"",IF(VLOOKUP($A149,parlvotes_lh!$A$11:$ZZ$201,286,FALSE)=0,"",VLOOKUP($A149,parlvotes_lh!$A$11:$ZZ$201,286,FALSE)))</f>
        <v/>
      </c>
      <c r="Y149" s="188" t="str">
        <f>IF(ISERROR(VLOOKUP($A149,parlvotes_lh!$A$11:$ZZ$201,306,FALSE))=TRUE,"",IF(VLOOKUP($A149,parlvotes_lh!$A$11:$ZZ$201,306,FALSE)=0,"",VLOOKUP($A149,parlvotes_lh!$A$11:$ZZ$201,306,FALSE)))</f>
        <v/>
      </c>
      <c r="Z149" s="188" t="str">
        <f>IF(ISERROR(VLOOKUP($A149,parlvotes_lh!$A$11:$ZZ$201,326,FALSE))=TRUE,"",IF(VLOOKUP($A149,parlvotes_lh!$A$11:$ZZ$201,326,FALSE)=0,"",VLOOKUP($A149,parlvotes_lh!$A$11:$ZZ$201,326,FALSE)))</f>
        <v/>
      </c>
      <c r="AA149" s="188" t="str">
        <f>IF(ISERROR(VLOOKUP($A149,parlvotes_lh!$A$11:$ZZ$201,346,FALSE))=TRUE,"",IF(VLOOKUP($A149,parlvotes_lh!$A$11:$ZZ$201,346,FALSE)=0,"",VLOOKUP($A149,parlvotes_lh!$A$11:$ZZ$201,346,FALSE)))</f>
        <v/>
      </c>
      <c r="AB149" s="188" t="str">
        <f>IF(ISERROR(VLOOKUP($A149,parlvotes_lh!$A$11:$ZZ$201,366,FALSE))=TRUE,"",IF(VLOOKUP($A149,parlvotes_lh!$A$11:$ZZ$201,366,FALSE)=0,"",VLOOKUP($A149,parlvotes_lh!$A$11:$ZZ$201,366,FALSE)))</f>
        <v/>
      </c>
      <c r="AC149" s="188" t="str">
        <f>IF(ISERROR(VLOOKUP($A149,parlvotes_lh!$A$11:$ZZ$201,386,FALSE))=TRUE,"",IF(VLOOKUP($A149,parlvotes_lh!$A$11:$ZZ$201,386,FALSE)=0,"",VLOOKUP($A149,parlvotes_lh!$A$11:$ZZ$201,386,FALSE)))</f>
        <v/>
      </c>
    </row>
    <row r="150" spans="1:29" ht="13.5" customHeight="1" x14ac:dyDescent="0.25">
      <c r="A150" s="182"/>
      <c r="B150" s="87" t="str">
        <f>IF(A150="","",MID(info_weblinks!$C$3,32,3))</f>
        <v/>
      </c>
      <c r="C150" s="87" t="str">
        <f>IF(info_parties!G150="","",info_parties!G150)</f>
        <v/>
      </c>
      <c r="D150" s="87" t="str">
        <f>IF(info_parties!K150="","",info_parties!K150)</f>
        <v/>
      </c>
      <c r="E150" s="87" t="str">
        <f>IF(info_parties!H150="","",info_parties!H150)</f>
        <v/>
      </c>
      <c r="F150" s="183" t="str">
        <f t="shared" si="8"/>
        <v/>
      </c>
      <c r="G150" s="184" t="str">
        <f t="shared" si="9"/>
        <v/>
      </c>
      <c r="H150" s="185" t="str">
        <f t="shared" si="10"/>
        <v/>
      </c>
      <c r="I150" s="186" t="str">
        <f t="shared" si="11"/>
        <v/>
      </c>
      <c r="J150" s="187" t="str">
        <f>IF(ISERROR(VLOOKUP($A150,parlvotes_lh!$A$11:$ZZ$201,6,FALSE))=TRUE,"",IF(VLOOKUP($A150,parlvotes_lh!$A$11:$ZZ$201,6,FALSE)=0,"",VLOOKUP($A150,parlvotes_lh!$A$11:$ZZ$201,6,FALSE)))</f>
        <v/>
      </c>
      <c r="K150" s="187" t="str">
        <f>IF(ISERROR(VLOOKUP($A150,parlvotes_lh!$A$11:$ZZ$201,26,FALSE))=TRUE,"",IF(VLOOKUP($A150,parlvotes_lh!$A$11:$ZZ$201,26,FALSE)=0,"",VLOOKUP($A150,parlvotes_lh!$A$11:$ZZ$201,26,FALSE)))</f>
        <v/>
      </c>
      <c r="L150" s="187" t="str">
        <f>IF(ISERROR(VLOOKUP($A150,parlvotes_lh!$A$11:$ZZ$201,46,FALSE))=TRUE,"",IF(VLOOKUP($A150,parlvotes_lh!$A$11:$ZZ$201,46,FALSE)=0,"",VLOOKUP($A150,parlvotes_lh!$A$11:$ZZ$201,46,FALSE)))</f>
        <v/>
      </c>
      <c r="M150" s="187" t="str">
        <f>IF(ISERROR(VLOOKUP($A150,parlvotes_lh!$A$11:$ZZ$201,66,FALSE))=TRUE,"",IF(VLOOKUP($A150,parlvotes_lh!$A$11:$ZZ$201,66,FALSE)=0,"",VLOOKUP($A150,parlvotes_lh!$A$11:$ZZ$201,66,FALSE)))</f>
        <v/>
      </c>
      <c r="N150" s="187" t="str">
        <f>IF(ISERROR(VLOOKUP($A150,parlvotes_lh!$A$11:$ZZ$201,86,FALSE))=TRUE,"",IF(VLOOKUP($A150,parlvotes_lh!$A$11:$ZZ$201,86,FALSE)=0,"",VLOOKUP($A150,parlvotes_lh!$A$11:$ZZ$201,86,FALSE)))</f>
        <v/>
      </c>
      <c r="O150" s="187" t="str">
        <f>IF(ISERROR(VLOOKUP($A150,parlvotes_lh!$A$11:$ZZ$201,106,FALSE))=TRUE,"",IF(VLOOKUP($A150,parlvotes_lh!$A$11:$ZZ$201,106,FALSE)=0,"",VLOOKUP($A150,parlvotes_lh!$A$11:$ZZ$201,106,FALSE)))</f>
        <v/>
      </c>
      <c r="P150" s="187" t="str">
        <f>IF(ISERROR(VLOOKUP($A150,parlvotes_lh!$A$11:$ZZ$201,126,FALSE))=TRUE,"",IF(VLOOKUP($A150,parlvotes_lh!$A$11:$ZZ$201,126,FALSE)=0,"",VLOOKUP($A150,parlvotes_lh!$A$11:$ZZ$201,126,FALSE)))</f>
        <v/>
      </c>
      <c r="Q150" s="188" t="str">
        <f>IF(ISERROR(VLOOKUP($A150,parlvotes_lh!$A$11:$ZZ$201,146,FALSE))=TRUE,"",IF(VLOOKUP($A150,parlvotes_lh!$A$11:$ZZ$201,146,FALSE)=0,"",VLOOKUP($A150,parlvotes_lh!$A$11:$ZZ$201,146,FALSE)))</f>
        <v/>
      </c>
      <c r="R150" s="188" t="str">
        <f>IF(ISERROR(VLOOKUP($A150,parlvotes_lh!$A$11:$ZZ$201,166,FALSE))=TRUE,"",IF(VLOOKUP($A150,parlvotes_lh!$A$11:$ZZ$201,166,FALSE)=0,"",VLOOKUP($A150,parlvotes_lh!$A$11:$ZZ$201,166,FALSE)))</f>
        <v/>
      </c>
      <c r="S150" s="188" t="str">
        <f>IF(ISERROR(VLOOKUP($A150,parlvotes_lh!$A$11:$ZZ$201,186,FALSE))=TRUE,"",IF(VLOOKUP($A150,parlvotes_lh!$A$11:$ZZ$201,186,FALSE)=0,"",VLOOKUP($A150,parlvotes_lh!$A$11:$ZZ$201,186,FALSE)))</f>
        <v/>
      </c>
      <c r="T150" s="188" t="str">
        <f>IF(ISERROR(VLOOKUP($A150,parlvotes_lh!$A$11:$ZZ$201,206,FALSE))=TRUE,"",IF(VLOOKUP($A150,parlvotes_lh!$A$11:$ZZ$201,206,FALSE)=0,"",VLOOKUP($A150,parlvotes_lh!$A$11:$ZZ$201,206,FALSE)))</f>
        <v/>
      </c>
      <c r="U150" s="188" t="str">
        <f>IF(ISERROR(VLOOKUP($A150,parlvotes_lh!$A$11:$ZZ$201,226,FALSE))=TRUE,"",IF(VLOOKUP($A150,parlvotes_lh!$A$11:$ZZ$201,226,FALSE)=0,"",VLOOKUP($A150,parlvotes_lh!$A$11:$ZZ$201,226,FALSE)))</f>
        <v/>
      </c>
      <c r="V150" s="188" t="str">
        <f>IF(ISERROR(VLOOKUP($A150,parlvotes_lh!$A$11:$ZZ$201,246,FALSE))=TRUE,"",IF(VLOOKUP($A150,parlvotes_lh!$A$11:$ZZ$201,246,FALSE)=0,"",VLOOKUP($A150,parlvotes_lh!$A$11:$ZZ$201,246,FALSE)))</f>
        <v/>
      </c>
      <c r="W150" s="188" t="str">
        <f>IF(ISERROR(VLOOKUP($A150,parlvotes_lh!$A$11:$ZZ$201,266,FALSE))=TRUE,"",IF(VLOOKUP($A150,parlvotes_lh!$A$11:$ZZ$201,266,FALSE)=0,"",VLOOKUP($A150,parlvotes_lh!$A$11:$ZZ$201,266,FALSE)))</f>
        <v/>
      </c>
      <c r="X150" s="188" t="str">
        <f>IF(ISERROR(VLOOKUP($A150,parlvotes_lh!$A$11:$ZZ$201,286,FALSE))=TRUE,"",IF(VLOOKUP($A150,parlvotes_lh!$A$11:$ZZ$201,286,FALSE)=0,"",VLOOKUP($A150,parlvotes_lh!$A$11:$ZZ$201,286,FALSE)))</f>
        <v/>
      </c>
      <c r="Y150" s="188" t="str">
        <f>IF(ISERROR(VLOOKUP($A150,parlvotes_lh!$A$11:$ZZ$201,306,FALSE))=TRUE,"",IF(VLOOKUP($A150,parlvotes_lh!$A$11:$ZZ$201,306,FALSE)=0,"",VLOOKUP($A150,parlvotes_lh!$A$11:$ZZ$201,306,FALSE)))</f>
        <v/>
      </c>
      <c r="Z150" s="188" t="str">
        <f>IF(ISERROR(VLOOKUP($A150,parlvotes_lh!$A$11:$ZZ$201,326,FALSE))=TRUE,"",IF(VLOOKUP($A150,parlvotes_lh!$A$11:$ZZ$201,326,FALSE)=0,"",VLOOKUP($A150,parlvotes_lh!$A$11:$ZZ$201,326,FALSE)))</f>
        <v/>
      </c>
      <c r="AA150" s="188" t="str">
        <f>IF(ISERROR(VLOOKUP($A150,parlvotes_lh!$A$11:$ZZ$201,346,FALSE))=TRUE,"",IF(VLOOKUP($A150,parlvotes_lh!$A$11:$ZZ$201,346,FALSE)=0,"",VLOOKUP($A150,parlvotes_lh!$A$11:$ZZ$201,346,FALSE)))</f>
        <v/>
      </c>
      <c r="AB150" s="188" t="str">
        <f>IF(ISERROR(VLOOKUP($A150,parlvotes_lh!$A$11:$ZZ$201,366,FALSE))=TRUE,"",IF(VLOOKUP($A150,parlvotes_lh!$A$11:$ZZ$201,366,FALSE)=0,"",VLOOKUP($A150,parlvotes_lh!$A$11:$ZZ$201,366,FALSE)))</f>
        <v/>
      </c>
      <c r="AC150" s="188" t="str">
        <f>IF(ISERROR(VLOOKUP($A150,parlvotes_lh!$A$11:$ZZ$201,386,FALSE))=TRUE,"",IF(VLOOKUP($A150,parlvotes_lh!$A$11:$ZZ$201,386,FALSE)=0,"",VLOOKUP($A150,parlvotes_lh!$A$11:$ZZ$201,386,FALSE)))</f>
        <v/>
      </c>
    </row>
    <row r="151" spans="1:29" ht="13.5" customHeight="1" x14ac:dyDescent="0.25">
      <c r="A151" s="182"/>
      <c r="B151" s="87" t="str">
        <f>IF(A151="","",MID(info_weblinks!$C$3,32,3))</f>
        <v/>
      </c>
      <c r="C151" s="87" t="str">
        <f>IF(info_parties!G151="","",info_parties!G151)</f>
        <v/>
      </c>
      <c r="D151" s="87" t="str">
        <f>IF(info_parties!K151="","",info_parties!K151)</f>
        <v/>
      </c>
      <c r="E151" s="87" t="str">
        <f>IF(info_parties!H151="","",info_parties!H151)</f>
        <v/>
      </c>
      <c r="F151" s="183" t="str">
        <f t="shared" si="8"/>
        <v/>
      </c>
      <c r="G151" s="184" t="str">
        <f t="shared" si="9"/>
        <v/>
      </c>
      <c r="H151" s="185" t="str">
        <f t="shared" si="10"/>
        <v/>
      </c>
      <c r="I151" s="186" t="str">
        <f t="shared" si="11"/>
        <v/>
      </c>
      <c r="J151" s="187" t="str">
        <f>IF(ISERROR(VLOOKUP($A151,parlvotes_lh!$A$11:$ZZ$201,6,FALSE))=TRUE,"",IF(VLOOKUP($A151,parlvotes_lh!$A$11:$ZZ$201,6,FALSE)=0,"",VLOOKUP($A151,parlvotes_lh!$A$11:$ZZ$201,6,FALSE)))</f>
        <v/>
      </c>
      <c r="K151" s="187" t="str">
        <f>IF(ISERROR(VLOOKUP($A151,parlvotes_lh!$A$11:$ZZ$201,26,FALSE))=TRUE,"",IF(VLOOKUP($A151,parlvotes_lh!$A$11:$ZZ$201,26,FALSE)=0,"",VLOOKUP($A151,parlvotes_lh!$A$11:$ZZ$201,26,FALSE)))</f>
        <v/>
      </c>
      <c r="L151" s="187" t="str">
        <f>IF(ISERROR(VLOOKUP($A151,parlvotes_lh!$A$11:$ZZ$201,46,FALSE))=TRUE,"",IF(VLOOKUP($A151,parlvotes_lh!$A$11:$ZZ$201,46,FALSE)=0,"",VLOOKUP($A151,parlvotes_lh!$A$11:$ZZ$201,46,FALSE)))</f>
        <v/>
      </c>
      <c r="M151" s="187" t="str">
        <f>IF(ISERROR(VLOOKUP($A151,parlvotes_lh!$A$11:$ZZ$201,66,FALSE))=TRUE,"",IF(VLOOKUP($A151,parlvotes_lh!$A$11:$ZZ$201,66,FALSE)=0,"",VLOOKUP($A151,parlvotes_lh!$A$11:$ZZ$201,66,FALSE)))</f>
        <v/>
      </c>
      <c r="N151" s="187" t="str">
        <f>IF(ISERROR(VLOOKUP($A151,parlvotes_lh!$A$11:$ZZ$201,86,FALSE))=TRUE,"",IF(VLOOKUP($A151,parlvotes_lh!$A$11:$ZZ$201,86,FALSE)=0,"",VLOOKUP($A151,parlvotes_lh!$A$11:$ZZ$201,86,FALSE)))</f>
        <v/>
      </c>
      <c r="O151" s="187" t="str">
        <f>IF(ISERROR(VLOOKUP($A151,parlvotes_lh!$A$11:$ZZ$201,106,FALSE))=TRUE,"",IF(VLOOKUP($A151,parlvotes_lh!$A$11:$ZZ$201,106,FALSE)=0,"",VLOOKUP($A151,parlvotes_lh!$A$11:$ZZ$201,106,FALSE)))</f>
        <v/>
      </c>
      <c r="P151" s="187" t="str">
        <f>IF(ISERROR(VLOOKUP($A151,parlvotes_lh!$A$11:$ZZ$201,126,FALSE))=TRUE,"",IF(VLOOKUP($A151,parlvotes_lh!$A$11:$ZZ$201,126,FALSE)=0,"",VLOOKUP($A151,parlvotes_lh!$A$11:$ZZ$201,126,FALSE)))</f>
        <v/>
      </c>
      <c r="Q151" s="188" t="str">
        <f>IF(ISERROR(VLOOKUP($A151,parlvotes_lh!$A$11:$ZZ$201,146,FALSE))=TRUE,"",IF(VLOOKUP($A151,parlvotes_lh!$A$11:$ZZ$201,146,FALSE)=0,"",VLOOKUP($A151,parlvotes_lh!$A$11:$ZZ$201,146,FALSE)))</f>
        <v/>
      </c>
      <c r="R151" s="188" t="str">
        <f>IF(ISERROR(VLOOKUP($A151,parlvotes_lh!$A$11:$ZZ$201,166,FALSE))=TRUE,"",IF(VLOOKUP($A151,parlvotes_lh!$A$11:$ZZ$201,166,FALSE)=0,"",VLOOKUP($A151,parlvotes_lh!$A$11:$ZZ$201,166,FALSE)))</f>
        <v/>
      </c>
      <c r="S151" s="188" t="str">
        <f>IF(ISERROR(VLOOKUP($A151,parlvotes_lh!$A$11:$ZZ$201,186,FALSE))=TRUE,"",IF(VLOOKUP($A151,parlvotes_lh!$A$11:$ZZ$201,186,FALSE)=0,"",VLOOKUP($A151,parlvotes_lh!$A$11:$ZZ$201,186,FALSE)))</f>
        <v/>
      </c>
      <c r="T151" s="188" t="str">
        <f>IF(ISERROR(VLOOKUP($A151,parlvotes_lh!$A$11:$ZZ$201,206,FALSE))=TRUE,"",IF(VLOOKUP($A151,parlvotes_lh!$A$11:$ZZ$201,206,FALSE)=0,"",VLOOKUP($A151,parlvotes_lh!$A$11:$ZZ$201,206,FALSE)))</f>
        <v/>
      </c>
      <c r="U151" s="188" t="str">
        <f>IF(ISERROR(VLOOKUP($A151,parlvotes_lh!$A$11:$ZZ$201,226,FALSE))=TRUE,"",IF(VLOOKUP($A151,parlvotes_lh!$A$11:$ZZ$201,226,FALSE)=0,"",VLOOKUP($A151,parlvotes_lh!$A$11:$ZZ$201,226,FALSE)))</f>
        <v/>
      </c>
      <c r="V151" s="188" t="str">
        <f>IF(ISERROR(VLOOKUP($A151,parlvotes_lh!$A$11:$ZZ$201,246,FALSE))=TRUE,"",IF(VLOOKUP($A151,parlvotes_lh!$A$11:$ZZ$201,246,FALSE)=0,"",VLOOKUP($A151,parlvotes_lh!$A$11:$ZZ$201,246,FALSE)))</f>
        <v/>
      </c>
      <c r="W151" s="188" t="str">
        <f>IF(ISERROR(VLOOKUP($A151,parlvotes_lh!$A$11:$ZZ$201,266,FALSE))=TRUE,"",IF(VLOOKUP($A151,parlvotes_lh!$A$11:$ZZ$201,266,FALSE)=0,"",VLOOKUP($A151,parlvotes_lh!$A$11:$ZZ$201,266,FALSE)))</f>
        <v/>
      </c>
      <c r="X151" s="188" t="str">
        <f>IF(ISERROR(VLOOKUP($A151,parlvotes_lh!$A$11:$ZZ$201,286,FALSE))=TRUE,"",IF(VLOOKUP($A151,parlvotes_lh!$A$11:$ZZ$201,286,FALSE)=0,"",VLOOKUP($A151,parlvotes_lh!$A$11:$ZZ$201,286,FALSE)))</f>
        <v/>
      </c>
      <c r="Y151" s="188" t="str">
        <f>IF(ISERROR(VLOOKUP($A151,parlvotes_lh!$A$11:$ZZ$201,306,FALSE))=TRUE,"",IF(VLOOKUP($A151,parlvotes_lh!$A$11:$ZZ$201,306,FALSE)=0,"",VLOOKUP($A151,parlvotes_lh!$A$11:$ZZ$201,306,FALSE)))</f>
        <v/>
      </c>
      <c r="Z151" s="188" t="str">
        <f>IF(ISERROR(VLOOKUP($A151,parlvotes_lh!$A$11:$ZZ$201,326,FALSE))=TRUE,"",IF(VLOOKUP($A151,parlvotes_lh!$A$11:$ZZ$201,326,FALSE)=0,"",VLOOKUP($A151,parlvotes_lh!$A$11:$ZZ$201,326,FALSE)))</f>
        <v/>
      </c>
      <c r="AA151" s="188" t="str">
        <f>IF(ISERROR(VLOOKUP($A151,parlvotes_lh!$A$11:$ZZ$201,346,FALSE))=TRUE,"",IF(VLOOKUP($A151,parlvotes_lh!$A$11:$ZZ$201,346,FALSE)=0,"",VLOOKUP($A151,parlvotes_lh!$A$11:$ZZ$201,346,FALSE)))</f>
        <v/>
      </c>
      <c r="AB151" s="188" t="str">
        <f>IF(ISERROR(VLOOKUP($A151,parlvotes_lh!$A$11:$ZZ$201,366,FALSE))=TRUE,"",IF(VLOOKUP($A151,parlvotes_lh!$A$11:$ZZ$201,366,FALSE)=0,"",VLOOKUP($A151,parlvotes_lh!$A$11:$ZZ$201,366,FALSE)))</f>
        <v/>
      </c>
      <c r="AC151" s="188" t="str">
        <f>IF(ISERROR(VLOOKUP($A151,parlvotes_lh!$A$11:$ZZ$201,386,FALSE))=TRUE,"",IF(VLOOKUP($A151,parlvotes_lh!$A$11:$ZZ$201,386,FALSE)=0,"",VLOOKUP($A151,parlvotes_lh!$A$11:$ZZ$201,386,FALSE)))</f>
        <v/>
      </c>
    </row>
    <row r="152" spans="1:29" ht="13.5" customHeight="1" x14ac:dyDescent="0.25">
      <c r="A152" s="182"/>
      <c r="B152" s="87" t="str">
        <f>IF(A152="","",MID(info_weblinks!$C$3,32,3))</f>
        <v/>
      </c>
      <c r="C152" s="87" t="str">
        <f>IF(info_parties!G152="","",info_parties!G152)</f>
        <v/>
      </c>
      <c r="D152" s="87" t="str">
        <f>IF(info_parties!K152="","",info_parties!K152)</f>
        <v/>
      </c>
      <c r="E152" s="87" t="str">
        <f>IF(info_parties!H152="","",info_parties!H152)</f>
        <v/>
      </c>
      <c r="F152" s="183" t="str">
        <f t="shared" si="8"/>
        <v/>
      </c>
      <c r="G152" s="184" t="str">
        <f t="shared" si="9"/>
        <v/>
      </c>
      <c r="H152" s="185" t="str">
        <f t="shared" si="10"/>
        <v/>
      </c>
      <c r="I152" s="186" t="str">
        <f t="shared" si="11"/>
        <v/>
      </c>
      <c r="J152" s="187" t="str">
        <f>IF(ISERROR(VLOOKUP($A152,parlvotes_lh!$A$11:$ZZ$201,6,FALSE))=TRUE,"",IF(VLOOKUP($A152,parlvotes_lh!$A$11:$ZZ$201,6,FALSE)=0,"",VLOOKUP($A152,parlvotes_lh!$A$11:$ZZ$201,6,FALSE)))</f>
        <v/>
      </c>
      <c r="K152" s="187" t="str">
        <f>IF(ISERROR(VLOOKUP($A152,parlvotes_lh!$A$11:$ZZ$201,26,FALSE))=TRUE,"",IF(VLOOKUP($A152,parlvotes_lh!$A$11:$ZZ$201,26,FALSE)=0,"",VLOOKUP($A152,parlvotes_lh!$A$11:$ZZ$201,26,FALSE)))</f>
        <v/>
      </c>
      <c r="L152" s="187" t="str">
        <f>IF(ISERROR(VLOOKUP($A152,parlvotes_lh!$A$11:$ZZ$201,46,FALSE))=TRUE,"",IF(VLOOKUP($A152,parlvotes_lh!$A$11:$ZZ$201,46,FALSE)=0,"",VLOOKUP($A152,parlvotes_lh!$A$11:$ZZ$201,46,FALSE)))</f>
        <v/>
      </c>
      <c r="M152" s="187" t="str">
        <f>IF(ISERROR(VLOOKUP($A152,parlvotes_lh!$A$11:$ZZ$201,66,FALSE))=TRUE,"",IF(VLOOKUP($A152,parlvotes_lh!$A$11:$ZZ$201,66,FALSE)=0,"",VLOOKUP($A152,parlvotes_lh!$A$11:$ZZ$201,66,FALSE)))</f>
        <v/>
      </c>
      <c r="N152" s="187" t="str">
        <f>IF(ISERROR(VLOOKUP($A152,parlvotes_lh!$A$11:$ZZ$201,86,FALSE))=TRUE,"",IF(VLOOKUP($A152,parlvotes_lh!$A$11:$ZZ$201,86,FALSE)=0,"",VLOOKUP($A152,parlvotes_lh!$A$11:$ZZ$201,86,FALSE)))</f>
        <v/>
      </c>
      <c r="O152" s="187" t="str">
        <f>IF(ISERROR(VLOOKUP($A152,parlvotes_lh!$A$11:$ZZ$201,106,FALSE))=TRUE,"",IF(VLOOKUP($A152,parlvotes_lh!$A$11:$ZZ$201,106,FALSE)=0,"",VLOOKUP($A152,parlvotes_lh!$A$11:$ZZ$201,106,FALSE)))</f>
        <v/>
      </c>
      <c r="P152" s="187" t="str">
        <f>IF(ISERROR(VLOOKUP($A152,parlvotes_lh!$A$11:$ZZ$201,126,FALSE))=TRUE,"",IF(VLOOKUP($A152,parlvotes_lh!$A$11:$ZZ$201,126,FALSE)=0,"",VLOOKUP($A152,parlvotes_lh!$A$11:$ZZ$201,126,FALSE)))</f>
        <v/>
      </c>
      <c r="Q152" s="188" t="str">
        <f>IF(ISERROR(VLOOKUP($A152,parlvotes_lh!$A$11:$ZZ$201,146,FALSE))=TRUE,"",IF(VLOOKUP($A152,parlvotes_lh!$A$11:$ZZ$201,146,FALSE)=0,"",VLOOKUP($A152,parlvotes_lh!$A$11:$ZZ$201,146,FALSE)))</f>
        <v/>
      </c>
      <c r="R152" s="188" t="str">
        <f>IF(ISERROR(VLOOKUP($A152,parlvotes_lh!$A$11:$ZZ$201,166,FALSE))=TRUE,"",IF(VLOOKUP($A152,parlvotes_lh!$A$11:$ZZ$201,166,FALSE)=0,"",VLOOKUP($A152,parlvotes_lh!$A$11:$ZZ$201,166,FALSE)))</f>
        <v/>
      </c>
      <c r="S152" s="188" t="str">
        <f>IF(ISERROR(VLOOKUP($A152,parlvotes_lh!$A$11:$ZZ$201,186,FALSE))=TRUE,"",IF(VLOOKUP($A152,parlvotes_lh!$A$11:$ZZ$201,186,FALSE)=0,"",VLOOKUP($A152,parlvotes_lh!$A$11:$ZZ$201,186,FALSE)))</f>
        <v/>
      </c>
      <c r="T152" s="188" t="str">
        <f>IF(ISERROR(VLOOKUP($A152,parlvotes_lh!$A$11:$ZZ$201,206,FALSE))=TRUE,"",IF(VLOOKUP($A152,parlvotes_lh!$A$11:$ZZ$201,206,FALSE)=0,"",VLOOKUP($A152,parlvotes_lh!$A$11:$ZZ$201,206,FALSE)))</f>
        <v/>
      </c>
      <c r="U152" s="188" t="str">
        <f>IF(ISERROR(VLOOKUP($A152,parlvotes_lh!$A$11:$ZZ$201,226,FALSE))=TRUE,"",IF(VLOOKUP($A152,parlvotes_lh!$A$11:$ZZ$201,226,FALSE)=0,"",VLOOKUP($A152,parlvotes_lh!$A$11:$ZZ$201,226,FALSE)))</f>
        <v/>
      </c>
      <c r="V152" s="188" t="str">
        <f>IF(ISERROR(VLOOKUP($A152,parlvotes_lh!$A$11:$ZZ$201,246,FALSE))=TRUE,"",IF(VLOOKUP($A152,parlvotes_lh!$A$11:$ZZ$201,246,FALSE)=0,"",VLOOKUP($A152,parlvotes_lh!$A$11:$ZZ$201,246,FALSE)))</f>
        <v/>
      </c>
      <c r="W152" s="188" t="str">
        <f>IF(ISERROR(VLOOKUP($A152,parlvotes_lh!$A$11:$ZZ$201,266,FALSE))=TRUE,"",IF(VLOOKUP($A152,parlvotes_lh!$A$11:$ZZ$201,266,FALSE)=0,"",VLOOKUP($A152,parlvotes_lh!$A$11:$ZZ$201,266,FALSE)))</f>
        <v/>
      </c>
      <c r="X152" s="188" t="str">
        <f>IF(ISERROR(VLOOKUP($A152,parlvotes_lh!$A$11:$ZZ$201,286,FALSE))=TRUE,"",IF(VLOOKUP($A152,parlvotes_lh!$A$11:$ZZ$201,286,FALSE)=0,"",VLOOKUP($A152,parlvotes_lh!$A$11:$ZZ$201,286,FALSE)))</f>
        <v/>
      </c>
      <c r="Y152" s="188" t="str">
        <f>IF(ISERROR(VLOOKUP($A152,parlvotes_lh!$A$11:$ZZ$201,306,FALSE))=TRUE,"",IF(VLOOKUP($A152,parlvotes_lh!$A$11:$ZZ$201,306,FALSE)=0,"",VLOOKUP($A152,parlvotes_lh!$A$11:$ZZ$201,306,FALSE)))</f>
        <v/>
      </c>
      <c r="Z152" s="188" t="str">
        <f>IF(ISERROR(VLOOKUP($A152,parlvotes_lh!$A$11:$ZZ$201,326,FALSE))=TRUE,"",IF(VLOOKUP($A152,parlvotes_lh!$A$11:$ZZ$201,326,FALSE)=0,"",VLOOKUP($A152,parlvotes_lh!$A$11:$ZZ$201,326,FALSE)))</f>
        <v/>
      </c>
      <c r="AA152" s="188" t="str">
        <f>IF(ISERROR(VLOOKUP($A152,parlvotes_lh!$A$11:$ZZ$201,346,FALSE))=TRUE,"",IF(VLOOKUP($A152,parlvotes_lh!$A$11:$ZZ$201,346,FALSE)=0,"",VLOOKUP($A152,parlvotes_lh!$A$11:$ZZ$201,346,FALSE)))</f>
        <v/>
      </c>
      <c r="AB152" s="188" t="str">
        <f>IF(ISERROR(VLOOKUP($A152,parlvotes_lh!$A$11:$ZZ$201,366,FALSE))=TRUE,"",IF(VLOOKUP($A152,parlvotes_lh!$A$11:$ZZ$201,366,FALSE)=0,"",VLOOKUP($A152,parlvotes_lh!$A$11:$ZZ$201,366,FALSE)))</f>
        <v/>
      </c>
      <c r="AC152" s="188" t="str">
        <f>IF(ISERROR(VLOOKUP($A152,parlvotes_lh!$A$11:$ZZ$201,386,FALSE))=TRUE,"",IF(VLOOKUP($A152,parlvotes_lh!$A$11:$ZZ$201,386,FALSE)=0,"",VLOOKUP($A152,parlvotes_lh!$A$11:$ZZ$201,386,FALSE)))</f>
        <v/>
      </c>
    </row>
    <row r="153" spans="1:29" ht="13.5" customHeight="1" x14ac:dyDescent="0.25">
      <c r="A153" s="182"/>
      <c r="B153" s="87" t="str">
        <f>IF(A153="","",MID(info_weblinks!$C$3,32,3))</f>
        <v/>
      </c>
      <c r="C153" s="87" t="str">
        <f>IF(info_parties!G153="","",info_parties!G153)</f>
        <v/>
      </c>
      <c r="D153" s="87" t="str">
        <f>IF(info_parties!K153="","",info_parties!K153)</f>
        <v/>
      </c>
      <c r="E153" s="87" t="str">
        <f>IF(info_parties!H153="","",info_parties!H153)</f>
        <v/>
      </c>
      <c r="F153" s="183" t="str">
        <f t="shared" si="8"/>
        <v/>
      </c>
      <c r="G153" s="184" t="str">
        <f t="shared" si="9"/>
        <v/>
      </c>
      <c r="H153" s="185" t="str">
        <f t="shared" si="10"/>
        <v/>
      </c>
      <c r="I153" s="186" t="str">
        <f t="shared" si="11"/>
        <v/>
      </c>
      <c r="J153" s="187" t="str">
        <f>IF(ISERROR(VLOOKUP($A153,parlvotes_lh!$A$11:$ZZ$201,6,FALSE))=TRUE,"",IF(VLOOKUP($A153,parlvotes_lh!$A$11:$ZZ$201,6,FALSE)=0,"",VLOOKUP($A153,parlvotes_lh!$A$11:$ZZ$201,6,FALSE)))</f>
        <v/>
      </c>
      <c r="K153" s="187" t="str">
        <f>IF(ISERROR(VLOOKUP($A153,parlvotes_lh!$A$11:$ZZ$201,26,FALSE))=TRUE,"",IF(VLOOKUP($A153,parlvotes_lh!$A$11:$ZZ$201,26,FALSE)=0,"",VLOOKUP($A153,parlvotes_lh!$A$11:$ZZ$201,26,FALSE)))</f>
        <v/>
      </c>
      <c r="L153" s="187" t="str">
        <f>IF(ISERROR(VLOOKUP($A153,parlvotes_lh!$A$11:$ZZ$201,46,FALSE))=TRUE,"",IF(VLOOKUP($A153,parlvotes_lh!$A$11:$ZZ$201,46,FALSE)=0,"",VLOOKUP($A153,parlvotes_lh!$A$11:$ZZ$201,46,FALSE)))</f>
        <v/>
      </c>
      <c r="M153" s="187" t="str">
        <f>IF(ISERROR(VLOOKUP($A153,parlvotes_lh!$A$11:$ZZ$201,66,FALSE))=TRUE,"",IF(VLOOKUP($A153,parlvotes_lh!$A$11:$ZZ$201,66,FALSE)=0,"",VLOOKUP($A153,parlvotes_lh!$A$11:$ZZ$201,66,FALSE)))</f>
        <v/>
      </c>
      <c r="N153" s="187" t="str">
        <f>IF(ISERROR(VLOOKUP($A153,parlvotes_lh!$A$11:$ZZ$201,86,FALSE))=TRUE,"",IF(VLOOKUP($A153,parlvotes_lh!$A$11:$ZZ$201,86,FALSE)=0,"",VLOOKUP($A153,parlvotes_lh!$A$11:$ZZ$201,86,FALSE)))</f>
        <v/>
      </c>
      <c r="O153" s="187" t="str">
        <f>IF(ISERROR(VLOOKUP($A153,parlvotes_lh!$A$11:$ZZ$201,106,FALSE))=TRUE,"",IF(VLOOKUP($A153,parlvotes_lh!$A$11:$ZZ$201,106,FALSE)=0,"",VLOOKUP($A153,parlvotes_lh!$A$11:$ZZ$201,106,FALSE)))</f>
        <v/>
      </c>
      <c r="P153" s="187" t="str">
        <f>IF(ISERROR(VLOOKUP($A153,parlvotes_lh!$A$11:$ZZ$201,126,FALSE))=TRUE,"",IF(VLOOKUP($A153,parlvotes_lh!$A$11:$ZZ$201,126,FALSE)=0,"",VLOOKUP($A153,parlvotes_lh!$A$11:$ZZ$201,126,FALSE)))</f>
        <v/>
      </c>
      <c r="Q153" s="188" t="str">
        <f>IF(ISERROR(VLOOKUP($A153,parlvotes_lh!$A$11:$ZZ$201,146,FALSE))=TRUE,"",IF(VLOOKUP($A153,parlvotes_lh!$A$11:$ZZ$201,146,FALSE)=0,"",VLOOKUP($A153,parlvotes_lh!$A$11:$ZZ$201,146,FALSE)))</f>
        <v/>
      </c>
      <c r="R153" s="188" t="str">
        <f>IF(ISERROR(VLOOKUP($A153,parlvotes_lh!$A$11:$ZZ$201,166,FALSE))=TRUE,"",IF(VLOOKUP($A153,parlvotes_lh!$A$11:$ZZ$201,166,FALSE)=0,"",VLOOKUP($A153,parlvotes_lh!$A$11:$ZZ$201,166,FALSE)))</f>
        <v/>
      </c>
      <c r="S153" s="188" t="str">
        <f>IF(ISERROR(VLOOKUP($A153,parlvotes_lh!$A$11:$ZZ$201,186,FALSE))=TRUE,"",IF(VLOOKUP($A153,parlvotes_lh!$A$11:$ZZ$201,186,FALSE)=0,"",VLOOKUP($A153,parlvotes_lh!$A$11:$ZZ$201,186,FALSE)))</f>
        <v/>
      </c>
      <c r="T153" s="188" t="str">
        <f>IF(ISERROR(VLOOKUP($A153,parlvotes_lh!$A$11:$ZZ$201,206,FALSE))=TRUE,"",IF(VLOOKUP($A153,parlvotes_lh!$A$11:$ZZ$201,206,FALSE)=0,"",VLOOKUP($A153,parlvotes_lh!$A$11:$ZZ$201,206,FALSE)))</f>
        <v/>
      </c>
      <c r="U153" s="188" t="str">
        <f>IF(ISERROR(VLOOKUP($A153,parlvotes_lh!$A$11:$ZZ$201,226,FALSE))=TRUE,"",IF(VLOOKUP($A153,parlvotes_lh!$A$11:$ZZ$201,226,FALSE)=0,"",VLOOKUP($A153,parlvotes_lh!$A$11:$ZZ$201,226,FALSE)))</f>
        <v/>
      </c>
      <c r="V153" s="188" t="str">
        <f>IF(ISERROR(VLOOKUP($A153,parlvotes_lh!$A$11:$ZZ$201,246,FALSE))=TRUE,"",IF(VLOOKUP($A153,parlvotes_lh!$A$11:$ZZ$201,246,FALSE)=0,"",VLOOKUP($A153,parlvotes_lh!$A$11:$ZZ$201,246,FALSE)))</f>
        <v/>
      </c>
      <c r="W153" s="188" t="str">
        <f>IF(ISERROR(VLOOKUP($A153,parlvotes_lh!$A$11:$ZZ$201,266,FALSE))=TRUE,"",IF(VLOOKUP($A153,parlvotes_lh!$A$11:$ZZ$201,266,FALSE)=0,"",VLOOKUP($A153,parlvotes_lh!$A$11:$ZZ$201,266,FALSE)))</f>
        <v/>
      </c>
      <c r="X153" s="188" t="str">
        <f>IF(ISERROR(VLOOKUP($A153,parlvotes_lh!$A$11:$ZZ$201,286,FALSE))=TRUE,"",IF(VLOOKUP($A153,parlvotes_lh!$A$11:$ZZ$201,286,FALSE)=0,"",VLOOKUP($A153,parlvotes_lh!$A$11:$ZZ$201,286,FALSE)))</f>
        <v/>
      </c>
      <c r="Y153" s="188" t="str">
        <f>IF(ISERROR(VLOOKUP($A153,parlvotes_lh!$A$11:$ZZ$201,306,FALSE))=TRUE,"",IF(VLOOKUP($A153,parlvotes_lh!$A$11:$ZZ$201,306,FALSE)=0,"",VLOOKUP($A153,parlvotes_lh!$A$11:$ZZ$201,306,FALSE)))</f>
        <v/>
      </c>
      <c r="Z153" s="188" t="str">
        <f>IF(ISERROR(VLOOKUP($A153,parlvotes_lh!$A$11:$ZZ$201,326,FALSE))=TRUE,"",IF(VLOOKUP($A153,parlvotes_lh!$A$11:$ZZ$201,326,FALSE)=0,"",VLOOKUP($A153,parlvotes_lh!$A$11:$ZZ$201,326,FALSE)))</f>
        <v/>
      </c>
      <c r="AA153" s="188" t="str">
        <f>IF(ISERROR(VLOOKUP($A153,parlvotes_lh!$A$11:$ZZ$201,346,FALSE))=TRUE,"",IF(VLOOKUP($A153,parlvotes_lh!$A$11:$ZZ$201,346,FALSE)=0,"",VLOOKUP($A153,parlvotes_lh!$A$11:$ZZ$201,346,FALSE)))</f>
        <v/>
      </c>
      <c r="AB153" s="188" t="str">
        <f>IF(ISERROR(VLOOKUP($A153,parlvotes_lh!$A$11:$ZZ$201,366,FALSE))=TRUE,"",IF(VLOOKUP($A153,parlvotes_lh!$A$11:$ZZ$201,366,FALSE)=0,"",VLOOKUP($A153,parlvotes_lh!$A$11:$ZZ$201,366,FALSE)))</f>
        <v/>
      </c>
      <c r="AC153" s="188" t="str">
        <f>IF(ISERROR(VLOOKUP($A153,parlvotes_lh!$A$11:$ZZ$201,386,FALSE))=TRUE,"",IF(VLOOKUP($A153,parlvotes_lh!$A$11:$ZZ$201,386,FALSE)=0,"",VLOOKUP($A153,parlvotes_lh!$A$11:$ZZ$201,386,FALSE)))</f>
        <v/>
      </c>
    </row>
    <row r="154" spans="1:29" ht="13.5" customHeight="1" x14ac:dyDescent="0.25">
      <c r="A154" s="182"/>
      <c r="B154" s="87" t="str">
        <f>IF(A154="","",MID(info_weblinks!$C$3,32,3))</f>
        <v/>
      </c>
      <c r="C154" s="87" t="str">
        <f>IF(info_parties!G154="","",info_parties!G154)</f>
        <v/>
      </c>
      <c r="D154" s="87" t="str">
        <f>IF(info_parties!K154="","",info_parties!K154)</f>
        <v/>
      </c>
      <c r="E154" s="87" t="str">
        <f>IF(info_parties!H154="","",info_parties!H154)</f>
        <v/>
      </c>
      <c r="F154" s="183" t="str">
        <f t="shared" si="8"/>
        <v/>
      </c>
      <c r="G154" s="184" t="str">
        <f t="shared" si="9"/>
        <v/>
      </c>
      <c r="H154" s="185" t="str">
        <f t="shared" si="10"/>
        <v/>
      </c>
      <c r="I154" s="186" t="str">
        <f t="shared" si="11"/>
        <v/>
      </c>
      <c r="J154" s="187" t="str">
        <f>IF(ISERROR(VLOOKUP($A154,parlvotes_lh!$A$11:$ZZ$201,6,FALSE))=TRUE,"",IF(VLOOKUP($A154,parlvotes_lh!$A$11:$ZZ$201,6,FALSE)=0,"",VLOOKUP($A154,parlvotes_lh!$A$11:$ZZ$201,6,FALSE)))</f>
        <v/>
      </c>
      <c r="K154" s="187" t="str">
        <f>IF(ISERROR(VLOOKUP($A154,parlvotes_lh!$A$11:$ZZ$201,26,FALSE))=TRUE,"",IF(VLOOKUP($A154,parlvotes_lh!$A$11:$ZZ$201,26,FALSE)=0,"",VLOOKUP($A154,parlvotes_lh!$A$11:$ZZ$201,26,FALSE)))</f>
        <v/>
      </c>
      <c r="L154" s="187" t="str">
        <f>IF(ISERROR(VLOOKUP($A154,parlvotes_lh!$A$11:$ZZ$201,46,FALSE))=TRUE,"",IF(VLOOKUP($A154,parlvotes_lh!$A$11:$ZZ$201,46,FALSE)=0,"",VLOOKUP($A154,parlvotes_lh!$A$11:$ZZ$201,46,FALSE)))</f>
        <v/>
      </c>
      <c r="M154" s="187" t="str">
        <f>IF(ISERROR(VLOOKUP($A154,parlvotes_lh!$A$11:$ZZ$201,66,FALSE))=TRUE,"",IF(VLOOKUP($A154,parlvotes_lh!$A$11:$ZZ$201,66,FALSE)=0,"",VLOOKUP($A154,parlvotes_lh!$A$11:$ZZ$201,66,FALSE)))</f>
        <v/>
      </c>
      <c r="N154" s="187" t="str">
        <f>IF(ISERROR(VLOOKUP($A154,parlvotes_lh!$A$11:$ZZ$201,86,FALSE))=TRUE,"",IF(VLOOKUP($A154,parlvotes_lh!$A$11:$ZZ$201,86,FALSE)=0,"",VLOOKUP($A154,parlvotes_lh!$A$11:$ZZ$201,86,FALSE)))</f>
        <v/>
      </c>
      <c r="O154" s="187" t="str">
        <f>IF(ISERROR(VLOOKUP($A154,parlvotes_lh!$A$11:$ZZ$201,106,FALSE))=TRUE,"",IF(VLOOKUP($A154,parlvotes_lh!$A$11:$ZZ$201,106,FALSE)=0,"",VLOOKUP($A154,parlvotes_lh!$A$11:$ZZ$201,106,FALSE)))</f>
        <v/>
      </c>
      <c r="P154" s="187" t="str">
        <f>IF(ISERROR(VLOOKUP($A154,parlvotes_lh!$A$11:$ZZ$201,126,FALSE))=TRUE,"",IF(VLOOKUP($A154,parlvotes_lh!$A$11:$ZZ$201,126,FALSE)=0,"",VLOOKUP($A154,parlvotes_lh!$A$11:$ZZ$201,126,FALSE)))</f>
        <v/>
      </c>
      <c r="Q154" s="188" t="str">
        <f>IF(ISERROR(VLOOKUP($A154,parlvotes_lh!$A$11:$ZZ$201,146,FALSE))=TRUE,"",IF(VLOOKUP($A154,parlvotes_lh!$A$11:$ZZ$201,146,FALSE)=0,"",VLOOKUP($A154,parlvotes_lh!$A$11:$ZZ$201,146,FALSE)))</f>
        <v/>
      </c>
      <c r="R154" s="188" t="str">
        <f>IF(ISERROR(VLOOKUP($A154,parlvotes_lh!$A$11:$ZZ$201,166,FALSE))=TRUE,"",IF(VLOOKUP($A154,parlvotes_lh!$A$11:$ZZ$201,166,FALSE)=0,"",VLOOKUP($A154,parlvotes_lh!$A$11:$ZZ$201,166,FALSE)))</f>
        <v/>
      </c>
      <c r="S154" s="188" t="str">
        <f>IF(ISERROR(VLOOKUP($A154,parlvotes_lh!$A$11:$ZZ$201,186,FALSE))=TRUE,"",IF(VLOOKUP($A154,parlvotes_lh!$A$11:$ZZ$201,186,FALSE)=0,"",VLOOKUP($A154,parlvotes_lh!$A$11:$ZZ$201,186,FALSE)))</f>
        <v/>
      </c>
      <c r="T154" s="188" t="str">
        <f>IF(ISERROR(VLOOKUP($A154,parlvotes_lh!$A$11:$ZZ$201,206,FALSE))=TRUE,"",IF(VLOOKUP($A154,parlvotes_lh!$A$11:$ZZ$201,206,FALSE)=0,"",VLOOKUP($A154,parlvotes_lh!$A$11:$ZZ$201,206,FALSE)))</f>
        <v/>
      </c>
      <c r="U154" s="188" t="str">
        <f>IF(ISERROR(VLOOKUP($A154,parlvotes_lh!$A$11:$ZZ$201,226,FALSE))=TRUE,"",IF(VLOOKUP($A154,parlvotes_lh!$A$11:$ZZ$201,226,FALSE)=0,"",VLOOKUP($A154,parlvotes_lh!$A$11:$ZZ$201,226,FALSE)))</f>
        <v/>
      </c>
      <c r="V154" s="188" t="str">
        <f>IF(ISERROR(VLOOKUP($A154,parlvotes_lh!$A$11:$ZZ$201,246,FALSE))=TRUE,"",IF(VLOOKUP($A154,parlvotes_lh!$A$11:$ZZ$201,246,FALSE)=0,"",VLOOKUP($A154,parlvotes_lh!$A$11:$ZZ$201,246,FALSE)))</f>
        <v/>
      </c>
      <c r="W154" s="188" t="str">
        <f>IF(ISERROR(VLOOKUP($A154,parlvotes_lh!$A$11:$ZZ$201,266,FALSE))=TRUE,"",IF(VLOOKUP($A154,parlvotes_lh!$A$11:$ZZ$201,266,FALSE)=0,"",VLOOKUP($A154,parlvotes_lh!$A$11:$ZZ$201,266,FALSE)))</f>
        <v/>
      </c>
      <c r="X154" s="188" t="str">
        <f>IF(ISERROR(VLOOKUP($A154,parlvotes_lh!$A$11:$ZZ$201,286,FALSE))=TRUE,"",IF(VLOOKUP($A154,parlvotes_lh!$A$11:$ZZ$201,286,FALSE)=0,"",VLOOKUP($A154,parlvotes_lh!$A$11:$ZZ$201,286,FALSE)))</f>
        <v/>
      </c>
      <c r="Y154" s="188" t="str">
        <f>IF(ISERROR(VLOOKUP($A154,parlvotes_lh!$A$11:$ZZ$201,306,FALSE))=TRUE,"",IF(VLOOKUP($A154,parlvotes_lh!$A$11:$ZZ$201,306,FALSE)=0,"",VLOOKUP($A154,parlvotes_lh!$A$11:$ZZ$201,306,FALSE)))</f>
        <v/>
      </c>
      <c r="Z154" s="188" t="str">
        <f>IF(ISERROR(VLOOKUP($A154,parlvotes_lh!$A$11:$ZZ$201,326,FALSE))=TRUE,"",IF(VLOOKUP($A154,parlvotes_lh!$A$11:$ZZ$201,326,FALSE)=0,"",VLOOKUP($A154,parlvotes_lh!$A$11:$ZZ$201,326,FALSE)))</f>
        <v/>
      </c>
      <c r="AA154" s="188" t="str">
        <f>IF(ISERROR(VLOOKUP($A154,parlvotes_lh!$A$11:$ZZ$201,346,FALSE))=TRUE,"",IF(VLOOKUP($A154,parlvotes_lh!$A$11:$ZZ$201,346,FALSE)=0,"",VLOOKUP($A154,parlvotes_lh!$A$11:$ZZ$201,346,FALSE)))</f>
        <v/>
      </c>
      <c r="AB154" s="188" t="str">
        <f>IF(ISERROR(VLOOKUP($A154,parlvotes_lh!$A$11:$ZZ$201,366,FALSE))=TRUE,"",IF(VLOOKUP($A154,parlvotes_lh!$A$11:$ZZ$201,366,FALSE)=0,"",VLOOKUP($A154,parlvotes_lh!$A$11:$ZZ$201,366,FALSE)))</f>
        <v/>
      </c>
      <c r="AC154" s="188" t="str">
        <f>IF(ISERROR(VLOOKUP($A154,parlvotes_lh!$A$11:$ZZ$201,386,FALSE))=TRUE,"",IF(VLOOKUP($A154,parlvotes_lh!$A$11:$ZZ$201,386,FALSE)=0,"",VLOOKUP($A154,parlvotes_lh!$A$11:$ZZ$201,386,FALSE)))</f>
        <v/>
      </c>
    </row>
    <row r="155" spans="1:29" ht="13.5" customHeight="1" x14ac:dyDescent="0.25">
      <c r="A155" s="182"/>
      <c r="B155" s="87" t="str">
        <f>IF(A155="","",MID(info_weblinks!$C$3,32,3))</f>
        <v/>
      </c>
      <c r="C155" s="87" t="str">
        <f>IF(info_parties!G155="","",info_parties!G155)</f>
        <v/>
      </c>
      <c r="D155" s="87" t="str">
        <f>IF(info_parties!K155="","",info_parties!K155)</f>
        <v/>
      </c>
      <c r="E155" s="87" t="str">
        <f>IF(info_parties!H155="","",info_parties!H155)</f>
        <v/>
      </c>
      <c r="F155" s="183" t="str">
        <f t="shared" si="8"/>
        <v/>
      </c>
      <c r="G155" s="184" t="str">
        <f t="shared" si="9"/>
        <v/>
      </c>
      <c r="H155" s="185" t="str">
        <f t="shared" si="10"/>
        <v/>
      </c>
      <c r="I155" s="186" t="str">
        <f t="shared" si="11"/>
        <v/>
      </c>
      <c r="J155" s="187" t="str">
        <f>IF(ISERROR(VLOOKUP($A155,parlvotes_lh!$A$11:$ZZ$201,6,FALSE))=TRUE,"",IF(VLOOKUP($A155,parlvotes_lh!$A$11:$ZZ$201,6,FALSE)=0,"",VLOOKUP($A155,parlvotes_lh!$A$11:$ZZ$201,6,FALSE)))</f>
        <v/>
      </c>
      <c r="K155" s="187" t="str">
        <f>IF(ISERROR(VLOOKUP($A155,parlvotes_lh!$A$11:$ZZ$201,26,FALSE))=TRUE,"",IF(VLOOKUP($A155,parlvotes_lh!$A$11:$ZZ$201,26,FALSE)=0,"",VLOOKUP($A155,parlvotes_lh!$A$11:$ZZ$201,26,FALSE)))</f>
        <v/>
      </c>
      <c r="L155" s="187" t="str">
        <f>IF(ISERROR(VLOOKUP($A155,parlvotes_lh!$A$11:$ZZ$201,46,FALSE))=TRUE,"",IF(VLOOKUP($A155,parlvotes_lh!$A$11:$ZZ$201,46,FALSE)=0,"",VLOOKUP($A155,parlvotes_lh!$A$11:$ZZ$201,46,FALSE)))</f>
        <v/>
      </c>
      <c r="M155" s="187" t="str">
        <f>IF(ISERROR(VLOOKUP($A155,parlvotes_lh!$A$11:$ZZ$201,66,FALSE))=TRUE,"",IF(VLOOKUP($A155,parlvotes_lh!$A$11:$ZZ$201,66,FALSE)=0,"",VLOOKUP($A155,parlvotes_lh!$A$11:$ZZ$201,66,FALSE)))</f>
        <v/>
      </c>
      <c r="N155" s="187" t="str">
        <f>IF(ISERROR(VLOOKUP($A155,parlvotes_lh!$A$11:$ZZ$201,86,FALSE))=TRUE,"",IF(VLOOKUP($A155,parlvotes_lh!$A$11:$ZZ$201,86,FALSE)=0,"",VLOOKUP($A155,parlvotes_lh!$A$11:$ZZ$201,86,FALSE)))</f>
        <v/>
      </c>
      <c r="O155" s="187" t="str">
        <f>IF(ISERROR(VLOOKUP($A155,parlvotes_lh!$A$11:$ZZ$201,106,FALSE))=TRUE,"",IF(VLOOKUP($A155,parlvotes_lh!$A$11:$ZZ$201,106,FALSE)=0,"",VLOOKUP($A155,parlvotes_lh!$A$11:$ZZ$201,106,FALSE)))</f>
        <v/>
      </c>
      <c r="P155" s="187" t="str">
        <f>IF(ISERROR(VLOOKUP($A155,parlvotes_lh!$A$11:$ZZ$201,126,FALSE))=TRUE,"",IF(VLOOKUP($A155,parlvotes_lh!$A$11:$ZZ$201,126,FALSE)=0,"",VLOOKUP($A155,parlvotes_lh!$A$11:$ZZ$201,126,FALSE)))</f>
        <v/>
      </c>
      <c r="Q155" s="188" t="str">
        <f>IF(ISERROR(VLOOKUP($A155,parlvotes_lh!$A$11:$ZZ$201,146,FALSE))=TRUE,"",IF(VLOOKUP($A155,parlvotes_lh!$A$11:$ZZ$201,146,FALSE)=0,"",VLOOKUP($A155,parlvotes_lh!$A$11:$ZZ$201,146,FALSE)))</f>
        <v/>
      </c>
      <c r="R155" s="188" t="str">
        <f>IF(ISERROR(VLOOKUP($A155,parlvotes_lh!$A$11:$ZZ$201,166,FALSE))=TRUE,"",IF(VLOOKUP($A155,parlvotes_lh!$A$11:$ZZ$201,166,FALSE)=0,"",VLOOKUP($A155,parlvotes_lh!$A$11:$ZZ$201,166,FALSE)))</f>
        <v/>
      </c>
      <c r="S155" s="188" t="str">
        <f>IF(ISERROR(VLOOKUP($A155,parlvotes_lh!$A$11:$ZZ$201,186,FALSE))=TRUE,"",IF(VLOOKUP($A155,parlvotes_lh!$A$11:$ZZ$201,186,FALSE)=0,"",VLOOKUP($A155,parlvotes_lh!$A$11:$ZZ$201,186,FALSE)))</f>
        <v/>
      </c>
      <c r="T155" s="188" t="str">
        <f>IF(ISERROR(VLOOKUP($A155,parlvotes_lh!$A$11:$ZZ$201,206,FALSE))=TRUE,"",IF(VLOOKUP($A155,parlvotes_lh!$A$11:$ZZ$201,206,FALSE)=0,"",VLOOKUP($A155,parlvotes_lh!$A$11:$ZZ$201,206,FALSE)))</f>
        <v/>
      </c>
      <c r="U155" s="188" t="str">
        <f>IF(ISERROR(VLOOKUP($A155,parlvotes_lh!$A$11:$ZZ$201,226,FALSE))=TRUE,"",IF(VLOOKUP($A155,parlvotes_lh!$A$11:$ZZ$201,226,FALSE)=0,"",VLOOKUP($A155,parlvotes_lh!$A$11:$ZZ$201,226,FALSE)))</f>
        <v/>
      </c>
      <c r="V155" s="188" t="str">
        <f>IF(ISERROR(VLOOKUP($A155,parlvotes_lh!$A$11:$ZZ$201,246,FALSE))=TRUE,"",IF(VLOOKUP($A155,parlvotes_lh!$A$11:$ZZ$201,246,FALSE)=0,"",VLOOKUP($A155,parlvotes_lh!$A$11:$ZZ$201,246,FALSE)))</f>
        <v/>
      </c>
      <c r="W155" s="188" t="str">
        <f>IF(ISERROR(VLOOKUP($A155,parlvotes_lh!$A$11:$ZZ$201,266,FALSE))=TRUE,"",IF(VLOOKUP($A155,parlvotes_lh!$A$11:$ZZ$201,266,FALSE)=0,"",VLOOKUP($A155,parlvotes_lh!$A$11:$ZZ$201,266,FALSE)))</f>
        <v/>
      </c>
      <c r="X155" s="188" t="str">
        <f>IF(ISERROR(VLOOKUP($A155,parlvotes_lh!$A$11:$ZZ$201,286,FALSE))=TRUE,"",IF(VLOOKUP($A155,parlvotes_lh!$A$11:$ZZ$201,286,FALSE)=0,"",VLOOKUP($A155,parlvotes_lh!$A$11:$ZZ$201,286,FALSE)))</f>
        <v/>
      </c>
      <c r="Y155" s="188" t="str">
        <f>IF(ISERROR(VLOOKUP($A155,parlvotes_lh!$A$11:$ZZ$201,306,FALSE))=TRUE,"",IF(VLOOKUP($A155,parlvotes_lh!$A$11:$ZZ$201,306,FALSE)=0,"",VLOOKUP($A155,parlvotes_lh!$A$11:$ZZ$201,306,FALSE)))</f>
        <v/>
      </c>
      <c r="Z155" s="188" t="str">
        <f>IF(ISERROR(VLOOKUP($A155,parlvotes_lh!$A$11:$ZZ$201,326,FALSE))=TRUE,"",IF(VLOOKUP($A155,parlvotes_lh!$A$11:$ZZ$201,326,FALSE)=0,"",VLOOKUP($A155,parlvotes_lh!$A$11:$ZZ$201,326,FALSE)))</f>
        <v/>
      </c>
      <c r="AA155" s="188" t="str">
        <f>IF(ISERROR(VLOOKUP($A155,parlvotes_lh!$A$11:$ZZ$201,346,FALSE))=TRUE,"",IF(VLOOKUP($A155,parlvotes_lh!$A$11:$ZZ$201,346,FALSE)=0,"",VLOOKUP($A155,parlvotes_lh!$A$11:$ZZ$201,346,FALSE)))</f>
        <v/>
      </c>
      <c r="AB155" s="188" t="str">
        <f>IF(ISERROR(VLOOKUP($A155,parlvotes_lh!$A$11:$ZZ$201,366,FALSE))=TRUE,"",IF(VLOOKUP($A155,parlvotes_lh!$A$11:$ZZ$201,366,FALSE)=0,"",VLOOKUP($A155,parlvotes_lh!$A$11:$ZZ$201,366,FALSE)))</f>
        <v/>
      </c>
      <c r="AC155" s="188" t="str">
        <f>IF(ISERROR(VLOOKUP($A155,parlvotes_lh!$A$11:$ZZ$201,386,FALSE))=TRUE,"",IF(VLOOKUP($A155,parlvotes_lh!$A$11:$ZZ$201,386,FALSE)=0,"",VLOOKUP($A155,parlvotes_lh!$A$11:$ZZ$201,386,FALSE)))</f>
        <v/>
      </c>
    </row>
    <row r="156" spans="1:29" ht="13.5" customHeight="1" x14ac:dyDescent="0.25">
      <c r="A156" s="182"/>
      <c r="B156" s="87" t="str">
        <f>IF(A156="","",MID(info_weblinks!$C$3,32,3))</f>
        <v/>
      </c>
      <c r="C156" s="87" t="str">
        <f>IF(info_parties!G156="","",info_parties!G156)</f>
        <v/>
      </c>
      <c r="D156" s="87" t="str">
        <f>IF(info_parties!K156="","",info_parties!K156)</f>
        <v/>
      </c>
      <c r="E156" s="87" t="str">
        <f>IF(info_parties!H156="","",info_parties!H156)</f>
        <v/>
      </c>
      <c r="F156" s="183" t="str">
        <f t="shared" si="8"/>
        <v/>
      </c>
      <c r="G156" s="184" t="str">
        <f t="shared" si="9"/>
        <v/>
      </c>
      <c r="H156" s="185" t="str">
        <f t="shared" si="10"/>
        <v/>
      </c>
      <c r="I156" s="186" t="str">
        <f t="shared" si="11"/>
        <v/>
      </c>
      <c r="J156" s="187" t="str">
        <f>IF(ISERROR(VLOOKUP($A156,parlvotes_lh!$A$11:$ZZ$201,6,FALSE))=TRUE,"",IF(VLOOKUP($A156,parlvotes_lh!$A$11:$ZZ$201,6,FALSE)=0,"",VLOOKUP($A156,parlvotes_lh!$A$11:$ZZ$201,6,FALSE)))</f>
        <v/>
      </c>
      <c r="K156" s="187" t="str">
        <f>IF(ISERROR(VLOOKUP($A156,parlvotes_lh!$A$11:$ZZ$201,26,FALSE))=TRUE,"",IF(VLOOKUP($A156,parlvotes_lh!$A$11:$ZZ$201,26,FALSE)=0,"",VLOOKUP($A156,parlvotes_lh!$A$11:$ZZ$201,26,FALSE)))</f>
        <v/>
      </c>
      <c r="L156" s="187" t="str">
        <f>IF(ISERROR(VLOOKUP($A156,parlvotes_lh!$A$11:$ZZ$201,46,FALSE))=TRUE,"",IF(VLOOKUP($A156,parlvotes_lh!$A$11:$ZZ$201,46,FALSE)=0,"",VLOOKUP($A156,parlvotes_lh!$A$11:$ZZ$201,46,FALSE)))</f>
        <v/>
      </c>
      <c r="M156" s="187" t="str">
        <f>IF(ISERROR(VLOOKUP($A156,parlvotes_lh!$A$11:$ZZ$201,66,FALSE))=TRUE,"",IF(VLOOKUP($A156,parlvotes_lh!$A$11:$ZZ$201,66,FALSE)=0,"",VLOOKUP($A156,parlvotes_lh!$A$11:$ZZ$201,66,FALSE)))</f>
        <v/>
      </c>
      <c r="N156" s="187" t="str">
        <f>IF(ISERROR(VLOOKUP($A156,parlvotes_lh!$A$11:$ZZ$201,86,FALSE))=TRUE,"",IF(VLOOKUP($A156,parlvotes_lh!$A$11:$ZZ$201,86,FALSE)=0,"",VLOOKUP($A156,parlvotes_lh!$A$11:$ZZ$201,86,FALSE)))</f>
        <v/>
      </c>
      <c r="O156" s="187" t="str">
        <f>IF(ISERROR(VLOOKUP($A156,parlvotes_lh!$A$11:$ZZ$201,106,FALSE))=TRUE,"",IF(VLOOKUP($A156,parlvotes_lh!$A$11:$ZZ$201,106,FALSE)=0,"",VLOOKUP($A156,parlvotes_lh!$A$11:$ZZ$201,106,FALSE)))</f>
        <v/>
      </c>
      <c r="P156" s="187" t="str">
        <f>IF(ISERROR(VLOOKUP($A156,parlvotes_lh!$A$11:$ZZ$201,126,FALSE))=TRUE,"",IF(VLOOKUP($A156,parlvotes_lh!$A$11:$ZZ$201,126,FALSE)=0,"",VLOOKUP($A156,parlvotes_lh!$A$11:$ZZ$201,126,FALSE)))</f>
        <v/>
      </c>
      <c r="Q156" s="188" t="str">
        <f>IF(ISERROR(VLOOKUP($A156,parlvotes_lh!$A$11:$ZZ$201,146,FALSE))=TRUE,"",IF(VLOOKUP($A156,parlvotes_lh!$A$11:$ZZ$201,146,FALSE)=0,"",VLOOKUP($A156,parlvotes_lh!$A$11:$ZZ$201,146,FALSE)))</f>
        <v/>
      </c>
      <c r="R156" s="188" t="str">
        <f>IF(ISERROR(VLOOKUP($A156,parlvotes_lh!$A$11:$ZZ$201,166,FALSE))=TRUE,"",IF(VLOOKUP($A156,parlvotes_lh!$A$11:$ZZ$201,166,FALSE)=0,"",VLOOKUP($A156,parlvotes_lh!$A$11:$ZZ$201,166,FALSE)))</f>
        <v/>
      </c>
      <c r="S156" s="188" t="str">
        <f>IF(ISERROR(VLOOKUP($A156,parlvotes_lh!$A$11:$ZZ$201,186,FALSE))=TRUE,"",IF(VLOOKUP($A156,parlvotes_lh!$A$11:$ZZ$201,186,FALSE)=0,"",VLOOKUP($A156,parlvotes_lh!$A$11:$ZZ$201,186,FALSE)))</f>
        <v/>
      </c>
      <c r="T156" s="188" t="str">
        <f>IF(ISERROR(VLOOKUP($A156,parlvotes_lh!$A$11:$ZZ$201,206,FALSE))=TRUE,"",IF(VLOOKUP($A156,parlvotes_lh!$A$11:$ZZ$201,206,FALSE)=0,"",VLOOKUP($A156,parlvotes_lh!$A$11:$ZZ$201,206,FALSE)))</f>
        <v/>
      </c>
      <c r="U156" s="188" t="str">
        <f>IF(ISERROR(VLOOKUP($A156,parlvotes_lh!$A$11:$ZZ$201,226,FALSE))=TRUE,"",IF(VLOOKUP($A156,parlvotes_lh!$A$11:$ZZ$201,226,FALSE)=0,"",VLOOKUP($A156,parlvotes_lh!$A$11:$ZZ$201,226,FALSE)))</f>
        <v/>
      </c>
      <c r="V156" s="188" t="str">
        <f>IF(ISERROR(VLOOKUP($A156,parlvotes_lh!$A$11:$ZZ$201,246,FALSE))=TRUE,"",IF(VLOOKUP($A156,parlvotes_lh!$A$11:$ZZ$201,246,FALSE)=0,"",VLOOKUP($A156,parlvotes_lh!$A$11:$ZZ$201,246,FALSE)))</f>
        <v/>
      </c>
      <c r="W156" s="188" t="str">
        <f>IF(ISERROR(VLOOKUP($A156,parlvotes_lh!$A$11:$ZZ$201,266,FALSE))=TRUE,"",IF(VLOOKUP($A156,parlvotes_lh!$A$11:$ZZ$201,266,FALSE)=0,"",VLOOKUP($A156,parlvotes_lh!$A$11:$ZZ$201,266,FALSE)))</f>
        <v/>
      </c>
      <c r="X156" s="188" t="str">
        <f>IF(ISERROR(VLOOKUP($A156,parlvotes_lh!$A$11:$ZZ$201,286,FALSE))=TRUE,"",IF(VLOOKUP($A156,parlvotes_lh!$A$11:$ZZ$201,286,FALSE)=0,"",VLOOKUP($A156,parlvotes_lh!$A$11:$ZZ$201,286,FALSE)))</f>
        <v/>
      </c>
      <c r="Y156" s="188" t="str">
        <f>IF(ISERROR(VLOOKUP($A156,parlvotes_lh!$A$11:$ZZ$201,306,FALSE))=TRUE,"",IF(VLOOKUP($A156,parlvotes_lh!$A$11:$ZZ$201,306,FALSE)=0,"",VLOOKUP($A156,parlvotes_lh!$A$11:$ZZ$201,306,FALSE)))</f>
        <v/>
      </c>
      <c r="Z156" s="188" t="str">
        <f>IF(ISERROR(VLOOKUP($A156,parlvotes_lh!$A$11:$ZZ$201,326,FALSE))=TRUE,"",IF(VLOOKUP($A156,parlvotes_lh!$A$11:$ZZ$201,326,FALSE)=0,"",VLOOKUP($A156,parlvotes_lh!$A$11:$ZZ$201,326,FALSE)))</f>
        <v/>
      </c>
      <c r="AA156" s="188" t="str">
        <f>IF(ISERROR(VLOOKUP($A156,parlvotes_lh!$A$11:$ZZ$201,346,FALSE))=TRUE,"",IF(VLOOKUP($A156,parlvotes_lh!$A$11:$ZZ$201,346,FALSE)=0,"",VLOOKUP($A156,parlvotes_lh!$A$11:$ZZ$201,346,FALSE)))</f>
        <v/>
      </c>
      <c r="AB156" s="188" t="str">
        <f>IF(ISERROR(VLOOKUP($A156,parlvotes_lh!$A$11:$ZZ$201,366,FALSE))=TRUE,"",IF(VLOOKUP($A156,parlvotes_lh!$A$11:$ZZ$201,366,FALSE)=0,"",VLOOKUP($A156,parlvotes_lh!$A$11:$ZZ$201,366,FALSE)))</f>
        <v/>
      </c>
      <c r="AC156" s="188" t="str">
        <f>IF(ISERROR(VLOOKUP($A156,parlvotes_lh!$A$11:$ZZ$201,386,FALSE))=TRUE,"",IF(VLOOKUP($A156,parlvotes_lh!$A$11:$ZZ$201,386,FALSE)=0,"",VLOOKUP($A156,parlvotes_lh!$A$11:$ZZ$201,386,FALSE)))</f>
        <v/>
      </c>
    </row>
    <row r="157" spans="1:29" ht="13.5" customHeight="1" x14ac:dyDescent="0.25">
      <c r="A157" s="182"/>
      <c r="B157" s="87" t="str">
        <f>IF(A157="","",MID(info_weblinks!$C$3,32,3))</f>
        <v/>
      </c>
      <c r="C157" s="87" t="str">
        <f>IF(info_parties!G157="","",info_parties!G157)</f>
        <v/>
      </c>
      <c r="D157" s="87" t="str">
        <f>IF(info_parties!K157="","",info_parties!K157)</f>
        <v/>
      </c>
      <c r="E157" s="87" t="str">
        <f>IF(info_parties!H157="","",info_parties!H157)</f>
        <v/>
      </c>
      <c r="F157" s="183" t="str">
        <f t="shared" si="8"/>
        <v/>
      </c>
      <c r="G157" s="184" t="str">
        <f t="shared" si="9"/>
        <v/>
      </c>
      <c r="H157" s="185" t="str">
        <f t="shared" si="10"/>
        <v/>
      </c>
      <c r="I157" s="186" t="str">
        <f t="shared" si="11"/>
        <v/>
      </c>
      <c r="J157" s="187" t="str">
        <f>IF(ISERROR(VLOOKUP($A157,parlvotes_lh!$A$11:$ZZ$201,6,FALSE))=TRUE,"",IF(VLOOKUP($A157,parlvotes_lh!$A$11:$ZZ$201,6,FALSE)=0,"",VLOOKUP($A157,parlvotes_lh!$A$11:$ZZ$201,6,FALSE)))</f>
        <v/>
      </c>
      <c r="K157" s="187" t="str">
        <f>IF(ISERROR(VLOOKUP($A157,parlvotes_lh!$A$11:$ZZ$201,26,FALSE))=TRUE,"",IF(VLOOKUP($A157,parlvotes_lh!$A$11:$ZZ$201,26,FALSE)=0,"",VLOOKUP($A157,parlvotes_lh!$A$11:$ZZ$201,26,FALSE)))</f>
        <v/>
      </c>
      <c r="L157" s="187" t="str">
        <f>IF(ISERROR(VLOOKUP($A157,parlvotes_lh!$A$11:$ZZ$201,46,FALSE))=TRUE,"",IF(VLOOKUP($A157,parlvotes_lh!$A$11:$ZZ$201,46,FALSE)=0,"",VLOOKUP($A157,parlvotes_lh!$A$11:$ZZ$201,46,FALSE)))</f>
        <v/>
      </c>
      <c r="M157" s="187" t="str">
        <f>IF(ISERROR(VLOOKUP($A157,parlvotes_lh!$A$11:$ZZ$201,66,FALSE))=TRUE,"",IF(VLOOKUP($A157,parlvotes_lh!$A$11:$ZZ$201,66,FALSE)=0,"",VLOOKUP($A157,parlvotes_lh!$A$11:$ZZ$201,66,FALSE)))</f>
        <v/>
      </c>
      <c r="N157" s="187" t="str">
        <f>IF(ISERROR(VLOOKUP($A157,parlvotes_lh!$A$11:$ZZ$201,86,FALSE))=TRUE,"",IF(VLOOKUP($A157,parlvotes_lh!$A$11:$ZZ$201,86,FALSE)=0,"",VLOOKUP($A157,parlvotes_lh!$A$11:$ZZ$201,86,FALSE)))</f>
        <v/>
      </c>
      <c r="O157" s="187" t="str">
        <f>IF(ISERROR(VLOOKUP($A157,parlvotes_lh!$A$11:$ZZ$201,106,FALSE))=TRUE,"",IF(VLOOKUP($A157,parlvotes_lh!$A$11:$ZZ$201,106,FALSE)=0,"",VLOOKUP($A157,parlvotes_lh!$A$11:$ZZ$201,106,FALSE)))</f>
        <v/>
      </c>
      <c r="P157" s="187" t="str">
        <f>IF(ISERROR(VLOOKUP($A157,parlvotes_lh!$A$11:$ZZ$201,126,FALSE))=TRUE,"",IF(VLOOKUP($A157,parlvotes_lh!$A$11:$ZZ$201,126,FALSE)=0,"",VLOOKUP($A157,parlvotes_lh!$A$11:$ZZ$201,126,FALSE)))</f>
        <v/>
      </c>
      <c r="Q157" s="188" t="str">
        <f>IF(ISERROR(VLOOKUP($A157,parlvotes_lh!$A$11:$ZZ$201,146,FALSE))=TRUE,"",IF(VLOOKUP($A157,parlvotes_lh!$A$11:$ZZ$201,146,FALSE)=0,"",VLOOKUP($A157,parlvotes_lh!$A$11:$ZZ$201,146,FALSE)))</f>
        <v/>
      </c>
      <c r="R157" s="188" t="str">
        <f>IF(ISERROR(VLOOKUP($A157,parlvotes_lh!$A$11:$ZZ$201,166,FALSE))=TRUE,"",IF(VLOOKUP($A157,parlvotes_lh!$A$11:$ZZ$201,166,FALSE)=0,"",VLOOKUP($A157,parlvotes_lh!$A$11:$ZZ$201,166,FALSE)))</f>
        <v/>
      </c>
      <c r="S157" s="188" t="str">
        <f>IF(ISERROR(VLOOKUP($A157,parlvotes_lh!$A$11:$ZZ$201,186,FALSE))=TRUE,"",IF(VLOOKUP($A157,parlvotes_lh!$A$11:$ZZ$201,186,FALSE)=0,"",VLOOKUP($A157,parlvotes_lh!$A$11:$ZZ$201,186,FALSE)))</f>
        <v/>
      </c>
      <c r="T157" s="188" t="str">
        <f>IF(ISERROR(VLOOKUP($A157,parlvotes_lh!$A$11:$ZZ$201,206,FALSE))=TRUE,"",IF(VLOOKUP($A157,parlvotes_lh!$A$11:$ZZ$201,206,FALSE)=0,"",VLOOKUP($A157,parlvotes_lh!$A$11:$ZZ$201,206,FALSE)))</f>
        <v/>
      </c>
      <c r="U157" s="188" t="str">
        <f>IF(ISERROR(VLOOKUP($A157,parlvotes_lh!$A$11:$ZZ$201,226,FALSE))=TRUE,"",IF(VLOOKUP($A157,parlvotes_lh!$A$11:$ZZ$201,226,FALSE)=0,"",VLOOKUP($A157,parlvotes_lh!$A$11:$ZZ$201,226,FALSE)))</f>
        <v/>
      </c>
      <c r="V157" s="188" t="str">
        <f>IF(ISERROR(VLOOKUP($A157,parlvotes_lh!$A$11:$ZZ$201,246,FALSE))=TRUE,"",IF(VLOOKUP($A157,parlvotes_lh!$A$11:$ZZ$201,246,FALSE)=0,"",VLOOKUP($A157,parlvotes_lh!$A$11:$ZZ$201,246,FALSE)))</f>
        <v/>
      </c>
      <c r="W157" s="188" t="str">
        <f>IF(ISERROR(VLOOKUP($A157,parlvotes_lh!$A$11:$ZZ$201,266,FALSE))=TRUE,"",IF(VLOOKUP($A157,parlvotes_lh!$A$11:$ZZ$201,266,FALSE)=0,"",VLOOKUP($A157,parlvotes_lh!$A$11:$ZZ$201,266,FALSE)))</f>
        <v/>
      </c>
      <c r="X157" s="188" t="str">
        <f>IF(ISERROR(VLOOKUP($A157,parlvotes_lh!$A$11:$ZZ$201,286,FALSE))=TRUE,"",IF(VLOOKUP($A157,parlvotes_lh!$A$11:$ZZ$201,286,FALSE)=0,"",VLOOKUP($A157,parlvotes_lh!$A$11:$ZZ$201,286,FALSE)))</f>
        <v/>
      </c>
      <c r="Y157" s="188" t="str">
        <f>IF(ISERROR(VLOOKUP($A157,parlvotes_lh!$A$11:$ZZ$201,306,FALSE))=TRUE,"",IF(VLOOKUP($A157,parlvotes_lh!$A$11:$ZZ$201,306,FALSE)=0,"",VLOOKUP($A157,parlvotes_lh!$A$11:$ZZ$201,306,FALSE)))</f>
        <v/>
      </c>
      <c r="Z157" s="188" t="str">
        <f>IF(ISERROR(VLOOKUP($A157,parlvotes_lh!$A$11:$ZZ$201,326,FALSE))=TRUE,"",IF(VLOOKUP($A157,parlvotes_lh!$A$11:$ZZ$201,326,FALSE)=0,"",VLOOKUP($A157,parlvotes_lh!$A$11:$ZZ$201,326,FALSE)))</f>
        <v/>
      </c>
      <c r="AA157" s="188" t="str">
        <f>IF(ISERROR(VLOOKUP($A157,parlvotes_lh!$A$11:$ZZ$201,346,FALSE))=TRUE,"",IF(VLOOKUP($A157,parlvotes_lh!$A$11:$ZZ$201,346,FALSE)=0,"",VLOOKUP($A157,parlvotes_lh!$A$11:$ZZ$201,346,FALSE)))</f>
        <v/>
      </c>
      <c r="AB157" s="188" t="str">
        <f>IF(ISERROR(VLOOKUP($A157,parlvotes_lh!$A$11:$ZZ$201,366,FALSE))=TRUE,"",IF(VLOOKUP($A157,parlvotes_lh!$A$11:$ZZ$201,366,FALSE)=0,"",VLOOKUP($A157,parlvotes_lh!$A$11:$ZZ$201,366,FALSE)))</f>
        <v/>
      </c>
      <c r="AC157" s="188" t="str">
        <f>IF(ISERROR(VLOOKUP($A157,parlvotes_lh!$A$11:$ZZ$201,386,FALSE))=TRUE,"",IF(VLOOKUP($A157,parlvotes_lh!$A$11:$ZZ$201,386,FALSE)=0,"",VLOOKUP($A157,parlvotes_lh!$A$11:$ZZ$201,386,FALSE)))</f>
        <v/>
      </c>
    </row>
    <row r="158" spans="1:29" ht="13.5" customHeight="1" x14ac:dyDescent="0.25">
      <c r="A158" s="182"/>
      <c r="B158" s="87" t="str">
        <f>IF(A158="","",MID(info_weblinks!$C$3,32,3))</f>
        <v/>
      </c>
      <c r="C158" s="87" t="str">
        <f>IF(info_parties!G158="","",info_parties!G158)</f>
        <v/>
      </c>
      <c r="D158" s="87" t="str">
        <f>IF(info_parties!K158="","",info_parties!K158)</f>
        <v/>
      </c>
      <c r="E158" s="87" t="str">
        <f>IF(info_parties!H158="","",info_parties!H158)</f>
        <v/>
      </c>
      <c r="F158" s="183" t="str">
        <f t="shared" si="8"/>
        <v/>
      </c>
      <c r="G158" s="184" t="str">
        <f t="shared" si="9"/>
        <v/>
      </c>
      <c r="H158" s="185" t="str">
        <f t="shared" si="10"/>
        <v/>
      </c>
      <c r="I158" s="186" t="str">
        <f t="shared" si="11"/>
        <v/>
      </c>
      <c r="J158" s="187" t="str">
        <f>IF(ISERROR(VLOOKUP($A158,parlvotes_lh!$A$11:$ZZ$201,6,FALSE))=TRUE,"",IF(VLOOKUP($A158,parlvotes_lh!$A$11:$ZZ$201,6,FALSE)=0,"",VLOOKUP($A158,parlvotes_lh!$A$11:$ZZ$201,6,FALSE)))</f>
        <v/>
      </c>
      <c r="K158" s="187" t="str">
        <f>IF(ISERROR(VLOOKUP($A158,parlvotes_lh!$A$11:$ZZ$201,26,FALSE))=TRUE,"",IF(VLOOKUP($A158,parlvotes_lh!$A$11:$ZZ$201,26,FALSE)=0,"",VLOOKUP($A158,parlvotes_lh!$A$11:$ZZ$201,26,FALSE)))</f>
        <v/>
      </c>
      <c r="L158" s="187" t="str">
        <f>IF(ISERROR(VLOOKUP($A158,parlvotes_lh!$A$11:$ZZ$201,46,FALSE))=TRUE,"",IF(VLOOKUP($A158,parlvotes_lh!$A$11:$ZZ$201,46,FALSE)=0,"",VLOOKUP($A158,parlvotes_lh!$A$11:$ZZ$201,46,FALSE)))</f>
        <v/>
      </c>
      <c r="M158" s="187" t="str">
        <f>IF(ISERROR(VLOOKUP($A158,parlvotes_lh!$A$11:$ZZ$201,66,FALSE))=TRUE,"",IF(VLOOKUP($A158,parlvotes_lh!$A$11:$ZZ$201,66,FALSE)=0,"",VLOOKUP($A158,parlvotes_lh!$A$11:$ZZ$201,66,FALSE)))</f>
        <v/>
      </c>
      <c r="N158" s="187" t="str">
        <f>IF(ISERROR(VLOOKUP($A158,parlvotes_lh!$A$11:$ZZ$201,86,FALSE))=TRUE,"",IF(VLOOKUP($A158,parlvotes_lh!$A$11:$ZZ$201,86,FALSE)=0,"",VLOOKUP($A158,parlvotes_lh!$A$11:$ZZ$201,86,FALSE)))</f>
        <v/>
      </c>
      <c r="O158" s="187" t="str">
        <f>IF(ISERROR(VLOOKUP($A158,parlvotes_lh!$A$11:$ZZ$201,106,FALSE))=TRUE,"",IF(VLOOKUP($A158,parlvotes_lh!$A$11:$ZZ$201,106,FALSE)=0,"",VLOOKUP($A158,parlvotes_lh!$A$11:$ZZ$201,106,FALSE)))</f>
        <v/>
      </c>
      <c r="P158" s="187" t="str">
        <f>IF(ISERROR(VLOOKUP($A158,parlvotes_lh!$A$11:$ZZ$201,126,FALSE))=TRUE,"",IF(VLOOKUP($A158,parlvotes_lh!$A$11:$ZZ$201,126,FALSE)=0,"",VLOOKUP($A158,parlvotes_lh!$A$11:$ZZ$201,126,FALSE)))</f>
        <v/>
      </c>
      <c r="Q158" s="188" t="str">
        <f>IF(ISERROR(VLOOKUP($A158,parlvotes_lh!$A$11:$ZZ$201,146,FALSE))=TRUE,"",IF(VLOOKUP($A158,parlvotes_lh!$A$11:$ZZ$201,146,FALSE)=0,"",VLOOKUP($A158,parlvotes_lh!$A$11:$ZZ$201,146,FALSE)))</f>
        <v/>
      </c>
      <c r="R158" s="188" t="str">
        <f>IF(ISERROR(VLOOKUP($A158,parlvotes_lh!$A$11:$ZZ$201,166,FALSE))=TRUE,"",IF(VLOOKUP($A158,parlvotes_lh!$A$11:$ZZ$201,166,FALSE)=0,"",VLOOKUP($A158,parlvotes_lh!$A$11:$ZZ$201,166,FALSE)))</f>
        <v/>
      </c>
      <c r="S158" s="188" t="str">
        <f>IF(ISERROR(VLOOKUP($A158,parlvotes_lh!$A$11:$ZZ$201,186,FALSE))=TRUE,"",IF(VLOOKUP($A158,parlvotes_lh!$A$11:$ZZ$201,186,FALSE)=0,"",VLOOKUP($A158,parlvotes_lh!$A$11:$ZZ$201,186,FALSE)))</f>
        <v/>
      </c>
      <c r="T158" s="188" t="str">
        <f>IF(ISERROR(VLOOKUP($A158,parlvotes_lh!$A$11:$ZZ$201,206,FALSE))=TRUE,"",IF(VLOOKUP($A158,parlvotes_lh!$A$11:$ZZ$201,206,FALSE)=0,"",VLOOKUP($A158,parlvotes_lh!$A$11:$ZZ$201,206,FALSE)))</f>
        <v/>
      </c>
      <c r="U158" s="188" t="str">
        <f>IF(ISERROR(VLOOKUP($A158,parlvotes_lh!$A$11:$ZZ$201,226,FALSE))=TRUE,"",IF(VLOOKUP($A158,parlvotes_lh!$A$11:$ZZ$201,226,FALSE)=0,"",VLOOKUP($A158,parlvotes_lh!$A$11:$ZZ$201,226,FALSE)))</f>
        <v/>
      </c>
      <c r="V158" s="188" t="str">
        <f>IF(ISERROR(VLOOKUP($A158,parlvotes_lh!$A$11:$ZZ$201,246,FALSE))=TRUE,"",IF(VLOOKUP($A158,parlvotes_lh!$A$11:$ZZ$201,246,FALSE)=0,"",VLOOKUP($A158,parlvotes_lh!$A$11:$ZZ$201,246,FALSE)))</f>
        <v/>
      </c>
      <c r="W158" s="188" t="str">
        <f>IF(ISERROR(VLOOKUP($A158,parlvotes_lh!$A$11:$ZZ$201,266,FALSE))=TRUE,"",IF(VLOOKUP($A158,parlvotes_lh!$A$11:$ZZ$201,266,FALSE)=0,"",VLOOKUP($A158,parlvotes_lh!$A$11:$ZZ$201,266,FALSE)))</f>
        <v/>
      </c>
      <c r="X158" s="188" t="str">
        <f>IF(ISERROR(VLOOKUP($A158,parlvotes_lh!$A$11:$ZZ$201,286,FALSE))=TRUE,"",IF(VLOOKUP($A158,parlvotes_lh!$A$11:$ZZ$201,286,FALSE)=0,"",VLOOKUP($A158,parlvotes_lh!$A$11:$ZZ$201,286,FALSE)))</f>
        <v/>
      </c>
      <c r="Y158" s="188" t="str">
        <f>IF(ISERROR(VLOOKUP($A158,parlvotes_lh!$A$11:$ZZ$201,306,FALSE))=TRUE,"",IF(VLOOKUP($A158,parlvotes_lh!$A$11:$ZZ$201,306,FALSE)=0,"",VLOOKUP($A158,parlvotes_lh!$A$11:$ZZ$201,306,FALSE)))</f>
        <v/>
      </c>
      <c r="Z158" s="188" t="str">
        <f>IF(ISERROR(VLOOKUP($A158,parlvotes_lh!$A$11:$ZZ$201,326,FALSE))=TRUE,"",IF(VLOOKUP($A158,parlvotes_lh!$A$11:$ZZ$201,326,FALSE)=0,"",VLOOKUP($A158,parlvotes_lh!$A$11:$ZZ$201,326,FALSE)))</f>
        <v/>
      </c>
      <c r="AA158" s="188" t="str">
        <f>IF(ISERROR(VLOOKUP($A158,parlvotes_lh!$A$11:$ZZ$201,346,FALSE))=TRUE,"",IF(VLOOKUP($A158,parlvotes_lh!$A$11:$ZZ$201,346,FALSE)=0,"",VLOOKUP($A158,parlvotes_lh!$A$11:$ZZ$201,346,FALSE)))</f>
        <v/>
      </c>
      <c r="AB158" s="188" t="str">
        <f>IF(ISERROR(VLOOKUP($A158,parlvotes_lh!$A$11:$ZZ$201,366,FALSE))=TRUE,"",IF(VLOOKUP($A158,parlvotes_lh!$A$11:$ZZ$201,366,FALSE)=0,"",VLOOKUP($A158,parlvotes_lh!$A$11:$ZZ$201,366,FALSE)))</f>
        <v/>
      </c>
      <c r="AC158" s="188" t="str">
        <f>IF(ISERROR(VLOOKUP($A158,parlvotes_lh!$A$11:$ZZ$201,386,FALSE))=TRUE,"",IF(VLOOKUP($A158,parlvotes_lh!$A$11:$ZZ$201,386,FALSE)=0,"",VLOOKUP($A158,parlvotes_lh!$A$11:$ZZ$201,386,FALSE)))</f>
        <v/>
      </c>
    </row>
    <row r="159" spans="1:29" ht="13.5" customHeight="1" x14ac:dyDescent="0.25">
      <c r="A159" s="182"/>
      <c r="B159" s="87" t="str">
        <f>IF(A159="","",MID(info_weblinks!$C$3,32,3))</f>
        <v/>
      </c>
      <c r="C159" s="87" t="str">
        <f>IF(info_parties!G159="","",info_parties!G159)</f>
        <v/>
      </c>
      <c r="D159" s="87" t="str">
        <f>IF(info_parties!K159="","",info_parties!K159)</f>
        <v/>
      </c>
      <c r="E159" s="87" t="str">
        <f>IF(info_parties!H159="","",info_parties!H159)</f>
        <v/>
      </c>
      <c r="F159" s="183" t="str">
        <f t="shared" si="8"/>
        <v/>
      </c>
      <c r="G159" s="184" t="str">
        <f t="shared" si="9"/>
        <v/>
      </c>
      <c r="H159" s="185" t="str">
        <f t="shared" si="10"/>
        <v/>
      </c>
      <c r="I159" s="186" t="str">
        <f t="shared" si="11"/>
        <v/>
      </c>
      <c r="J159" s="187" t="str">
        <f>IF(ISERROR(VLOOKUP($A159,parlvotes_lh!$A$11:$ZZ$201,6,FALSE))=TRUE,"",IF(VLOOKUP($A159,parlvotes_lh!$A$11:$ZZ$201,6,FALSE)=0,"",VLOOKUP($A159,parlvotes_lh!$A$11:$ZZ$201,6,FALSE)))</f>
        <v/>
      </c>
      <c r="K159" s="187" t="str">
        <f>IF(ISERROR(VLOOKUP($A159,parlvotes_lh!$A$11:$ZZ$201,26,FALSE))=TRUE,"",IF(VLOOKUP($A159,parlvotes_lh!$A$11:$ZZ$201,26,FALSE)=0,"",VLOOKUP($A159,parlvotes_lh!$A$11:$ZZ$201,26,FALSE)))</f>
        <v/>
      </c>
      <c r="L159" s="187" t="str">
        <f>IF(ISERROR(VLOOKUP($A159,parlvotes_lh!$A$11:$ZZ$201,46,FALSE))=TRUE,"",IF(VLOOKUP($A159,parlvotes_lh!$A$11:$ZZ$201,46,FALSE)=0,"",VLOOKUP($A159,parlvotes_lh!$A$11:$ZZ$201,46,FALSE)))</f>
        <v/>
      </c>
      <c r="M159" s="187" t="str">
        <f>IF(ISERROR(VLOOKUP($A159,parlvotes_lh!$A$11:$ZZ$201,66,FALSE))=TRUE,"",IF(VLOOKUP($A159,parlvotes_lh!$A$11:$ZZ$201,66,FALSE)=0,"",VLOOKUP($A159,parlvotes_lh!$A$11:$ZZ$201,66,FALSE)))</f>
        <v/>
      </c>
      <c r="N159" s="187" t="str">
        <f>IF(ISERROR(VLOOKUP($A159,parlvotes_lh!$A$11:$ZZ$201,86,FALSE))=TRUE,"",IF(VLOOKUP($A159,parlvotes_lh!$A$11:$ZZ$201,86,FALSE)=0,"",VLOOKUP($A159,parlvotes_lh!$A$11:$ZZ$201,86,FALSE)))</f>
        <v/>
      </c>
      <c r="O159" s="187" t="str">
        <f>IF(ISERROR(VLOOKUP($A159,parlvotes_lh!$A$11:$ZZ$201,106,FALSE))=TRUE,"",IF(VLOOKUP($A159,parlvotes_lh!$A$11:$ZZ$201,106,FALSE)=0,"",VLOOKUP($A159,parlvotes_lh!$A$11:$ZZ$201,106,FALSE)))</f>
        <v/>
      </c>
      <c r="P159" s="187" t="str">
        <f>IF(ISERROR(VLOOKUP($A159,parlvotes_lh!$A$11:$ZZ$201,126,FALSE))=TRUE,"",IF(VLOOKUP($A159,parlvotes_lh!$A$11:$ZZ$201,126,FALSE)=0,"",VLOOKUP($A159,parlvotes_lh!$A$11:$ZZ$201,126,FALSE)))</f>
        <v/>
      </c>
      <c r="Q159" s="188" t="str">
        <f>IF(ISERROR(VLOOKUP($A159,parlvotes_lh!$A$11:$ZZ$201,146,FALSE))=TRUE,"",IF(VLOOKUP($A159,parlvotes_lh!$A$11:$ZZ$201,146,FALSE)=0,"",VLOOKUP($A159,parlvotes_lh!$A$11:$ZZ$201,146,FALSE)))</f>
        <v/>
      </c>
      <c r="R159" s="188" t="str">
        <f>IF(ISERROR(VLOOKUP($A159,parlvotes_lh!$A$11:$ZZ$201,166,FALSE))=TRUE,"",IF(VLOOKUP($A159,parlvotes_lh!$A$11:$ZZ$201,166,FALSE)=0,"",VLOOKUP($A159,parlvotes_lh!$A$11:$ZZ$201,166,FALSE)))</f>
        <v/>
      </c>
      <c r="S159" s="188" t="str">
        <f>IF(ISERROR(VLOOKUP($A159,parlvotes_lh!$A$11:$ZZ$201,186,FALSE))=TRUE,"",IF(VLOOKUP($A159,parlvotes_lh!$A$11:$ZZ$201,186,FALSE)=0,"",VLOOKUP($A159,parlvotes_lh!$A$11:$ZZ$201,186,FALSE)))</f>
        <v/>
      </c>
      <c r="T159" s="188" t="str">
        <f>IF(ISERROR(VLOOKUP($A159,parlvotes_lh!$A$11:$ZZ$201,206,FALSE))=TRUE,"",IF(VLOOKUP($A159,parlvotes_lh!$A$11:$ZZ$201,206,FALSE)=0,"",VLOOKUP($A159,parlvotes_lh!$A$11:$ZZ$201,206,FALSE)))</f>
        <v/>
      </c>
      <c r="U159" s="188" t="str">
        <f>IF(ISERROR(VLOOKUP($A159,parlvotes_lh!$A$11:$ZZ$201,226,FALSE))=TRUE,"",IF(VLOOKUP($A159,parlvotes_lh!$A$11:$ZZ$201,226,FALSE)=0,"",VLOOKUP($A159,parlvotes_lh!$A$11:$ZZ$201,226,FALSE)))</f>
        <v/>
      </c>
      <c r="V159" s="188" t="str">
        <f>IF(ISERROR(VLOOKUP($A159,parlvotes_lh!$A$11:$ZZ$201,246,FALSE))=TRUE,"",IF(VLOOKUP($A159,parlvotes_lh!$A$11:$ZZ$201,246,FALSE)=0,"",VLOOKUP($A159,parlvotes_lh!$A$11:$ZZ$201,246,FALSE)))</f>
        <v/>
      </c>
      <c r="W159" s="188" t="str">
        <f>IF(ISERROR(VLOOKUP($A159,parlvotes_lh!$A$11:$ZZ$201,266,FALSE))=TRUE,"",IF(VLOOKUP($A159,parlvotes_lh!$A$11:$ZZ$201,266,FALSE)=0,"",VLOOKUP($A159,parlvotes_lh!$A$11:$ZZ$201,266,FALSE)))</f>
        <v/>
      </c>
      <c r="X159" s="188" t="str">
        <f>IF(ISERROR(VLOOKUP($A159,parlvotes_lh!$A$11:$ZZ$201,286,FALSE))=TRUE,"",IF(VLOOKUP($A159,parlvotes_lh!$A$11:$ZZ$201,286,FALSE)=0,"",VLOOKUP($A159,parlvotes_lh!$A$11:$ZZ$201,286,FALSE)))</f>
        <v/>
      </c>
      <c r="Y159" s="188" t="str">
        <f>IF(ISERROR(VLOOKUP($A159,parlvotes_lh!$A$11:$ZZ$201,306,FALSE))=TRUE,"",IF(VLOOKUP($A159,parlvotes_lh!$A$11:$ZZ$201,306,FALSE)=0,"",VLOOKUP($A159,parlvotes_lh!$A$11:$ZZ$201,306,FALSE)))</f>
        <v/>
      </c>
      <c r="Z159" s="188" t="str">
        <f>IF(ISERROR(VLOOKUP($A159,parlvotes_lh!$A$11:$ZZ$201,326,FALSE))=TRUE,"",IF(VLOOKUP($A159,parlvotes_lh!$A$11:$ZZ$201,326,FALSE)=0,"",VLOOKUP($A159,parlvotes_lh!$A$11:$ZZ$201,326,FALSE)))</f>
        <v/>
      </c>
      <c r="AA159" s="188" t="str">
        <f>IF(ISERROR(VLOOKUP($A159,parlvotes_lh!$A$11:$ZZ$201,346,FALSE))=TRUE,"",IF(VLOOKUP($A159,parlvotes_lh!$A$11:$ZZ$201,346,FALSE)=0,"",VLOOKUP($A159,parlvotes_lh!$A$11:$ZZ$201,346,FALSE)))</f>
        <v/>
      </c>
      <c r="AB159" s="188" t="str">
        <f>IF(ISERROR(VLOOKUP($A159,parlvotes_lh!$A$11:$ZZ$201,366,FALSE))=TRUE,"",IF(VLOOKUP($A159,parlvotes_lh!$A$11:$ZZ$201,366,FALSE)=0,"",VLOOKUP($A159,parlvotes_lh!$A$11:$ZZ$201,366,FALSE)))</f>
        <v/>
      </c>
      <c r="AC159" s="188" t="str">
        <f>IF(ISERROR(VLOOKUP($A159,parlvotes_lh!$A$11:$ZZ$201,386,FALSE))=TRUE,"",IF(VLOOKUP($A159,parlvotes_lh!$A$11:$ZZ$201,386,FALSE)=0,"",VLOOKUP($A159,parlvotes_lh!$A$11:$ZZ$201,386,FALSE)))</f>
        <v/>
      </c>
    </row>
    <row r="160" spans="1:29" ht="13.5" customHeight="1" x14ac:dyDescent="0.25">
      <c r="A160" s="182"/>
      <c r="B160" s="87" t="str">
        <f>IF(A160="","",MID(info_weblinks!$C$3,32,3))</f>
        <v/>
      </c>
      <c r="C160" s="87" t="str">
        <f>IF(info_parties!G160="","",info_parties!G160)</f>
        <v/>
      </c>
      <c r="D160" s="87" t="str">
        <f>IF(info_parties!K160="","",info_parties!K160)</f>
        <v/>
      </c>
      <c r="E160" s="87" t="str">
        <f>IF(info_parties!H160="","",info_parties!H160)</f>
        <v/>
      </c>
      <c r="F160" s="183" t="str">
        <f t="shared" si="8"/>
        <v/>
      </c>
      <c r="G160" s="184" t="str">
        <f t="shared" si="9"/>
        <v/>
      </c>
      <c r="H160" s="185" t="str">
        <f t="shared" si="10"/>
        <v/>
      </c>
      <c r="I160" s="186" t="str">
        <f t="shared" si="11"/>
        <v/>
      </c>
      <c r="J160" s="187" t="str">
        <f>IF(ISERROR(VLOOKUP($A160,parlvotes_lh!$A$11:$ZZ$201,6,FALSE))=TRUE,"",IF(VLOOKUP($A160,parlvotes_lh!$A$11:$ZZ$201,6,FALSE)=0,"",VLOOKUP($A160,parlvotes_lh!$A$11:$ZZ$201,6,FALSE)))</f>
        <v/>
      </c>
      <c r="K160" s="187" t="str">
        <f>IF(ISERROR(VLOOKUP($A160,parlvotes_lh!$A$11:$ZZ$201,26,FALSE))=TRUE,"",IF(VLOOKUP($A160,parlvotes_lh!$A$11:$ZZ$201,26,FALSE)=0,"",VLOOKUP($A160,parlvotes_lh!$A$11:$ZZ$201,26,FALSE)))</f>
        <v/>
      </c>
      <c r="L160" s="187" t="str">
        <f>IF(ISERROR(VLOOKUP($A160,parlvotes_lh!$A$11:$ZZ$201,46,FALSE))=TRUE,"",IF(VLOOKUP($A160,parlvotes_lh!$A$11:$ZZ$201,46,FALSE)=0,"",VLOOKUP($A160,parlvotes_lh!$A$11:$ZZ$201,46,FALSE)))</f>
        <v/>
      </c>
      <c r="M160" s="187" t="str">
        <f>IF(ISERROR(VLOOKUP($A160,parlvotes_lh!$A$11:$ZZ$201,66,FALSE))=TRUE,"",IF(VLOOKUP($A160,parlvotes_lh!$A$11:$ZZ$201,66,FALSE)=0,"",VLOOKUP($A160,parlvotes_lh!$A$11:$ZZ$201,66,FALSE)))</f>
        <v/>
      </c>
      <c r="N160" s="187" t="str">
        <f>IF(ISERROR(VLOOKUP($A160,parlvotes_lh!$A$11:$ZZ$201,86,FALSE))=TRUE,"",IF(VLOOKUP($A160,parlvotes_lh!$A$11:$ZZ$201,86,FALSE)=0,"",VLOOKUP($A160,parlvotes_lh!$A$11:$ZZ$201,86,FALSE)))</f>
        <v/>
      </c>
      <c r="O160" s="187" t="str">
        <f>IF(ISERROR(VLOOKUP($A160,parlvotes_lh!$A$11:$ZZ$201,106,FALSE))=TRUE,"",IF(VLOOKUP($A160,parlvotes_lh!$A$11:$ZZ$201,106,FALSE)=0,"",VLOOKUP($A160,parlvotes_lh!$A$11:$ZZ$201,106,FALSE)))</f>
        <v/>
      </c>
      <c r="P160" s="187" t="str">
        <f>IF(ISERROR(VLOOKUP($A160,parlvotes_lh!$A$11:$ZZ$201,126,FALSE))=TRUE,"",IF(VLOOKUP($A160,parlvotes_lh!$A$11:$ZZ$201,126,FALSE)=0,"",VLOOKUP($A160,parlvotes_lh!$A$11:$ZZ$201,126,FALSE)))</f>
        <v/>
      </c>
      <c r="Q160" s="188" t="str">
        <f>IF(ISERROR(VLOOKUP($A160,parlvotes_lh!$A$11:$ZZ$201,146,FALSE))=TRUE,"",IF(VLOOKUP($A160,parlvotes_lh!$A$11:$ZZ$201,146,FALSE)=0,"",VLOOKUP($A160,parlvotes_lh!$A$11:$ZZ$201,146,FALSE)))</f>
        <v/>
      </c>
      <c r="R160" s="188" t="str">
        <f>IF(ISERROR(VLOOKUP($A160,parlvotes_lh!$A$11:$ZZ$201,166,FALSE))=TRUE,"",IF(VLOOKUP($A160,parlvotes_lh!$A$11:$ZZ$201,166,FALSE)=0,"",VLOOKUP($A160,parlvotes_lh!$A$11:$ZZ$201,166,FALSE)))</f>
        <v/>
      </c>
      <c r="S160" s="188" t="str">
        <f>IF(ISERROR(VLOOKUP($A160,parlvotes_lh!$A$11:$ZZ$201,186,FALSE))=TRUE,"",IF(VLOOKUP($A160,parlvotes_lh!$A$11:$ZZ$201,186,FALSE)=0,"",VLOOKUP($A160,parlvotes_lh!$A$11:$ZZ$201,186,FALSE)))</f>
        <v/>
      </c>
      <c r="T160" s="188" t="str">
        <f>IF(ISERROR(VLOOKUP($A160,parlvotes_lh!$A$11:$ZZ$201,206,FALSE))=TRUE,"",IF(VLOOKUP($A160,parlvotes_lh!$A$11:$ZZ$201,206,FALSE)=0,"",VLOOKUP($A160,parlvotes_lh!$A$11:$ZZ$201,206,FALSE)))</f>
        <v/>
      </c>
      <c r="U160" s="188" t="str">
        <f>IF(ISERROR(VLOOKUP($A160,parlvotes_lh!$A$11:$ZZ$201,226,FALSE))=TRUE,"",IF(VLOOKUP($A160,parlvotes_lh!$A$11:$ZZ$201,226,FALSE)=0,"",VLOOKUP($A160,parlvotes_lh!$A$11:$ZZ$201,226,FALSE)))</f>
        <v/>
      </c>
      <c r="V160" s="188" t="str">
        <f>IF(ISERROR(VLOOKUP($A160,parlvotes_lh!$A$11:$ZZ$201,246,FALSE))=TRUE,"",IF(VLOOKUP($A160,parlvotes_lh!$A$11:$ZZ$201,246,FALSE)=0,"",VLOOKUP($A160,parlvotes_lh!$A$11:$ZZ$201,246,FALSE)))</f>
        <v/>
      </c>
      <c r="W160" s="188" t="str">
        <f>IF(ISERROR(VLOOKUP($A160,parlvotes_lh!$A$11:$ZZ$201,266,FALSE))=TRUE,"",IF(VLOOKUP($A160,parlvotes_lh!$A$11:$ZZ$201,266,FALSE)=0,"",VLOOKUP($A160,parlvotes_lh!$A$11:$ZZ$201,266,FALSE)))</f>
        <v/>
      </c>
      <c r="X160" s="188" t="str">
        <f>IF(ISERROR(VLOOKUP($A160,parlvotes_lh!$A$11:$ZZ$201,286,FALSE))=TRUE,"",IF(VLOOKUP($A160,parlvotes_lh!$A$11:$ZZ$201,286,FALSE)=0,"",VLOOKUP($A160,parlvotes_lh!$A$11:$ZZ$201,286,FALSE)))</f>
        <v/>
      </c>
      <c r="Y160" s="188" t="str">
        <f>IF(ISERROR(VLOOKUP($A160,parlvotes_lh!$A$11:$ZZ$201,306,FALSE))=TRUE,"",IF(VLOOKUP($A160,parlvotes_lh!$A$11:$ZZ$201,306,FALSE)=0,"",VLOOKUP($A160,parlvotes_lh!$A$11:$ZZ$201,306,FALSE)))</f>
        <v/>
      </c>
      <c r="Z160" s="188" t="str">
        <f>IF(ISERROR(VLOOKUP($A160,parlvotes_lh!$A$11:$ZZ$201,326,FALSE))=TRUE,"",IF(VLOOKUP($A160,parlvotes_lh!$A$11:$ZZ$201,326,FALSE)=0,"",VLOOKUP($A160,parlvotes_lh!$A$11:$ZZ$201,326,FALSE)))</f>
        <v/>
      </c>
      <c r="AA160" s="188" t="str">
        <f>IF(ISERROR(VLOOKUP($A160,parlvotes_lh!$A$11:$ZZ$201,346,FALSE))=TRUE,"",IF(VLOOKUP($A160,parlvotes_lh!$A$11:$ZZ$201,346,FALSE)=0,"",VLOOKUP($A160,parlvotes_lh!$A$11:$ZZ$201,346,FALSE)))</f>
        <v/>
      </c>
      <c r="AB160" s="188" t="str">
        <f>IF(ISERROR(VLOOKUP($A160,parlvotes_lh!$A$11:$ZZ$201,366,FALSE))=TRUE,"",IF(VLOOKUP($A160,parlvotes_lh!$A$11:$ZZ$201,366,FALSE)=0,"",VLOOKUP($A160,parlvotes_lh!$A$11:$ZZ$201,366,FALSE)))</f>
        <v/>
      </c>
      <c r="AC160" s="188" t="str">
        <f>IF(ISERROR(VLOOKUP($A160,parlvotes_lh!$A$11:$ZZ$201,386,FALSE))=TRUE,"",IF(VLOOKUP($A160,parlvotes_lh!$A$11:$ZZ$201,386,FALSE)=0,"",VLOOKUP($A160,parlvotes_lh!$A$11:$ZZ$201,386,FALSE)))</f>
        <v/>
      </c>
    </row>
    <row r="161" spans="1:29" ht="13.5" customHeight="1" x14ac:dyDescent="0.25">
      <c r="A161" s="182"/>
      <c r="B161" s="87" t="str">
        <f>IF(A161="","",MID(info_weblinks!$C$3,32,3))</f>
        <v/>
      </c>
      <c r="C161" s="87" t="str">
        <f>IF(info_parties!G161="","",info_parties!G161)</f>
        <v/>
      </c>
      <c r="D161" s="87" t="str">
        <f>IF(info_parties!K161="","",info_parties!K161)</f>
        <v/>
      </c>
      <c r="E161" s="87" t="str">
        <f>IF(info_parties!H161="","",info_parties!H161)</f>
        <v/>
      </c>
      <c r="F161" s="183" t="str">
        <f t="shared" si="8"/>
        <v/>
      </c>
      <c r="G161" s="184" t="str">
        <f t="shared" si="9"/>
        <v/>
      </c>
      <c r="H161" s="185" t="str">
        <f t="shared" si="10"/>
        <v/>
      </c>
      <c r="I161" s="186" t="str">
        <f t="shared" si="11"/>
        <v/>
      </c>
      <c r="J161" s="187" t="str">
        <f>IF(ISERROR(VLOOKUP($A161,parlvotes_lh!$A$11:$ZZ$201,6,FALSE))=TRUE,"",IF(VLOOKUP($A161,parlvotes_lh!$A$11:$ZZ$201,6,FALSE)=0,"",VLOOKUP($A161,parlvotes_lh!$A$11:$ZZ$201,6,FALSE)))</f>
        <v/>
      </c>
      <c r="K161" s="187" t="str">
        <f>IF(ISERROR(VLOOKUP($A161,parlvotes_lh!$A$11:$ZZ$201,26,FALSE))=TRUE,"",IF(VLOOKUP($A161,parlvotes_lh!$A$11:$ZZ$201,26,FALSE)=0,"",VLOOKUP($A161,parlvotes_lh!$A$11:$ZZ$201,26,FALSE)))</f>
        <v/>
      </c>
      <c r="L161" s="187" t="str">
        <f>IF(ISERROR(VLOOKUP($A161,parlvotes_lh!$A$11:$ZZ$201,46,FALSE))=TRUE,"",IF(VLOOKUP($A161,parlvotes_lh!$A$11:$ZZ$201,46,FALSE)=0,"",VLOOKUP($A161,parlvotes_lh!$A$11:$ZZ$201,46,FALSE)))</f>
        <v/>
      </c>
      <c r="M161" s="187" t="str">
        <f>IF(ISERROR(VLOOKUP($A161,parlvotes_lh!$A$11:$ZZ$201,66,FALSE))=TRUE,"",IF(VLOOKUP($A161,parlvotes_lh!$A$11:$ZZ$201,66,FALSE)=0,"",VLOOKUP($A161,parlvotes_lh!$A$11:$ZZ$201,66,FALSE)))</f>
        <v/>
      </c>
      <c r="N161" s="187" t="str">
        <f>IF(ISERROR(VLOOKUP($A161,parlvotes_lh!$A$11:$ZZ$201,86,FALSE))=TRUE,"",IF(VLOOKUP($A161,parlvotes_lh!$A$11:$ZZ$201,86,FALSE)=0,"",VLOOKUP($A161,parlvotes_lh!$A$11:$ZZ$201,86,FALSE)))</f>
        <v/>
      </c>
      <c r="O161" s="187" t="str">
        <f>IF(ISERROR(VLOOKUP($A161,parlvotes_lh!$A$11:$ZZ$201,106,FALSE))=TRUE,"",IF(VLOOKUP($A161,parlvotes_lh!$A$11:$ZZ$201,106,FALSE)=0,"",VLOOKUP($A161,parlvotes_lh!$A$11:$ZZ$201,106,FALSE)))</f>
        <v/>
      </c>
      <c r="P161" s="187" t="str">
        <f>IF(ISERROR(VLOOKUP($A161,parlvotes_lh!$A$11:$ZZ$201,126,FALSE))=TRUE,"",IF(VLOOKUP($A161,parlvotes_lh!$A$11:$ZZ$201,126,FALSE)=0,"",VLOOKUP($A161,parlvotes_lh!$A$11:$ZZ$201,126,FALSE)))</f>
        <v/>
      </c>
      <c r="Q161" s="188" t="str">
        <f>IF(ISERROR(VLOOKUP($A161,parlvotes_lh!$A$11:$ZZ$201,146,FALSE))=TRUE,"",IF(VLOOKUP($A161,parlvotes_lh!$A$11:$ZZ$201,146,FALSE)=0,"",VLOOKUP($A161,parlvotes_lh!$A$11:$ZZ$201,146,FALSE)))</f>
        <v/>
      </c>
      <c r="R161" s="188" t="str">
        <f>IF(ISERROR(VLOOKUP($A161,parlvotes_lh!$A$11:$ZZ$201,166,FALSE))=TRUE,"",IF(VLOOKUP($A161,parlvotes_lh!$A$11:$ZZ$201,166,FALSE)=0,"",VLOOKUP($A161,parlvotes_lh!$A$11:$ZZ$201,166,FALSE)))</f>
        <v/>
      </c>
      <c r="S161" s="188" t="str">
        <f>IF(ISERROR(VLOOKUP($A161,parlvotes_lh!$A$11:$ZZ$201,186,FALSE))=TRUE,"",IF(VLOOKUP($A161,parlvotes_lh!$A$11:$ZZ$201,186,FALSE)=0,"",VLOOKUP($A161,parlvotes_lh!$A$11:$ZZ$201,186,FALSE)))</f>
        <v/>
      </c>
      <c r="T161" s="188" t="str">
        <f>IF(ISERROR(VLOOKUP($A161,parlvotes_lh!$A$11:$ZZ$201,206,FALSE))=TRUE,"",IF(VLOOKUP($A161,parlvotes_lh!$A$11:$ZZ$201,206,FALSE)=0,"",VLOOKUP($A161,parlvotes_lh!$A$11:$ZZ$201,206,FALSE)))</f>
        <v/>
      </c>
      <c r="U161" s="188" t="str">
        <f>IF(ISERROR(VLOOKUP($A161,parlvotes_lh!$A$11:$ZZ$201,226,FALSE))=TRUE,"",IF(VLOOKUP($A161,parlvotes_lh!$A$11:$ZZ$201,226,FALSE)=0,"",VLOOKUP($A161,parlvotes_lh!$A$11:$ZZ$201,226,FALSE)))</f>
        <v/>
      </c>
      <c r="V161" s="188" t="str">
        <f>IF(ISERROR(VLOOKUP($A161,parlvotes_lh!$A$11:$ZZ$201,246,FALSE))=TRUE,"",IF(VLOOKUP($A161,parlvotes_lh!$A$11:$ZZ$201,246,FALSE)=0,"",VLOOKUP($A161,parlvotes_lh!$A$11:$ZZ$201,246,FALSE)))</f>
        <v/>
      </c>
      <c r="W161" s="188" t="str">
        <f>IF(ISERROR(VLOOKUP($A161,parlvotes_lh!$A$11:$ZZ$201,266,FALSE))=TRUE,"",IF(VLOOKUP($A161,parlvotes_lh!$A$11:$ZZ$201,266,FALSE)=0,"",VLOOKUP($A161,parlvotes_lh!$A$11:$ZZ$201,266,FALSE)))</f>
        <v/>
      </c>
      <c r="X161" s="188" t="str">
        <f>IF(ISERROR(VLOOKUP($A161,parlvotes_lh!$A$11:$ZZ$201,286,FALSE))=TRUE,"",IF(VLOOKUP($A161,parlvotes_lh!$A$11:$ZZ$201,286,FALSE)=0,"",VLOOKUP($A161,parlvotes_lh!$A$11:$ZZ$201,286,FALSE)))</f>
        <v/>
      </c>
      <c r="Y161" s="188" t="str">
        <f>IF(ISERROR(VLOOKUP($A161,parlvotes_lh!$A$11:$ZZ$201,306,FALSE))=TRUE,"",IF(VLOOKUP($A161,parlvotes_lh!$A$11:$ZZ$201,306,FALSE)=0,"",VLOOKUP($A161,parlvotes_lh!$A$11:$ZZ$201,306,FALSE)))</f>
        <v/>
      </c>
      <c r="Z161" s="188" t="str">
        <f>IF(ISERROR(VLOOKUP($A161,parlvotes_lh!$A$11:$ZZ$201,326,FALSE))=TRUE,"",IF(VLOOKUP($A161,parlvotes_lh!$A$11:$ZZ$201,326,FALSE)=0,"",VLOOKUP($A161,parlvotes_lh!$A$11:$ZZ$201,326,FALSE)))</f>
        <v/>
      </c>
      <c r="AA161" s="188" t="str">
        <f>IF(ISERROR(VLOOKUP($A161,parlvotes_lh!$A$11:$ZZ$201,346,FALSE))=TRUE,"",IF(VLOOKUP($A161,parlvotes_lh!$A$11:$ZZ$201,346,FALSE)=0,"",VLOOKUP($A161,parlvotes_lh!$A$11:$ZZ$201,346,FALSE)))</f>
        <v/>
      </c>
      <c r="AB161" s="188" t="str">
        <f>IF(ISERROR(VLOOKUP($A161,parlvotes_lh!$A$11:$ZZ$201,366,FALSE))=TRUE,"",IF(VLOOKUP($A161,parlvotes_lh!$A$11:$ZZ$201,366,FALSE)=0,"",VLOOKUP($A161,parlvotes_lh!$A$11:$ZZ$201,366,FALSE)))</f>
        <v/>
      </c>
      <c r="AC161" s="188" t="str">
        <f>IF(ISERROR(VLOOKUP($A161,parlvotes_lh!$A$11:$ZZ$201,386,FALSE))=TRUE,"",IF(VLOOKUP($A161,parlvotes_lh!$A$11:$ZZ$201,386,FALSE)=0,"",VLOOKUP($A161,parlvotes_lh!$A$11:$ZZ$201,386,FALSE)))</f>
        <v/>
      </c>
    </row>
    <row r="162" spans="1:29" ht="13.5" customHeight="1" x14ac:dyDescent="0.25">
      <c r="A162" s="182"/>
      <c r="B162" s="87" t="str">
        <f>IF(A162="","",MID(info_weblinks!$C$3,32,3))</f>
        <v/>
      </c>
      <c r="C162" s="87" t="str">
        <f>IF(info_parties!G162="","",info_parties!G162)</f>
        <v/>
      </c>
      <c r="D162" s="87" t="str">
        <f>IF(info_parties!K162="","",info_parties!K162)</f>
        <v/>
      </c>
      <c r="E162" s="87" t="str">
        <f>IF(info_parties!H162="","",info_parties!H162)</f>
        <v/>
      </c>
      <c r="F162" s="183" t="str">
        <f t="shared" si="8"/>
        <v/>
      </c>
      <c r="G162" s="184" t="str">
        <f t="shared" si="9"/>
        <v/>
      </c>
      <c r="H162" s="185" t="str">
        <f t="shared" si="10"/>
        <v/>
      </c>
      <c r="I162" s="186" t="str">
        <f t="shared" si="11"/>
        <v/>
      </c>
      <c r="J162" s="187" t="str">
        <f>IF(ISERROR(VLOOKUP($A162,parlvotes_lh!$A$11:$ZZ$201,6,FALSE))=TRUE,"",IF(VLOOKUP($A162,parlvotes_lh!$A$11:$ZZ$201,6,FALSE)=0,"",VLOOKUP($A162,parlvotes_lh!$A$11:$ZZ$201,6,FALSE)))</f>
        <v/>
      </c>
      <c r="K162" s="187" t="str">
        <f>IF(ISERROR(VLOOKUP($A162,parlvotes_lh!$A$11:$ZZ$201,26,FALSE))=TRUE,"",IF(VLOOKUP($A162,parlvotes_lh!$A$11:$ZZ$201,26,FALSE)=0,"",VLOOKUP($A162,parlvotes_lh!$A$11:$ZZ$201,26,FALSE)))</f>
        <v/>
      </c>
      <c r="L162" s="187" t="str">
        <f>IF(ISERROR(VLOOKUP($A162,parlvotes_lh!$A$11:$ZZ$201,46,FALSE))=TRUE,"",IF(VLOOKUP($A162,parlvotes_lh!$A$11:$ZZ$201,46,FALSE)=0,"",VLOOKUP($A162,parlvotes_lh!$A$11:$ZZ$201,46,FALSE)))</f>
        <v/>
      </c>
      <c r="M162" s="187" t="str">
        <f>IF(ISERROR(VLOOKUP($A162,parlvotes_lh!$A$11:$ZZ$201,66,FALSE))=TRUE,"",IF(VLOOKUP($A162,parlvotes_lh!$A$11:$ZZ$201,66,FALSE)=0,"",VLOOKUP($A162,parlvotes_lh!$A$11:$ZZ$201,66,FALSE)))</f>
        <v/>
      </c>
      <c r="N162" s="187" t="str">
        <f>IF(ISERROR(VLOOKUP($A162,parlvotes_lh!$A$11:$ZZ$201,86,FALSE))=TRUE,"",IF(VLOOKUP($A162,parlvotes_lh!$A$11:$ZZ$201,86,FALSE)=0,"",VLOOKUP($A162,parlvotes_lh!$A$11:$ZZ$201,86,FALSE)))</f>
        <v/>
      </c>
      <c r="O162" s="187" t="str">
        <f>IF(ISERROR(VLOOKUP($A162,parlvotes_lh!$A$11:$ZZ$201,106,FALSE))=TRUE,"",IF(VLOOKUP($A162,parlvotes_lh!$A$11:$ZZ$201,106,FALSE)=0,"",VLOOKUP($A162,parlvotes_lh!$A$11:$ZZ$201,106,FALSE)))</f>
        <v/>
      </c>
      <c r="P162" s="187" t="str">
        <f>IF(ISERROR(VLOOKUP($A162,parlvotes_lh!$A$11:$ZZ$201,126,FALSE))=TRUE,"",IF(VLOOKUP($A162,parlvotes_lh!$A$11:$ZZ$201,126,FALSE)=0,"",VLOOKUP($A162,parlvotes_lh!$A$11:$ZZ$201,126,FALSE)))</f>
        <v/>
      </c>
      <c r="Q162" s="188" t="str">
        <f>IF(ISERROR(VLOOKUP($A162,parlvotes_lh!$A$11:$ZZ$201,146,FALSE))=TRUE,"",IF(VLOOKUP($A162,parlvotes_lh!$A$11:$ZZ$201,146,FALSE)=0,"",VLOOKUP($A162,parlvotes_lh!$A$11:$ZZ$201,146,FALSE)))</f>
        <v/>
      </c>
      <c r="R162" s="188" t="str">
        <f>IF(ISERROR(VLOOKUP($A162,parlvotes_lh!$A$11:$ZZ$201,166,FALSE))=TRUE,"",IF(VLOOKUP($A162,parlvotes_lh!$A$11:$ZZ$201,166,FALSE)=0,"",VLOOKUP($A162,parlvotes_lh!$A$11:$ZZ$201,166,FALSE)))</f>
        <v/>
      </c>
      <c r="S162" s="188" t="str">
        <f>IF(ISERROR(VLOOKUP($A162,parlvotes_lh!$A$11:$ZZ$201,186,FALSE))=TRUE,"",IF(VLOOKUP($A162,parlvotes_lh!$A$11:$ZZ$201,186,FALSE)=0,"",VLOOKUP($A162,parlvotes_lh!$A$11:$ZZ$201,186,FALSE)))</f>
        <v/>
      </c>
      <c r="T162" s="188" t="str">
        <f>IF(ISERROR(VLOOKUP($A162,parlvotes_lh!$A$11:$ZZ$201,206,FALSE))=TRUE,"",IF(VLOOKUP($A162,parlvotes_lh!$A$11:$ZZ$201,206,FALSE)=0,"",VLOOKUP($A162,parlvotes_lh!$A$11:$ZZ$201,206,FALSE)))</f>
        <v/>
      </c>
      <c r="U162" s="188" t="str">
        <f>IF(ISERROR(VLOOKUP($A162,parlvotes_lh!$A$11:$ZZ$201,226,FALSE))=TRUE,"",IF(VLOOKUP($A162,parlvotes_lh!$A$11:$ZZ$201,226,FALSE)=0,"",VLOOKUP($A162,parlvotes_lh!$A$11:$ZZ$201,226,FALSE)))</f>
        <v/>
      </c>
      <c r="V162" s="188" t="str">
        <f>IF(ISERROR(VLOOKUP($A162,parlvotes_lh!$A$11:$ZZ$201,246,FALSE))=TRUE,"",IF(VLOOKUP($A162,parlvotes_lh!$A$11:$ZZ$201,246,FALSE)=0,"",VLOOKUP($A162,parlvotes_lh!$A$11:$ZZ$201,246,FALSE)))</f>
        <v/>
      </c>
      <c r="W162" s="188" t="str">
        <f>IF(ISERROR(VLOOKUP($A162,parlvotes_lh!$A$11:$ZZ$201,266,FALSE))=TRUE,"",IF(VLOOKUP($A162,parlvotes_lh!$A$11:$ZZ$201,266,FALSE)=0,"",VLOOKUP($A162,parlvotes_lh!$A$11:$ZZ$201,266,FALSE)))</f>
        <v/>
      </c>
      <c r="X162" s="188" t="str">
        <f>IF(ISERROR(VLOOKUP($A162,parlvotes_lh!$A$11:$ZZ$201,286,FALSE))=TRUE,"",IF(VLOOKUP($A162,parlvotes_lh!$A$11:$ZZ$201,286,FALSE)=0,"",VLOOKUP($A162,parlvotes_lh!$A$11:$ZZ$201,286,FALSE)))</f>
        <v/>
      </c>
      <c r="Y162" s="188" t="str">
        <f>IF(ISERROR(VLOOKUP($A162,parlvotes_lh!$A$11:$ZZ$201,306,FALSE))=TRUE,"",IF(VLOOKUP($A162,parlvotes_lh!$A$11:$ZZ$201,306,FALSE)=0,"",VLOOKUP($A162,parlvotes_lh!$A$11:$ZZ$201,306,FALSE)))</f>
        <v/>
      </c>
      <c r="Z162" s="188" t="str">
        <f>IF(ISERROR(VLOOKUP($A162,parlvotes_lh!$A$11:$ZZ$201,326,FALSE))=TRUE,"",IF(VLOOKUP($A162,parlvotes_lh!$A$11:$ZZ$201,326,FALSE)=0,"",VLOOKUP($A162,parlvotes_lh!$A$11:$ZZ$201,326,FALSE)))</f>
        <v/>
      </c>
      <c r="AA162" s="188" t="str">
        <f>IF(ISERROR(VLOOKUP($A162,parlvotes_lh!$A$11:$ZZ$201,346,FALSE))=TRUE,"",IF(VLOOKUP($A162,parlvotes_lh!$A$11:$ZZ$201,346,FALSE)=0,"",VLOOKUP($A162,parlvotes_lh!$A$11:$ZZ$201,346,FALSE)))</f>
        <v/>
      </c>
      <c r="AB162" s="188" t="str">
        <f>IF(ISERROR(VLOOKUP($A162,parlvotes_lh!$A$11:$ZZ$201,366,FALSE))=TRUE,"",IF(VLOOKUP($A162,parlvotes_lh!$A$11:$ZZ$201,366,FALSE)=0,"",VLOOKUP($A162,parlvotes_lh!$A$11:$ZZ$201,366,FALSE)))</f>
        <v/>
      </c>
      <c r="AC162" s="188" t="str">
        <f>IF(ISERROR(VLOOKUP($A162,parlvotes_lh!$A$11:$ZZ$201,386,FALSE))=TRUE,"",IF(VLOOKUP($A162,parlvotes_lh!$A$11:$ZZ$201,386,FALSE)=0,"",VLOOKUP($A162,parlvotes_lh!$A$11:$ZZ$201,386,FALSE)))</f>
        <v/>
      </c>
    </row>
    <row r="163" spans="1:29" ht="13.5" customHeight="1" x14ac:dyDescent="0.25">
      <c r="A163" s="182"/>
      <c r="B163" s="87" t="str">
        <f>IF(A163="","",MID(info_weblinks!$C$3,32,3))</f>
        <v/>
      </c>
      <c r="C163" s="87" t="str">
        <f>IF(info_parties!G163="","",info_parties!G163)</f>
        <v/>
      </c>
      <c r="D163" s="87" t="str">
        <f>IF(info_parties!K163="","",info_parties!K163)</f>
        <v/>
      </c>
      <c r="E163" s="87" t="str">
        <f>IF(info_parties!H163="","",info_parties!H163)</f>
        <v/>
      </c>
      <c r="F163" s="183" t="str">
        <f t="shared" si="8"/>
        <v/>
      </c>
      <c r="G163" s="184" t="str">
        <f t="shared" si="9"/>
        <v/>
      </c>
      <c r="H163" s="185" t="str">
        <f t="shared" si="10"/>
        <v/>
      </c>
      <c r="I163" s="186" t="str">
        <f t="shared" si="11"/>
        <v/>
      </c>
      <c r="J163" s="187" t="str">
        <f>IF(ISERROR(VLOOKUP($A163,parlvotes_lh!$A$11:$ZZ$201,6,FALSE))=TRUE,"",IF(VLOOKUP($A163,parlvotes_lh!$A$11:$ZZ$201,6,FALSE)=0,"",VLOOKUP($A163,parlvotes_lh!$A$11:$ZZ$201,6,FALSE)))</f>
        <v/>
      </c>
      <c r="K163" s="187" t="str">
        <f>IF(ISERROR(VLOOKUP($A163,parlvotes_lh!$A$11:$ZZ$201,26,FALSE))=TRUE,"",IF(VLOOKUP($A163,parlvotes_lh!$A$11:$ZZ$201,26,FALSE)=0,"",VLOOKUP($A163,parlvotes_lh!$A$11:$ZZ$201,26,FALSE)))</f>
        <v/>
      </c>
      <c r="L163" s="187" t="str">
        <f>IF(ISERROR(VLOOKUP($A163,parlvotes_lh!$A$11:$ZZ$201,46,FALSE))=TRUE,"",IF(VLOOKUP($A163,parlvotes_lh!$A$11:$ZZ$201,46,FALSE)=0,"",VLOOKUP($A163,parlvotes_lh!$A$11:$ZZ$201,46,FALSE)))</f>
        <v/>
      </c>
      <c r="M163" s="187" t="str">
        <f>IF(ISERROR(VLOOKUP($A163,parlvotes_lh!$A$11:$ZZ$201,66,FALSE))=TRUE,"",IF(VLOOKUP($A163,parlvotes_lh!$A$11:$ZZ$201,66,FALSE)=0,"",VLOOKUP($A163,parlvotes_lh!$A$11:$ZZ$201,66,FALSE)))</f>
        <v/>
      </c>
      <c r="N163" s="187" t="str">
        <f>IF(ISERROR(VLOOKUP($A163,parlvotes_lh!$A$11:$ZZ$201,86,FALSE))=TRUE,"",IF(VLOOKUP($A163,parlvotes_lh!$A$11:$ZZ$201,86,FALSE)=0,"",VLOOKUP($A163,parlvotes_lh!$A$11:$ZZ$201,86,FALSE)))</f>
        <v/>
      </c>
      <c r="O163" s="187" t="str">
        <f>IF(ISERROR(VLOOKUP($A163,parlvotes_lh!$A$11:$ZZ$201,106,FALSE))=TRUE,"",IF(VLOOKUP($A163,parlvotes_lh!$A$11:$ZZ$201,106,FALSE)=0,"",VLOOKUP($A163,parlvotes_lh!$A$11:$ZZ$201,106,FALSE)))</f>
        <v/>
      </c>
      <c r="P163" s="187" t="str">
        <f>IF(ISERROR(VLOOKUP($A163,parlvotes_lh!$A$11:$ZZ$201,126,FALSE))=TRUE,"",IF(VLOOKUP($A163,parlvotes_lh!$A$11:$ZZ$201,126,FALSE)=0,"",VLOOKUP($A163,parlvotes_lh!$A$11:$ZZ$201,126,FALSE)))</f>
        <v/>
      </c>
      <c r="Q163" s="188" t="str">
        <f>IF(ISERROR(VLOOKUP($A163,parlvotes_lh!$A$11:$ZZ$201,146,FALSE))=TRUE,"",IF(VLOOKUP($A163,parlvotes_lh!$A$11:$ZZ$201,146,FALSE)=0,"",VLOOKUP($A163,parlvotes_lh!$A$11:$ZZ$201,146,FALSE)))</f>
        <v/>
      </c>
      <c r="R163" s="188" t="str">
        <f>IF(ISERROR(VLOOKUP($A163,parlvotes_lh!$A$11:$ZZ$201,166,FALSE))=TRUE,"",IF(VLOOKUP($A163,parlvotes_lh!$A$11:$ZZ$201,166,FALSE)=0,"",VLOOKUP($A163,parlvotes_lh!$A$11:$ZZ$201,166,FALSE)))</f>
        <v/>
      </c>
      <c r="S163" s="188" t="str">
        <f>IF(ISERROR(VLOOKUP($A163,parlvotes_lh!$A$11:$ZZ$201,186,FALSE))=TRUE,"",IF(VLOOKUP($A163,parlvotes_lh!$A$11:$ZZ$201,186,FALSE)=0,"",VLOOKUP($A163,parlvotes_lh!$A$11:$ZZ$201,186,FALSE)))</f>
        <v/>
      </c>
      <c r="T163" s="188" t="str">
        <f>IF(ISERROR(VLOOKUP($A163,parlvotes_lh!$A$11:$ZZ$201,206,FALSE))=TRUE,"",IF(VLOOKUP($A163,parlvotes_lh!$A$11:$ZZ$201,206,FALSE)=0,"",VLOOKUP($A163,parlvotes_lh!$A$11:$ZZ$201,206,FALSE)))</f>
        <v/>
      </c>
      <c r="U163" s="188" t="str">
        <f>IF(ISERROR(VLOOKUP($A163,parlvotes_lh!$A$11:$ZZ$201,226,FALSE))=TRUE,"",IF(VLOOKUP($A163,parlvotes_lh!$A$11:$ZZ$201,226,FALSE)=0,"",VLOOKUP($A163,parlvotes_lh!$A$11:$ZZ$201,226,FALSE)))</f>
        <v/>
      </c>
      <c r="V163" s="188" t="str">
        <f>IF(ISERROR(VLOOKUP($A163,parlvotes_lh!$A$11:$ZZ$201,246,FALSE))=TRUE,"",IF(VLOOKUP($A163,parlvotes_lh!$A$11:$ZZ$201,246,FALSE)=0,"",VLOOKUP($A163,parlvotes_lh!$A$11:$ZZ$201,246,FALSE)))</f>
        <v/>
      </c>
      <c r="W163" s="188" t="str">
        <f>IF(ISERROR(VLOOKUP($A163,parlvotes_lh!$A$11:$ZZ$201,266,FALSE))=TRUE,"",IF(VLOOKUP($A163,parlvotes_lh!$A$11:$ZZ$201,266,FALSE)=0,"",VLOOKUP($A163,parlvotes_lh!$A$11:$ZZ$201,266,FALSE)))</f>
        <v/>
      </c>
      <c r="X163" s="188" t="str">
        <f>IF(ISERROR(VLOOKUP($A163,parlvotes_lh!$A$11:$ZZ$201,286,FALSE))=TRUE,"",IF(VLOOKUP($A163,parlvotes_lh!$A$11:$ZZ$201,286,FALSE)=0,"",VLOOKUP($A163,parlvotes_lh!$A$11:$ZZ$201,286,FALSE)))</f>
        <v/>
      </c>
      <c r="Y163" s="188" t="str">
        <f>IF(ISERROR(VLOOKUP($A163,parlvotes_lh!$A$11:$ZZ$201,306,FALSE))=TRUE,"",IF(VLOOKUP($A163,parlvotes_lh!$A$11:$ZZ$201,306,FALSE)=0,"",VLOOKUP($A163,parlvotes_lh!$A$11:$ZZ$201,306,FALSE)))</f>
        <v/>
      </c>
      <c r="Z163" s="188" t="str">
        <f>IF(ISERROR(VLOOKUP($A163,parlvotes_lh!$A$11:$ZZ$201,326,FALSE))=TRUE,"",IF(VLOOKUP($A163,parlvotes_lh!$A$11:$ZZ$201,326,FALSE)=0,"",VLOOKUP($A163,parlvotes_lh!$A$11:$ZZ$201,326,FALSE)))</f>
        <v/>
      </c>
      <c r="AA163" s="188" t="str">
        <f>IF(ISERROR(VLOOKUP($A163,parlvotes_lh!$A$11:$ZZ$201,346,FALSE))=TRUE,"",IF(VLOOKUP($A163,parlvotes_lh!$A$11:$ZZ$201,346,FALSE)=0,"",VLOOKUP($A163,parlvotes_lh!$A$11:$ZZ$201,346,FALSE)))</f>
        <v/>
      </c>
      <c r="AB163" s="188" t="str">
        <f>IF(ISERROR(VLOOKUP($A163,parlvotes_lh!$A$11:$ZZ$201,366,FALSE))=TRUE,"",IF(VLOOKUP($A163,parlvotes_lh!$A$11:$ZZ$201,366,FALSE)=0,"",VLOOKUP($A163,parlvotes_lh!$A$11:$ZZ$201,366,FALSE)))</f>
        <v/>
      </c>
      <c r="AC163" s="188" t="str">
        <f>IF(ISERROR(VLOOKUP($A163,parlvotes_lh!$A$11:$ZZ$201,386,FALSE))=TRUE,"",IF(VLOOKUP($A163,parlvotes_lh!$A$11:$ZZ$201,386,FALSE)=0,"",VLOOKUP($A163,parlvotes_lh!$A$11:$ZZ$201,386,FALSE)))</f>
        <v/>
      </c>
    </row>
    <row r="164" spans="1:29" ht="13.5" customHeight="1" x14ac:dyDescent="0.25">
      <c r="A164" s="182"/>
      <c r="B164" s="87" t="str">
        <f>IF(A164="","",MID(info_weblinks!$C$3,32,3))</f>
        <v/>
      </c>
      <c r="C164" s="87" t="str">
        <f>IF(info_parties!G164="","",info_parties!G164)</f>
        <v/>
      </c>
      <c r="D164" s="87" t="str">
        <f>IF(info_parties!K164="","",info_parties!K164)</f>
        <v/>
      </c>
      <c r="E164" s="87" t="str">
        <f>IF(info_parties!H164="","",info_parties!H164)</f>
        <v/>
      </c>
      <c r="F164" s="183" t="str">
        <f t="shared" si="8"/>
        <v/>
      </c>
      <c r="G164" s="184" t="str">
        <f t="shared" si="9"/>
        <v/>
      </c>
      <c r="H164" s="185" t="str">
        <f t="shared" si="10"/>
        <v/>
      </c>
      <c r="I164" s="186" t="str">
        <f t="shared" si="11"/>
        <v/>
      </c>
      <c r="J164" s="187" t="str">
        <f>IF(ISERROR(VLOOKUP($A164,parlvotes_lh!$A$11:$ZZ$201,6,FALSE))=TRUE,"",IF(VLOOKUP($A164,parlvotes_lh!$A$11:$ZZ$201,6,FALSE)=0,"",VLOOKUP($A164,parlvotes_lh!$A$11:$ZZ$201,6,FALSE)))</f>
        <v/>
      </c>
      <c r="K164" s="187" t="str">
        <f>IF(ISERROR(VLOOKUP($A164,parlvotes_lh!$A$11:$ZZ$201,26,FALSE))=TRUE,"",IF(VLOOKUP($A164,parlvotes_lh!$A$11:$ZZ$201,26,FALSE)=0,"",VLOOKUP($A164,parlvotes_lh!$A$11:$ZZ$201,26,FALSE)))</f>
        <v/>
      </c>
      <c r="L164" s="187" t="str">
        <f>IF(ISERROR(VLOOKUP($A164,parlvotes_lh!$A$11:$ZZ$201,46,FALSE))=TRUE,"",IF(VLOOKUP($A164,parlvotes_lh!$A$11:$ZZ$201,46,FALSE)=0,"",VLOOKUP($A164,parlvotes_lh!$A$11:$ZZ$201,46,FALSE)))</f>
        <v/>
      </c>
      <c r="M164" s="187" t="str">
        <f>IF(ISERROR(VLOOKUP($A164,parlvotes_lh!$A$11:$ZZ$201,66,FALSE))=TRUE,"",IF(VLOOKUP($A164,parlvotes_lh!$A$11:$ZZ$201,66,FALSE)=0,"",VLOOKUP($A164,parlvotes_lh!$A$11:$ZZ$201,66,FALSE)))</f>
        <v/>
      </c>
      <c r="N164" s="187" t="str">
        <f>IF(ISERROR(VLOOKUP($A164,parlvotes_lh!$A$11:$ZZ$201,86,FALSE))=TRUE,"",IF(VLOOKUP($A164,parlvotes_lh!$A$11:$ZZ$201,86,FALSE)=0,"",VLOOKUP($A164,parlvotes_lh!$A$11:$ZZ$201,86,FALSE)))</f>
        <v/>
      </c>
      <c r="O164" s="187" t="str">
        <f>IF(ISERROR(VLOOKUP($A164,parlvotes_lh!$A$11:$ZZ$201,106,FALSE))=TRUE,"",IF(VLOOKUP($A164,parlvotes_lh!$A$11:$ZZ$201,106,FALSE)=0,"",VLOOKUP($A164,parlvotes_lh!$A$11:$ZZ$201,106,FALSE)))</f>
        <v/>
      </c>
      <c r="P164" s="187" t="str">
        <f>IF(ISERROR(VLOOKUP($A164,parlvotes_lh!$A$11:$ZZ$201,126,FALSE))=TRUE,"",IF(VLOOKUP($A164,parlvotes_lh!$A$11:$ZZ$201,126,FALSE)=0,"",VLOOKUP($A164,parlvotes_lh!$A$11:$ZZ$201,126,FALSE)))</f>
        <v/>
      </c>
      <c r="Q164" s="188" t="str">
        <f>IF(ISERROR(VLOOKUP($A164,parlvotes_lh!$A$11:$ZZ$201,146,FALSE))=TRUE,"",IF(VLOOKUP($A164,parlvotes_lh!$A$11:$ZZ$201,146,FALSE)=0,"",VLOOKUP($A164,parlvotes_lh!$A$11:$ZZ$201,146,FALSE)))</f>
        <v/>
      </c>
      <c r="R164" s="188" t="str">
        <f>IF(ISERROR(VLOOKUP($A164,parlvotes_lh!$A$11:$ZZ$201,166,FALSE))=TRUE,"",IF(VLOOKUP($A164,parlvotes_lh!$A$11:$ZZ$201,166,FALSE)=0,"",VLOOKUP($A164,parlvotes_lh!$A$11:$ZZ$201,166,FALSE)))</f>
        <v/>
      </c>
      <c r="S164" s="188" t="str">
        <f>IF(ISERROR(VLOOKUP($A164,parlvotes_lh!$A$11:$ZZ$201,186,FALSE))=TRUE,"",IF(VLOOKUP($A164,parlvotes_lh!$A$11:$ZZ$201,186,FALSE)=0,"",VLOOKUP($A164,parlvotes_lh!$A$11:$ZZ$201,186,FALSE)))</f>
        <v/>
      </c>
      <c r="T164" s="188" t="str">
        <f>IF(ISERROR(VLOOKUP($A164,parlvotes_lh!$A$11:$ZZ$201,206,FALSE))=TRUE,"",IF(VLOOKUP($A164,parlvotes_lh!$A$11:$ZZ$201,206,FALSE)=0,"",VLOOKUP($A164,parlvotes_lh!$A$11:$ZZ$201,206,FALSE)))</f>
        <v/>
      </c>
      <c r="U164" s="188" t="str">
        <f>IF(ISERROR(VLOOKUP($A164,parlvotes_lh!$A$11:$ZZ$201,226,FALSE))=TRUE,"",IF(VLOOKUP($A164,parlvotes_lh!$A$11:$ZZ$201,226,FALSE)=0,"",VLOOKUP($A164,parlvotes_lh!$A$11:$ZZ$201,226,FALSE)))</f>
        <v/>
      </c>
      <c r="V164" s="188" t="str">
        <f>IF(ISERROR(VLOOKUP($A164,parlvotes_lh!$A$11:$ZZ$201,246,FALSE))=TRUE,"",IF(VLOOKUP($A164,parlvotes_lh!$A$11:$ZZ$201,246,FALSE)=0,"",VLOOKUP($A164,parlvotes_lh!$A$11:$ZZ$201,246,FALSE)))</f>
        <v/>
      </c>
      <c r="W164" s="188" t="str">
        <f>IF(ISERROR(VLOOKUP($A164,parlvotes_lh!$A$11:$ZZ$201,266,FALSE))=TRUE,"",IF(VLOOKUP($A164,parlvotes_lh!$A$11:$ZZ$201,266,FALSE)=0,"",VLOOKUP($A164,parlvotes_lh!$A$11:$ZZ$201,266,FALSE)))</f>
        <v/>
      </c>
      <c r="X164" s="188" t="str">
        <f>IF(ISERROR(VLOOKUP($A164,parlvotes_lh!$A$11:$ZZ$201,286,FALSE))=TRUE,"",IF(VLOOKUP($A164,parlvotes_lh!$A$11:$ZZ$201,286,FALSE)=0,"",VLOOKUP($A164,parlvotes_lh!$A$11:$ZZ$201,286,FALSE)))</f>
        <v/>
      </c>
      <c r="Y164" s="188" t="str">
        <f>IF(ISERROR(VLOOKUP($A164,parlvotes_lh!$A$11:$ZZ$201,306,FALSE))=TRUE,"",IF(VLOOKUP($A164,parlvotes_lh!$A$11:$ZZ$201,306,FALSE)=0,"",VLOOKUP($A164,parlvotes_lh!$A$11:$ZZ$201,306,FALSE)))</f>
        <v/>
      </c>
      <c r="Z164" s="188" t="str">
        <f>IF(ISERROR(VLOOKUP($A164,parlvotes_lh!$A$11:$ZZ$201,326,FALSE))=TRUE,"",IF(VLOOKUP($A164,parlvotes_lh!$A$11:$ZZ$201,326,FALSE)=0,"",VLOOKUP($A164,parlvotes_lh!$A$11:$ZZ$201,326,FALSE)))</f>
        <v/>
      </c>
      <c r="AA164" s="188" t="str">
        <f>IF(ISERROR(VLOOKUP($A164,parlvotes_lh!$A$11:$ZZ$201,346,FALSE))=TRUE,"",IF(VLOOKUP($A164,parlvotes_lh!$A$11:$ZZ$201,346,FALSE)=0,"",VLOOKUP($A164,parlvotes_lh!$A$11:$ZZ$201,346,FALSE)))</f>
        <v/>
      </c>
      <c r="AB164" s="188" t="str">
        <f>IF(ISERROR(VLOOKUP($A164,parlvotes_lh!$A$11:$ZZ$201,366,FALSE))=TRUE,"",IF(VLOOKUP($A164,parlvotes_lh!$A$11:$ZZ$201,366,FALSE)=0,"",VLOOKUP($A164,parlvotes_lh!$A$11:$ZZ$201,366,FALSE)))</f>
        <v/>
      </c>
      <c r="AC164" s="188" t="str">
        <f>IF(ISERROR(VLOOKUP($A164,parlvotes_lh!$A$11:$ZZ$201,386,FALSE))=TRUE,"",IF(VLOOKUP($A164,parlvotes_lh!$A$11:$ZZ$201,386,FALSE)=0,"",VLOOKUP($A164,parlvotes_lh!$A$11:$ZZ$201,386,FALSE)))</f>
        <v/>
      </c>
    </row>
    <row r="165" spans="1:29" ht="13.5" customHeight="1" x14ac:dyDescent="0.25">
      <c r="A165" s="182"/>
      <c r="B165" s="87" t="str">
        <f>IF(A165="","",MID(info_weblinks!$C$3,32,3))</f>
        <v/>
      </c>
      <c r="C165" s="87" t="str">
        <f>IF(info_parties!G165="","",info_parties!G165)</f>
        <v/>
      </c>
      <c r="D165" s="87" t="str">
        <f>IF(info_parties!K165="","",info_parties!K165)</f>
        <v/>
      </c>
      <c r="E165" s="87" t="str">
        <f>IF(info_parties!H165="","",info_parties!H165)</f>
        <v/>
      </c>
      <c r="F165" s="183" t="str">
        <f t="shared" si="8"/>
        <v/>
      </c>
      <c r="G165" s="184" t="str">
        <f t="shared" si="9"/>
        <v/>
      </c>
      <c r="H165" s="185" t="str">
        <f t="shared" si="10"/>
        <v/>
      </c>
      <c r="I165" s="186" t="str">
        <f t="shared" si="11"/>
        <v/>
      </c>
      <c r="J165" s="187" t="str">
        <f>IF(ISERROR(VLOOKUP($A165,parlvotes_lh!$A$11:$ZZ$201,6,FALSE))=TRUE,"",IF(VLOOKUP($A165,parlvotes_lh!$A$11:$ZZ$201,6,FALSE)=0,"",VLOOKUP($A165,parlvotes_lh!$A$11:$ZZ$201,6,FALSE)))</f>
        <v/>
      </c>
      <c r="K165" s="187" t="str">
        <f>IF(ISERROR(VLOOKUP($A165,parlvotes_lh!$A$11:$ZZ$201,26,FALSE))=TRUE,"",IF(VLOOKUP($A165,parlvotes_lh!$A$11:$ZZ$201,26,FALSE)=0,"",VLOOKUP($A165,parlvotes_lh!$A$11:$ZZ$201,26,FALSE)))</f>
        <v/>
      </c>
      <c r="L165" s="187" t="str">
        <f>IF(ISERROR(VLOOKUP($A165,parlvotes_lh!$A$11:$ZZ$201,46,FALSE))=TRUE,"",IF(VLOOKUP($A165,parlvotes_lh!$A$11:$ZZ$201,46,FALSE)=0,"",VLOOKUP($A165,parlvotes_lh!$A$11:$ZZ$201,46,FALSE)))</f>
        <v/>
      </c>
      <c r="M165" s="187" t="str">
        <f>IF(ISERROR(VLOOKUP($A165,parlvotes_lh!$A$11:$ZZ$201,66,FALSE))=TRUE,"",IF(VLOOKUP($A165,parlvotes_lh!$A$11:$ZZ$201,66,FALSE)=0,"",VLOOKUP($A165,parlvotes_lh!$A$11:$ZZ$201,66,FALSE)))</f>
        <v/>
      </c>
      <c r="N165" s="187" t="str">
        <f>IF(ISERROR(VLOOKUP($A165,parlvotes_lh!$A$11:$ZZ$201,86,FALSE))=TRUE,"",IF(VLOOKUP($A165,parlvotes_lh!$A$11:$ZZ$201,86,FALSE)=0,"",VLOOKUP($A165,parlvotes_lh!$A$11:$ZZ$201,86,FALSE)))</f>
        <v/>
      </c>
      <c r="O165" s="187" t="str">
        <f>IF(ISERROR(VLOOKUP($A165,parlvotes_lh!$A$11:$ZZ$201,106,FALSE))=TRUE,"",IF(VLOOKUP($A165,parlvotes_lh!$A$11:$ZZ$201,106,FALSE)=0,"",VLOOKUP($A165,parlvotes_lh!$A$11:$ZZ$201,106,FALSE)))</f>
        <v/>
      </c>
      <c r="P165" s="187" t="str">
        <f>IF(ISERROR(VLOOKUP($A165,parlvotes_lh!$A$11:$ZZ$201,126,FALSE))=TRUE,"",IF(VLOOKUP($A165,parlvotes_lh!$A$11:$ZZ$201,126,FALSE)=0,"",VLOOKUP($A165,parlvotes_lh!$A$11:$ZZ$201,126,FALSE)))</f>
        <v/>
      </c>
      <c r="Q165" s="188" t="str">
        <f>IF(ISERROR(VLOOKUP($A165,parlvotes_lh!$A$11:$ZZ$201,146,FALSE))=TRUE,"",IF(VLOOKUP($A165,parlvotes_lh!$A$11:$ZZ$201,146,FALSE)=0,"",VLOOKUP($A165,parlvotes_lh!$A$11:$ZZ$201,146,FALSE)))</f>
        <v/>
      </c>
      <c r="R165" s="188" t="str">
        <f>IF(ISERROR(VLOOKUP($A165,parlvotes_lh!$A$11:$ZZ$201,166,FALSE))=TRUE,"",IF(VLOOKUP($A165,parlvotes_lh!$A$11:$ZZ$201,166,FALSE)=0,"",VLOOKUP($A165,parlvotes_lh!$A$11:$ZZ$201,166,FALSE)))</f>
        <v/>
      </c>
      <c r="S165" s="188" t="str">
        <f>IF(ISERROR(VLOOKUP($A165,parlvotes_lh!$A$11:$ZZ$201,186,FALSE))=TRUE,"",IF(VLOOKUP($A165,parlvotes_lh!$A$11:$ZZ$201,186,FALSE)=0,"",VLOOKUP($A165,parlvotes_lh!$A$11:$ZZ$201,186,FALSE)))</f>
        <v/>
      </c>
      <c r="T165" s="188" t="str">
        <f>IF(ISERROR(VLOOKUP($A165,parlvotes_lh!$A$11:$ZZ$201,206,FALSE))=TRUE,"",IF(VLOOKUP($A165,parlvotes_lh!$A$11:$ZZ$201,206,FALSE)=0,"",VLOOKUP($A165,parlvotes_lh!$A$11:$ZZ$201,206,FALSE)))</f>
        <v/>
      </c>
      <c r="U165" s="188" t="str">
        <f>IF(ISERROR(VLOOKUP($A165,parlvotes_lh!$A$11:$ZZ$201,226,FALSE))=TRUE,"",IF(VLOOKUP($A165,parlvotes_lh!$A$11:$ZZ$201,226,FALSE)=0,"",VLOOKUP($A165,parlvotes_lh!$A$11:$ZZ$201,226,FALSE)))</f>
        <v/>
      </c>
      <c r="V165" s="188" t="str">
        <f>IF(ISERROR(VLOOKUP($A165,parlvotes_lh!$A$11:$ZZ$201,246,FALSE))=TRUE,"",IF(VLOOKUP($A165,parlvotes_lh!$A$11:$ZZ$201,246,FALSE)=0,"",VLOOKUP($A165,parlvotes_lh!$A$11:$ZZ$201,246,FALSE)))</f>
        <v/>
      </c>
      <c r="W165" s="188" t="str">
        <f>IF(ISERROR(VLOOKUP($A165,parlvotes_lh!$A$11:$ZZ$201,266,FALSE))=TRUE,"",IF(VLOOKUP($A165,parlvotes_lh!$A$11:$ZZ$201,266,FALSE)=0,"",VLOOKUP($A165,parlvotes_lh!$A$11:$ZZ$201,266,FALSE)))</f>
        <v/>
      </c>
      <c r="X165" s="188" t="str">
        <f>IF(ISERROR(VLOOKUP($A165,parlvotes_lh!$A$11:$ZZ$201,286,FALSE))=TRUE,"",IF(VLOOKUP($A165,parlvotes_lh!$A$11:$ZZ$201,286,FALSE)=0,"",VLOOKUP($A165,parlvotes_lh!$A$11:$ZZ$201,286,FALSE)))</f>
        <v/>
      </c>
      <c r="Y165" s="188" t="str">
        <f>IF(ISERROR(VLOOKUP($A165,parlvotes_lh!$A$11:$ZZ$201,306,FALSE))=TRUE,"",IF(VLOOKUP($A165,parlvotes_lh!$A$11:$ZZ$201,306,FALSE)=0,"",VLOOKUP($A165,parlvotes_lh!$A$11:$ZZ$201,306,FALSE)))</f>
        <v/>
      </c>
      <c r="Z165" s="188" t="str">
        <f>IF(ISERROR(VLOOKUP($A165,parlvotes_lh!$A$11:$ZZ$201,326,FALSE))=TRUE,"",IF(VLOOKUP($A165,parlvotes_lh!$A$11:$ZZ$201,326,FALSE)=0,"",VLOOKUP($A165,parlvotes_lh!$A$11:$ZZ$201,326,FALSE)))</f>
        <v/>
      </c>
      <c r="AA165" s="188" t="str">
        <f>IF(ISERROR(VLOOKUP($A165,parlvotes_lh!$A$11:$ZZ$201,346,FALSE))=TRUE,"",IF(VLOOKUP($A165,parlvotes_lh!$A$11:$ZZ$201,346,FALSE)=0,"",VLOOKUP($A165,parlvotes_lh!$A$11:$ZZ$201,346,FALSE)))</f>
        <v/>
      </c>
      <c r="AB165" s="188" t="str">
        <f>IF(ISERROR(VLOOKUP($A165,parlvotes_lh!$A$11:$ZZ$201,366,FALSE))=TRUE,"",IF(VLOOKUP($A165,parlvotes_lh!$A$11:$ZZ$201,366,FALSE)=0,"",VLOOKUP($A165,parlvotes_lh!$A$11:$ZZ$201,366,FALSE)))</f>
        <v/>
      </c>
      <c r="AC165" s="188" t="str">
        <f>IF(ISERROR(VLOOKUP($A165,parlvotes_lh!$A$11:$ZZ$201,386,FALSE))=TRUE,"",IF(VLOOKUP($A165,parlvotes_lh!$A$11:$ZZ$201,386,FALSE)=0,"",VLOOKUP($A165,parlvotes_lh!$A$11:$ZZ$201,386,FALSE)))</f>
        <v/>
      </c>
    </row>
    <row r="166" spans="1:29" ht="13.5" customHeight="1" x14ac:dyDescent="0.25">
      <c r="A166" s="182"/>
      <c r="B166" s="87" t="str">
        <f>IF(A166="","",MID(info_weblinks!$C$3,32,3))</f>
        <v/>
      </c>
      <c r="C166" s="87" t="str">
        <f>IF(info_parties!G166="","",info_parties!G166)</f>
        <v/>
      </c>
      <c r="D166" s="87" t="str">
        <f>IF(info_parties!K166="","",info_parties!K166)</f>
        <v/>
      </c>
      <c r="E166" s="87" t="str">
        <f>IF(info_parties!H166="","",info_parties!H166)</f>
        <v/>
      </c>
      <c r="F166" s="183" t="str">
        <f t="shared" si="8"/>
        <v/>
      </c>
      <c r="G166" s="184" t="str">
        <f t="shared" si="9"/>
        <v/>
      </c>
      <c r="H166" s="185" t="str">
        <f t="shared" si="10"/>
        <v/>
      </c>
      <c r="I166" s="186" t="str">
        <f t="shared" si="11"/>
        <v/>
      </c>
      <c r="J166" s="187" t="str">
        <f>IF(ISERROR(VLOOKUP($A166,parlvotes_lh!$A$11:$ZZ$201,6,FALSE))=TRUE,"",IF(VLOOKUP($A166,parlvotes_lh!$A$11:$ZZ$201,6,FALSE)=0,"",VLOOKUP($A166,parlvotes_lh!$A$11:$ZZ$201,6,FALSE)))</f>
        <v/>
      </c>
      <c r="K166" s="187" t="str">
        <f>IF(ISERROR(VLOOKUP($A166,parlvotes_lh!$A$11:$ZZ$201,26,FALSE))=TRUE,"",IF(VLOOKUP($A166,parlvotes_lh!$A$11:$ZZ$201,26,FALSE)=0,"",VLOOKUP($A166,parlvotes_lh!$A$11:$ZZ$201,26,FALSE)))</f>
        <v/>
      </c>
      <c r="L166" s="187" t="str">
        <f>IF(ISERROR(VLOOKUP($A166,parlvotes_lh!$A$11:$ZZ$201,46,FALSE))=TRUE,"",IF(VLOOKUP($A166,parlvotes_lh!$A$11:$ZZ$201,46,FALSE)=0,"",VLOOKUP($A166,parlvotes_lh!$A$11:$ZZ$201,46,FALSE)))</f>
        <v/>
      </c>
      <c r="M166" s="187" t="str">
        <f>IF(ISERROR(VLOOKUP($A166,parlvotes_lh!$A$11:$ZZ$201,66,FALSE))=TRUE,"",IF(VLOOKUP($A166,parlvotes_lh!$A$11:$ZZ$201,66,FALSE)=0,"",VLOOKUP($A166,parlvotes_lh!$A$11:$ZZ$201,66,FALSE)))</f>
        <v/>
      </c>
      <c r="N166" s="187" t="str">
        <f>IF(ISERROR(VLOOKUP($A166,parlvotes_lh!$A$11:$ZZ$201,86,FALSE))=TRUE,"",IF(VLOOKUP($A166,parlvotes_lh!$A$11:$ZZ$201,86,FALSE)=0,"",VLOOKUP($A166,parlvotes_lh!$A$11:$ZZ$201,86,FALSE)))</f>
        <v/>
      </c>
      <c r="O166" s="187" t="str">
        <f>IF(ISERROR(VLOOKUP($A166,parlvotes_lh!$A$11:$ZZ$201,106,FALSE))=TRUE,"",IF(VLOOKUP($A166,parlvotes_lh!$A$11:$ZZ$201,106,FALSE)=0,"",VLOOKUP($A166,parlvotes_lh!$A$11:$ZZ$201,106,FALSE)))</f>
        <v/>
      </c>
      <c r="P166" s="187" t="str">
        <f>IF(ISERROR(VLOOKUP($A166,parlvotes_lh!$A$11:$ZZ$201,126,FALSE))=TRUE,"",IF(VLOOKUP($A166,parlvotes_lh!$A$11:$ZZ$201,126,FALSE)=0,"",VLOOKUP($A166,parlvotes_lh!$A$11:$ZZ$201,126,FALSE)))</f>
        <v/>
      </c>
      <c r="Q166" s="188" t="str">
        <f>IF(ISERROR(VLOOKUP($A166,parlvotes_lh!$A$11:$ZZ$201,146,FALSE))=TRUE,"",IF(VLOOKUP($A166,parlvotes_lh!$A$11:$ZZ$201,146,FALSE)=0,"",VLOOKUP($A166,parlvotes_lh!$A$11:$ZZ$201,146,FALSE)))</f>
        <v/>
      </c>
      <c r="R166" s="188" t="str">
        <f>IF(ISERROR(VLOOKUP($A166,parlvotes_lh!$A$11:$ZZ$201,166,FALSE))=TRUE,"",IF(VLOOKUP($A166,parlvotes_lh!$A$11:$ZZ$201,166,FALSE)=0,"",VLOOKUP($A166,parlvotes_lh!$A$11:$ZZ$201,166,FALSE)))</f>
        <v/>
      </c>
      <c r="S166" s="188" t="str">
        <f>IF(ISERROR(VLOOKUP($A166,parlvotes_lh!$A$11:$ZZ$201,186,FALSE))=TRUE,"",IF(VLOOKUP($A166,parlvotes_lh!$A$11:$ZZ$201,186,FALSE)=0,"",VLOOKUP($A166,parlvotes_lh!$A$11:$ZZ$201,186,FALSE)))</f>
        <v/>
      </c>
      <c r="T166" s="188" t="str">
        <f>IF(ISERROR(VLOOKUP($A166,parlvotes_lh!$A$11:$ZZ$201,206,FALSE))=TRUE,"",IF(VLOOKUP($A166,parlvotes_lh!$A$11:$ZZ$201,206,FALSE)=0,"",VLOOKUP($A166,parlvotes_lh!$A$11:$ZZ$201,206,FALSE)))</f>
        <v/>
      </c>
      <c r="U166" s="188" t="str">
        <f>IF(ISERROR(VLOOKUP($A166,parlvotes_lh!$A$11:$ZZ$201,226,FALSE))=TRUE,"",IF(VLOOKUP($A166,parlvotes_lh!$A$11:$ZZ$201,226,FALSE)=0,"",VLOOKUP($A166,parlvotes_lh!$A$11:$ZZ$201,226,FALSE)))</f>
        <v/>
      </c>
      <c r="V166" s="188" t="str">
        <f>IF(ISERROR(VLOOKUP($A166,parlvotes_lh!$A$11:$ZZ$201,246,FALSE))=TRUE,"",IF(VLOOKUP($A166,parlvotes_lh!$A$11:$ZZ$201,246,FALSE)=0,"",VLOOKUP($A166,parlvotes_lh!$A$11:$ZZ$201,246,FALSE)))</f>
        <v/>
      </c>
      <c r="W166" s="188" t="str">
        <f>IF(ISERROR(VLOOKUP($A166,parlvotes_lh!$A$11:$ZZ$201,266,FALSE))=TRUE,"",IF(VLOOKUP($A166,parlvotes_lh!$A$11:$ZZ$201,266,FALSE)=0,"",VLOOKUP($A166,parlvotes_lh!$A$11:$ZZ$201,266,FALSE)))</f>
        <v/>
      </c>
      <c r="X166" s="188" t="str">
        <f>IF(ISERROR(VLOOKUP($A166,parlvotes_lh!$A$11:$ZZ$201,286,FALSE))=TRUE,"",IF(VLOOKUP($A166,parlvotes_lh!$A$11:$ZZ$201,286,FALSE)=0,"",VLOOKUP($A166,parlvotes_lh!$A$11:$ZZ$201,286,FALSE)))</f>
        <v/>
      </c>
      <c r="Y166" s="188" t="str">
        <f>IF(ISERROR(VLOOKUP($A166,parlvotes_lh!$A$11:$ZZ$201,306,FALSE))=TRUE,"",IF(VLOOKUP($A166,parlvotes_lh!$A$11:$ZZ$201,306,FALSE)=0,"",VLOOKUP($A166,parlvotes_lh!$A$11:$ZZ$201,306,FALSE)))</f>
        <v/>
      </c>
      <c r="Z166" s="188" t="str">
        <f>IF(ISERROR(VLOOKUP($A166,parlvotes_lh!$A$11:$ZZ$201,326,FALSE))=TRUE,"",IF(VLOOKUP($A166,parlvotes_lh!$A$11:$ZZ$201,326,FALSE)=0,"",VLOOKUP($A166,parlvotes_lh!$A$11:$ZZ$201,326,FALSE)))</f>
        <v/>
      </c>
      <c r="AA166" s="188" t="str">
        <f>IF(ISERROR(VLOOKUP($A166,parlvotes_lh!$A$11:$ZZ$201,346,FALSE))=TRUE,"",IF(VLOOKUP($A166,parlvotes_lh!$A$11:$ZZ$201,346,FALSE)=0,"",VLOOKUP($A166,parlvotes_lh!$A$11:$ZZ$201,346,FALSE)))</f>
        <v/>
      </c>
      <c r="AB166" s="188" t="str">
        <f>IF(ISERROR(VLOOKUP($A166,parlvotes_lh!$A$11:$ZZ$201,366,FALSE))=TRUE,"",IF(VLOOKUP($A166,parlvotes_lh!$A$11:$ZZ$201,366,FALSE)=0,"",VLOOKUP($A166,parlvotes_lh!$A$11:$ZZ$201,366,FALSE)))</f>
        <v/>
      </c>
      <c r="AC166" s="188" t="str">
        <f>IF(ISERROR(VLOOKUP($A166,parlvotes_lh!$A$11:$ZZ$201,386,FALSE))=TRUE,"",IF(VLOOKUP($A166,parlvotes_lh!$A$11:$ZZ$201,386,FALSE)=0,"",VLOOKUP($A166,parlvotes_lh!$A$11:$ZZ$201,386,FALSE)))</f>
        <v/>
      </c>
    </row>
    <row r="167" spans="1:29" ht="13.5" customHeight="1" x14ac:dyDescent="0.25">
      <c r="A167" s="182"/>
      <c r="B167" s="87" t="str">
        <f>IF(A167="","",MID(info_weblinks!$C$3,32,3))</f>
        <v/>
      </c>
      <c r="C167" s="87" t="str">
        <f>IF(info_parties!G167="","",info_parties!G167)</f>
        <v/>
      </c>
      <c r="D167" s="87" t="str">
        <f>IF(info_parties!K167="","",info_parties!K167)</f>
        <v/>
      </c>
      <c r="E167" s="87" t="str">
        <f>IF(info_parties!H167="","",info_parties!H167)</f>
        <v/>
      </c>
      <c r="F167" s="183" t="str">
        <f t="shared" si="8"/>
        <v/>
      </c>
      <c r="G167" s="184" t="str">
        <f t="shared" si="9"/>
        <v/>
      </c>
      <c r="H167" s="185" t="str">
        <f t="shared" si="10"/>
        <v/>
      </c>
      <c r="I167" s="186" t="str">
        <f t="shared" si="11"/>
        <v/>
      </c>
      <c r="J167" s="187" t="str">
        <f>IF(ISERROR(VLOOKUP($A167,parlvotes_lh!$A$11:$ZZ$201,6,FALSE))=TRUE,"",IF(VLOOKUP($A167,parlvotes_lh!$A$11:$ZZ$201,6,FALSE)=0,"",VLOOKUP($A167,parlvotes_lh!$A$11:$ZZ$201,6,FALSE)))</f>
        <v/>
      </c>
      <c r="K167" s="187" t="str">
        <f>IF(ISERROR(VLOOKUP($A167,parlvotes_lh!$A$11:$ZZ$201,26,FALSE))=TRUE,"",IF(VLOOKUP($A167,parlvotes_lh!$A$11:$ZZ$201,26,FALSE)=0,"",VLOOKUP($A167,parlvotes_lh!$A$11:$ZZ$201,26,FALSE)))</f>
        <v/>
      </c>
      <c r="L167" s="187" t="str">
        <f>IF(ISERROR(VLOOKUP($A167,parlvotes_lh!$A$11:$ZZ$201,46,FALSE))=TRUE,"",IF(VLOOKUP($A167,parlvotes_lh!$A$11:$ZZ$201,46,FALSE)=0,"",VLOOKUP($A167,parlvotes_lh!$A$11:$ZZ$201,46,FALSE)))</f>
        <v/>
      </c>
      <c r="M167" s="187" t="str">
        <f>IF(ISERROR(VLOOKUP($A167,parlvotes_lh!$A$11:$ZZ$201,66,FALSE))=TRUE,"",IF(VLOOKUP($A167,parlvotes_lh!$A$11:$ZZ$201,66,FALSE)=0,"",VLOOKUP($A167,parlvotes_lh!$A$11:$ZZ$201,66,FALSE)))</f>
        <v/>
      </c>
      <c r="N167" s="187" t="str">
        <f>IF(ISERROR(VLOOKUP($A167,parlvotes_lh!$A$11:$ZZ$201,86,FALSE))=TRUE,"",IF(VLOOKUP($A167,parlvotes_lh!$A$11:$ZZ$201,86,FALSE)=0,"",VLOOKUP($A167,parlvotes_lh!$A$11:$ZZ$201,86,FALSE)))</f>
        <v/>
      </c>
      <c r="O167" s="187" t="str">
        <f>IF(ISERROR(VLOOKUP($A167,parlvotes_lh!$A$11:$ZZ$201,106,FALSE))=TRUE,"",IF(VLOOKUP($A167,parlvotes_lh!$A$11:$ZZ$201,106,FALSE)=0,"",VLOOKUP($A167,parlvotes_lh!$A$11:$ZZ$201,106,FALSE)))</f>
        <v/>
      </c>
      <c r="P167" s="187" t="str">
        <f>IF(ISERROR(VLOOKUP($A167,parlvotes_lh!$A$11:$ZZ$201,126,FALSE))=TRUE,"",IF(VLOOKUP($A167,parlvotes_lh!$A$11:$ZZ$201,126,FALSE)=0,"",VLOOKUP($A167,parlvotes_lh!$A$11:$ZZ$201,126,FALSE)))</f>
        <v/>
      </c>
      <c r="Q167" s="188" t="str">
        <f>IF(ISERROR(VLOOKUP($A167,parlvotes_lh!$A$11:$ZZ$201,146,FALSE))=TRUE,"",IF(VLOOKUP($A167,parlvotes_lh!$A$11:$ZZ$201,146,FALSE)=0,"",VLOOKUP($A167,parlvotes_lh!$A$11:$ZZ$201,146,FALSE)))</f>
        <v/>
      </c>
      <c r="R167" s="188" t="str">
        <f>IF(ISERROR(VLOOKUP($A167,parlvotes_lh!$A$11:$ZZ$201,166,FALSE))=TRUE,"",IF(VLOOKUP($A167,parlvotes_lh!$A$11:$ZZ$201,166,FALSE)=0,"",VLOOKUP($A167,parlvotes_lh!$A$11:$ZZ$201,166,FALSE)))</f>
        <v/>
      </c>
      <c r="S167" s="188" t="str">
        <f>IF(ISERROR(VLOOKUP($A167,parlvotes_lh!$A$11:$ZZ$201,186,FALSE))=TRUE,"",IF(VLOOKUP($A167,parlvotes_lh!$A$11:$ZZ$201,186,FALSE)=0,"",VLOOKUP($A167,parlvotes_lh!$A$11:$ZZ$201,186,FALSE)))</f>
        <v/>
      </c>
      <c r="T167" s="188" t="str">
        <f>IF(ISERROR(VLOOKUP($A167,parlvotes_lh!$A$11:$ZZ$201,206,FALSE))=TRUE,"",IF(VLOOKUP($A167,parlvotes_lh!$A$11:$ZZ$201,206,FALSE)=0,"",VLOOKUP($A167,parlvotes_lh!$A$11:$ZZ$201,206,FALSE)))</f>
        <v/>
      </c>
      <c r="U167" s="188" t="str">
        <f>IF(ISERROR(VLOOKUP($A167,parlvotes_lh!$A$11:$ZZ$201,226,FALSE))=TRUE,"",IF(VLOOKUP($A167,parlvotes_lh!$A$11:$ZZ$201,226,FALSE)=0,"",VLOOKUP($A167,parlvotes_lh!$A$11:$ZZ$201,226,FALSE)))</f>
        <v/>
      </c>
      <c r="V167" s="188" t="str">
        <f>IF(ISERROR(VLOOKUP($A167,parlvotes_lh!$A$11:$ZZ$201,246,FALSE))=TRUE,"",IF(VLOOKUP($A167,parlvotes_lh!$A$11:$ZZ$201,246,FALSE)=0,"",VLOOKUP($A167,parlvotes_lh!$A$11:$ZZ$201,246,FALSE)))</f>
        <v/>
      </c>
      <c r="W167" s="188" t="str">
        <f>IF(ISERROR(VLOOKUP($A167,parlvotes_lh!$A$11:$ZZ$201,266,FALSE))=TRUE,"",IF(VLOOKUP($A167,parlvotes_lh!$A$11:$ZZ$201,266,FALSE)=0,"",VLOOKUP($A167,parlvotes_lh!$A$11:$ZZ$201,266,FALSE)))</f>
        <v/>
      </c>
      <c r="X167" s="188" t="str">
        <f>IF(ISERROR(VLOOKUP($A167,parlvotes_lh!$A$11:$ZZ$201,286,FALSE))=TRUE,"",IF(VLOOKUP($A167,parlvotes_lh!$A$11:$ZZ$201,286,FALSE)=0,"",VLOOKUP($A167,parlvotes_lh!$A$11:$ZZ$201,286,FALSE)))</f>
        <v/>
      </c>
      <c r="Y167" s="188" t="str">
        <f>IF(ISERROR(VLOOKUP($A167,parlvotes_lh!$A$11:$ZZ$201,306,FALSE))=TRUE,"",IF(VLOOKUP($A167,parlvotes_lh!$A$11:$ZZ$201,306,FALSE)=0,"",VLOOKUP($A167,parlvotes_lh!$A$11:$ZZ$201,306,FALSE)))</f>
        <v/>
      </c>
      <c r="Z167" s="188" t="str">
        <f>IF(ISERROR(VLOOKUP($A167,parlvotes_lh!$A$11:$ZZ$201,326,FALSE))=TRUE,"",IF(VLOOKUP($A167,parlvotes_lh!$A$11:$ZZ$201,326,FALSE)=0,"",VLOOKUP($A167,parlvotes_lh!$A$11:$ZZ$201,326,FALSE)))</f>
        <v/>
      </c>
      <c r="AA167" s="188" t="str">
        <f>IF(ISERROR(VLOOKUP($A167,parlvotes_lh!$A$11:$ZZ$201,346,FALSE))=TRUE,"",IF(VLOOKUP($A167,parlvotes_lh!$A$11:$ZZ$201,346,FALSE)=0,"",VLOOKUP($A167,parlvotes_lh!$A$11:$ZZ$201,346,FALSE)))</f>
        <v/>
      </c>
      <c r="AB167" s="188" t="str">
        <f>IF(ISERROR(VLOOKUP($A167,parlvotes_lh!$A$11:$ZZ$201,366,FALSE))=TRUE,"",IF(VLOOKUP($A167,parlvotes_lh!$A$11:$ZZ$201,366,FALSE)=0,"",VLOOKUP($A167,parlvotes_lh!$A$11:$ZZ$201,366,FALSE)))</f>
        <v/>
      </c>
      <c r="AC167" s="188" t="str">
        <f>IF(ISERROR(VLOOKUP($A167,parlvotes_lh!$A$11:$ZZ$201,386,FALSE))=TRUE,"",IF(VLOOKUP($A167,parlvotes_lh!$A$11:$ZZ$201,386,FALSE)=0,"",VLOOKUP($A167,parlvotes_lh!$A$11:$ZZ$201,386,FALSE)))</f>
        <v/>
      </c>
    </row>
    <row r="168" spans="1:29" ht="13.5" customHeight="1" x14ac:dyDescent="0.25">
      <c r="A168" s="182"/>
      <c r="B168" s="87" t="str">
        <f>IF(A168="","",MID(info_weblinks!$C$3,32,3))</f>
        <v/>
      </c>
      <c r="C168" s="87" t="str">
        <f>IF(info_parties!G168="","",info_parties!G168)</f>
        <v/>
      </c>
      <c r="D168" s="87" t="str">
        <f>IF(info_parties!K168="","",info_parties!K168)</f>
        <v/>
      </c>
      <c r="E168" s="87" t="str">
        <f>IF(info_parties!H168="","",info_parties!H168)</f>
        <v/>
      </c>
      <c r="F168" s="183" t="str">
        <f t="shared" si="8"/>
        <v/>
      </c>
      <c r="G168" s="184" t="str">
        <f t="shared" si="9"/>
        <v/>
      </c>
      <c r="H168" s="185" t="str">
        <f t="shared" si="10"/>
        <v/>
      </c>
      <c r="I168" s="186" t="str">
        <f t="shared" si="11"/>
        <v/>
      </c>
      <c r="J168" s="187" t="str">
        <f>IF(ISERROR(VLOOKUP($A168,parlvotes_lh!$A$11:$ZZ$201,6,FALSE))=TRUE,"",IF(VLOOKUP($A168,parlvotes_lh!$A$11:$ZZ$201,6,FALSE)=0,"",VLOOKUP($A168,parlvotes_lh!$A$11:$ZZ$201,6,FALSE)))</f>
        <v/>
      </c>
      <c r="K168" s="187" t="str">
        <f>IF(ISERROR(VLOOKUP($A168,parlvotes_lh!$A$11:$ZZ$201,26,FALSE))=TRUE,"",IF(VLOOKUP($A168,parlvotes_lh!$A$11:$ZZ$201,26,FALSE)=0,"",VLOOKUP($A168,parlvotes_lh!$A$11:$ZZ$201,26,FALSE)))</f>
        <v/>
      </c>
      <c r="L168" s="187" t="str">
        <f>IF(ISERROR(VLOOKUP($A168,parlvotes_lh!$A$11:$ZZ$201,46,FALSE))=TRUE,"",IF(VLOOKUP($A168,parlvotes_lh!$A$11:$ZZ$201,46,FALSE)=0,"",VLOOKUP($A168,parlvotes_lh!$A$11:$ZZ$201,46,FALSE)))</f>
        <v/>
      </c>
      <c r="M168" s="187" t="str">
        <f>IF(ISERROR(VLOOKUP($A168,parlvotes_lh!$A$11:$ZZ$201,66,FALSE))=TRUE,"",IF(VLOOKUP($A168,parlvotes_lh!$A$11:$ZZ$201,66,FALSE)=0,"",VLOOKUP($A168,parlvotes_lh!$A$11:$ZZ$201,66,FALSE)))</f>
        <v/>
      </c>
      <c r="N168" s="187" t="str">
        <f>IF(ISERROR(VLOOKUP($A168,parlvotes_lh!$A$11:$ZZ$201,86,FALSE))=TRUE,"",IF(VLOOKUP($A168,parlvotes_lh!$A$11:$ZZ$201,86,FALSE)=0,"",VLOOKUP($A168,parlvotes_lh!$A$11:$ZZ$201,86,FALSE)))</f>
        <v/>
      </c>
      <c r="O168" s="187" t="str">
        <f>IF(ISERROR(VLOOKUP($A168,parlvotes_lh!$A$11:$ZZ$201,106,FALSE))=TRUE,"",IF(VLOOKUP($A168,parlvotes_lh!$A$11:$ZZ$201,106,FALSE)=0,"",VLOOKUP($A168,parlvotes_lh!$A$11:$ZZ$201,106,FALSE)))</f>
        <v/>
      </c>
      <c r="P168" s="187" t="str">
        <f>IF(ISERROR(VLOOKUP($A168,parlvotes_lh!$A$11:$ZZ$201,126,FALSE))=TRUE,"",IF(VLOOKUP($A168,parlvotes_lh!$A$11:$ZZ$201,126,FALSE)=0,"",VLOOKUP($A168,parlvotes_lh!$A$11:$ZZ$201,126,FALSE)))</f>
        <v/>
      </c>
      <c r="Q168" s="188" t="str">
        <f>IF(ISERROR(VLOOKUP($A168,parlvotes_lh!$A$11:$ZZ$201,146,FALSE))=TRUE,"",IF(VLOOKUP($A168,parlvotes_lh!$A$11:$ZZ$201,146,FALSE)=0,"",VLOOKUP($A168,parlvotes_lh!$A$11:$ZZ$201,146,FALSE)))</f>
        <v/>
      </c>
      <c r="R168" s="188" t="str">
        <f>IF(ISERROR(VLOOKUP($A168,parlvotes_lh!$A$11:$ZZ$201,166,FALSE))=TRUE,"",IF(VLOOKUP($A168,parlvotes_lh!$A$11:$ZZ$201,166,FALSE)=0,"",VLOOKUP($A168,parlvotes_lh!$A$11:$ZZ$201,166,FALSE)))</f>
        <v/>
      </c>
      <c r="S168" s="188" t="str">
        <f>IF(ISERROR(VLOOKUP($A168,parlvotes_lh!$A$11:$ZZ$201,186,FALSE))=TRUE,"",IF(VLOOKUP($A168,parlvotes_lh!$A$11:$ZZ$201,186,FALSE)=0,"",VLOOKUP($A168,parlvotes_lh!$A$11:$ZZ$201,186,FALSE)))</f>
        <v/>
      </c>
      <c r="T168" s="188" t="str">
        <f>IF(ISERROR(VLOOKUP($A168,parlvotes_lh!$A$11:$ZZ$201,206,FALSE))=TRUE,"",IF(VLOOKUP($A168,parlvotes_lh!$A$11:$ZZ$201,206,FALSE)=0,"",VLOOKUP($A168,parlvotes_lh!$A$11:$ZZ$201,206,FALSE)))</f>
        <v/>
      </c>
      <c r="U168" s="188" t="str">
        <f>IF(ISERROR(VLOOKUP($A168,parlvotes_lh!$A$11:$ZZ$201,226,FALSE))=TRUE,"",IF(VLOOKUP($A168,parlvotes_lh!$A$11:$ZZ$201,226,FALSE)=0,"",VLOOKUP($A168,parlvotes_lh!$A$11:$ZZ$201,226,FALSE)))</f>
        <v/>
      </c>
      <c r="V168" s="188" t="str">
        <f>IF(ISERROR(VLOOKUP($A168,parlvotes_lh!$A$11:$ZZ$201,246,FALSE))=TRUE,"",IF(VLOOKUP($A168,parlvotes_lh!$A$11:$ZZ$201,246,FALSE)=0,"",VLOOKUP($A168,parlvotes_lh!$A$11:$ZZ$201,246,FALSE)))</f>
        <v/>
      </c>
      <c r="W168" s="188" t="str">
        <f>IF(ISERROR(VLOOKUP($A168,parlvotes_lh!$A$11:$ZZ$201,266,FALSE))=TRUE,"",IF(VLOOKUP($A168,parlvotes_lh!$A$11:$ZZ$201,266,FALSE)=0,"",VLOOKUP($A168,parlvotes_lh!$A$11:$ZZ$201,266,FALSE)))</f>
        <v/>
      </c>
      <c r="X168" s="188" t="str">
        <f>IF(ISERROR(VLOOKUP($A168,parlvotes_lh!$A$11:$ZZ$201,286,FALSE))=TRUE,"",IF(VLOOKUP($A168,parlvotes_lh!$A$11:$ZZ$201,286,FALSE)=0,"",VLOOKUP($A168,parlvotes_lh!$A$11:$ZZ$201,286,FALSE)))</f>
        <v/>
      </c>
      <c r="Y168" s="188" t="str">
        <f>IF(ISERROR(VLOOKUP($A168,parlvotes_lh!$A$11:$ZZ$201,306,FALSE))=TRUE,"",IF(VLOOKUP($A168,parlvotes_lh!$A$11:$ZZ$201,306,FALSE)=0,"",VLOOKUP($A168,parlvotes_lh!$A$11:$ZZ$201,306,FALSE)))</f>
        <v/>
      </c>
      <c r="Z168" s="188" t="str">
        <f>IF(ISERROR(VLOOKUP($A168,parlvotes_lh!$A$11:$ZZ$201,326,FALSE))=TRUE,"",IF(VLOOKUP($A168,parlvotes_lh!$A$11:$ZZ$201,326,FALSE)=0,"",VLOOKUP($A168,parlvotes_lh!$A$11:$ZZ$201,326,FALSE)))</f>
        <v/>
      </c>
      <c r="AA168" s="188" t="str">
        <f>IF(ISERROR(VLOOKUP($A168,parlvotes_lh!$A$11:$ZZ$201,346,FALSE))=TRUE,"",IF(VLOOKUP($A168,parlvotes_lh!$A$11:$ZZ$201,346,FALSE)=0,"",VLOOKUP($A168,parlvotes_lh!$A$11:$ZZ$201,346,FALSE)))</f>
        <v/>
      </c>
      <c r="AB168" s="188" t="str">
        <f>IF(ISERROR(VLOOKUP($A168,parlvotes_lh!$A$11:$ZZ$201,366,FALSE))=TRUE,"",IF(VLOOKUP($A168,parlvotes_lh!$A$11:$ZZ$201,366,FALSE)=0,"",VLOOKUP($A168,parlvotes_lh!$A$11:$ZZ$201,366,FALSE)))</f>
        <v/>
      </c>
      <c r="AC168" s="188" t="str">
        <f>IF(ISERROR(VLOOKUP($A168,parlvotes_lh!$A$11:$ZZ$201,386,FALSE))=TRUE,"",IF(VLOOKUP($A168,parlvotes_lh!$A$11:$ZZ$201,386,FALSE)=0,"",VLOOKUP($A168,parlvotes_lh!$A$11:$ZZ$201,386,FALSE)))</f>
        <v/>
      </c>
    </row>
    <row r="169" spans="1:29" ht="13.5" customHeight="1" x14ac:dyDescent="0.25">
      <c r="A169" s="182"/>
      <c r="B169" s="87" t="str">
        <f>IF(A169="","",MID(info_weblinks!$C$3,32,3))</f>
        <v/>
      </c>
      <c r="C169" s="87" t="str">
        <f>IF(info_parties!G169="","",info_parties!G169)</f>
        <v/>
      </c>
      <c r="D169" s="87" t="str">
        <f>IF(info_parties!K169="","",info_parties!K169)</f>
        <v/>
      </c>
      <c r="E169" s="87" t="str">
        <f>IF(info_parties!H169="","",info_parties!H169)</f>
        <v/>
      </c>
      <c r="F169" s="183" t="str">
        <f t="shared" si="8"/>
        <v/>
      </c>
      <c r="G169" s="184" t="str">
        <f t="shared" si="9"/>
        <v/>
      </c>
      <c r="H169" s="185" t="str">
        <f t="shared" si="10"/>
        <v/>
      </c>
      <c r="I169" s="186" t="str">
        <f t="shared" si="11"/>
        <v/>
      </c>
      <c r="J169" s="187" t="str">
        <f>IF(ISERROR(VLOOKUP($A169,parlvotes_lh!$A$11:$ZZ$201,6,FALSE))=TRUE,"",IF(VLOOKUP($A169,parlvotes_lh!$A$11:$ZZ$201,6,FALSE)=0,"",VLOOKUP($A169,parlvotes_lh!$A$11:$ZZ$201,6,FALSE)))</f>
        <v/>
      </c>
      <c r="K169" s="187" t="str">
        <f>IF(ISERROR(VLOOKUP($A169,parlvotes_lh!$A$11:$ZZ$201,26,FALSE))=TRUE,"",IF(VLOOKUP($A169,parlvotes_lh!$A$11:$ZZ$201,26,FALSE)=0,"",VLOOKUP($A169,parlvotes_lh!$A$11:$ZZ$201,26,FALSE)))</f>
        <v/>
      </c>
      <c r="L169" s="187" t="str">
        <f>IF(ISERROR(VLOOKUP($A169,parlvotes_lh!$A$11:$ZZ$201,46,FALSE))=TRUE,"",IF(VLOOKUP($A169,parlvotes_lh!$A$11:$ZZ$201,46,FALSE)=0,"",VLOOKUP($A169,parlvotes_lh!$A$11:$ZZ$201,46,FALSE)))</f>
        <v/>
      </c>
      <c r="M169" s="187" t="str">
        <f>IF(ISERROR(VLOOKUP($A169,parlvotes_lh!$A$11:$ZZ$201,66,FALSE))=TRUE,"",IF(VLOOKUP($A169,parlvotes_lh!$A$11:$ZZ$201,66,FALSE)=0,"",VLOOKUP($A169,parlvotes_lh!$A$11:$ZZ$201,66,FALSE)))</f>
        <v/>
      </c>
      <c r="N169" s="187" t="str">
        <f>IF(ISERROR(VLOOKUP($A169,parlvotes_lh!$A$11:$ZZ$201,86,FALSE))=TRUE,"",IF(VLOOKUP($A169,parlvotes_lh!$A$11:$ZZ$201,86,FALSE)=0,"",VLOOKUP($A169,parlvotes_lh!$A$11:$ZZ$201,86,FALSE)))</f>
        <v/>
      </c>
      <c r="O169" s="187" t="str">
        <f>IF(ISERROR(VLOOKUP($A169,parlvotes_lh!$A$11:$ZZ$201,106,FALSE))=TRUE,"",IF(VLOOKUP($A169,parlvotes_lh!$A$11:$ZZ$201,106,FALSE)=0,"",VLOOKUP($A169,parlvotes_lh!$A$11:$ZZ$201,106,FALSE)))</f>
        <v/>
      </c>
      <c r="P169" s="187" t="str">
        <f>IF(ISERROR(VLOOKUP($A169,parlvotes_lh!$A$11:$ZZ$201,126,FALSE))=TRUE,"",IF(VLOOKUP($A169,parlvotes_lh!$A$11:$ZZ$201,126,FALSE)=0,"",VLOOKUP($A169,parlvotes_lh!$A$11:$ZZ$201,126,FALSE)))</f>
        <v/>
      </c>
      <c r="Q169" s="188" t="str">
        <f>IF(ISERROR(VLOOKUP($A169,parlvotes_lh!$A$11:$ZZ$201,146,FALSE))=TRUE,"",IF(VLOOKUP($A169,parlvotes_lh!$A$11:$ZZ$201,146,FALSE)=0,"",VLOOKUP($A169,parlvotes_lh!$A$11:$ZZ$201,146,FALSE)))</f>
        <v/>
      </c>
      <c r="R169" s="188" t="str">
        <f>IF(ISERROR(VLOOKUP($A169,parlvotes_lh!$A$11:$ZZ$201,166,FALSE))=TRUE,"",IF(VLOOKUP($A169,parlvotes_lh!$A$11:$ZZ$201,166,FALSE)=0,"",VLOOKUP($A169,parlvotes_lh!$A$11:$ZZ$201,166,FALSE)))</f>
        <v/>
      </c>
      <c r="S169" s="188" t="str">
        <f>IF(ISERROR(VLOOKUP($A169,parlvotes_lh!$A$11:$ZZ$201,186,FALSE))=TRUE,"",IF(VLOOKUP($A169,parlvotes_lh!$A$11:$ZZ$201,186,FALSE)=0,"",VLOOKUP($A169,parlvotes_lh!$A$11:$ZZ$201,186,FALSE)))</f>
        <v/>
      </c>
      <c r="T169" s="188" t="str">
        <f>IF(ISERROR(VLOOKUP($A169,parlvotes_lh!$A$11:$ZZ$201,206,FALSE))=TRUE,"",IF(VLOOKUP($A169,parlvotes_lh!$A$11:$ZZ$201,206,FALSE)=0,"",VLOOKUP($A169,parlvotes_lh!$A$11:$ZZ$201,206,FALSE)))</f>
        <v/>
      </c>
      <c r="U169" s="188" t="str">
        <f>IF(ISERROR(VLOOKUP($A169,parlvotes_lh!$A$11:$ZZ$201,226,FALSE))=TRUE,"",IF(VLOOKUP($A169,parlvotes_lh!$A$11:$ZZ$201,226,FALSE)=0,"",VLOOKUP($A169,parlvotes_lh!$A$11:$ZZ$201,226,FALSE)))</f>
        <v/>
      </c>
      <c r="V169" s="188" t="str">
        <f>IF(ISERROR(VLOOKUP($A169,parlvotes_lh!$A$11:$ZZ$201,246,FALSE))=TRUE,"",IF(VLOOKUP($A169,parlvotes_lh!$A$11:$ZZ$201,246,FALSE)=0,"",VLOOKUP($A169,parlvotes_lh!$A$11:$ZZ$201,246,FALSE)))</f>
        <v/>
      </c>
      <c r="W169" s="188" t="str">
        <f>IF(ISERROR(VLOOKUP($A169,parlvotes_lh!$A$11:$ZZ$201,266,FALSE))=TRUE,"",IF(VLOOKUP($A169,parlvotes_lh!$A$11:$ZZ$201,266,FALSE)=0,"",VLOOKUP($A169,parlvotes_lh!$A$11:$ZZ$201,266,FALSE)))</f>
        <v/>
      </c>
      <c r="X169" s="188" t="str">
        <f>IF(ISERROR(VLOOKUP($A169,parlvotes_lh!$A$11:$ZZ$201,286,FALSE))=TRUE,"",IF(VLOOKUP($A169,parlvotes_lh!$A$11:$ZZ$201,286,FALSE)=0,"",VLOOKUP($A169,parlvotes_lh!$A$11:$ZZ$201,286,FALSE)))</f>
        <v/>
      </c>
      <c r="Y169" s="188" t="str">
        <f>IF(ISERROR(VLOOKUP($A169,parlvotes_lh!$A$11:$ZZ$201,306,FALSE))=TRUE,"",IF(VLOOKUP($A169,parlvotes_lh!$A$11:$ZZ$201,306,FALSE)=0,"",VLOOKUP($A169,parlvotes_lh!$A$11:$ZZ$201,306,FALSE)))</f>
        <v/>
      </c>
      <c r="Z169" s="188" t="str">
        <f>IF(ISERROR(VLOOKUP($A169,parlvotes_lh!$A$11:$ZZ$201,326,FALSE))=TRUE,"",IF(VLOOKUP($A169,parlvotes_lh!$A$11:$ZZ$201,326,FALSE)=0,"",VLOOKUP($A169,parlvotes_lh!$A$11:$ZZ$201,326,FALSE)))</f>
        <v/>
      </c>
      <c r="AA169" s="188" t="str">
        <f>IF(ISERROR(VLOOKUP($A169,parlvotes_lh!$A$11:$ZZ$201,346,FALSE))=TRUE,"",IF(VLOOKUP($A169,parlvotes_lh!$A$11:$ZZ$201,346,FALSE)=0,"",VLOOKUP($A169,parlvotes_lh!$A$11:$ZZ$201,346,FALSE)))</f>
        <v/>
      </c>
      <c r="AB169" s="188" t="str">
        <f>IF(ISERROR(VLOOKUP($A169,parlvotes_lh!$A$11:$ZZ$201,366,FALSE))=TRUE,"",IF(VLOOKUP($A169,parlvotes_lh!$A$11:$ZZ$201,366,FALSE)=0,"",VLOOKUP($A169,parlvotes_lh!$A$11:$ZZ$201,366,FALSE)))</f>
        <v/>
      </c>
      <c r="AC169" s="188" t="str">
        <f>IF(ISERROR(VLOOKUP($A169,parlvotes_lh!$A$11:$ZZ$201,386,FALSE))=TRUE,"",IF(VLOOKUP($A169,parlvotes_lh!$A$11:$ZZ$201,386,FALSE)=0,"",VLOOKUP($A169,parlvotes_lh!$A$11:$ZZ$201,386,FALSE)))</f>
        <v/>
      </c>
    </row>
    <row r="170" spans="1:29" ht="13.5" customHeight="1" x14ac:dyDescent="0.25">
      <c r="A170" s="182"/>
      <c r="B170" s="87" t="str">
        <f>IF(A170="","",MID(info_weblinks!$C$3,32,3))</f>
        <v/>
      </c>
      <c r="C170" s="87" t="str">
        <f>IF(info_parties!G170="","",info_parties!G170)</f>
        <v/>
      </c>
      <c r="D170" s="87" t="str">
        <f>IF(info_parties!K170="","",info_parties!K170)</f>
        <v/>
      </c>
      <c r="E170" s="87" t="str">
        <f>IF(info_parties!H170="","",info_parties!H170)</f>
        <v/>
      </c>
      <c r="F170" s="183" t="str">
        <f t="shared" si="8"/>
        <v/>
      </c>
      <c r="G170" s="184" t="str">
        <f t="shared" si="9"/>
        <v/>
      </c>
      <c r="H170" s="185" t="str">
        <f t="shared" si="10"/>
        <v/>
      </c>
      <c r="I170" s="186" t="str">
        <f t="shared" si="11"/>
        <v/>
      </c>
      <c r="J170" s="187" t="str">
        <f>IF(ISERROR(VLOOKUP($A170,parlvotes_lh!$A$11:$ZZ$201,6,FALSE))=TRUE,"",IF(VLOOKUP($A170,parlvotes_lh!$A$11:$ZZ$201,6,FALSE)=0,"",VLOOKUP($A170,parlvotes_lh!$A$11:$ZZ$201,6,FALSE)))</f>
        <v/>
      </c>
      <c r="K170" s="187" t="str">
        <f>IF(ISERROR(VLOOKUP($A170,parlvotes_lh!$A$11:$ZZ$201,26,FALSE))=TRUE,"",IF(VLOOKUP($A170,parlvotes_lh!$A$11:$ZZ$201,26,FALSE)=0,"",VLOOKUP($A170,parlvotes_lh!$A$11:$ZZ$201,26,FALSE)))</f>
        <v/>
      </c>
      <c r="L170" s="187" t="str">
        <f>IF(ISERROR(VLOOKUP($A170,parlvotes_lh!$A$11:$ZZ$201,46,FALSE))=TRUE,"",IF(VLOOKUP($A170,parlvotes_lh!$A$11:$ZZ$201,46,FALSE)=0,"",VLOOKUP($A170,parlvotes_lh!$A$11:$ZZ$201,46,FALSE)))</f>
        <v/>
      </c>
      <c r="M170" s="187" t="str">
        <f>IF(ISERROR(VLOOKUP($A170,parlvotes_lh!$A$11:$ZZ$201,66,FALSE))=TRUE,"",IF(VLOOKUP($A170,parlvotes_lh!$A$11:$ZZ$201,66,FALSE)=0,"",VLOOKUP($A170,parlvotes_lh!$A$11:$ZZ$201,66,FALSE)))</f>
        <v/>
      </c>
      <c r="N170" s="187" t="str">
        <f>IF(ISERROR(VLOOKUP($A170,parlvotes_lh!$A$11:$ZZ$201,86,FALSE))=TRUE,"",IF(VLOOKUP($A170,parlvotes_lh!$A$11:$ZZ$201,86,FALSE)=0,"",VLOOKUP($A170,parlvotes_lh!$A$11:$ZZ$201,86,FALSE)))</f>
        <v/>
      </c>
      <c r="O170" s="187" t="str">
        <f>IF(ISERROR(VLOOKUP($A170,parlvotes_lh!$A$11:$ZZ$201,106,FALSE))=TRUE,"",IF(VLOOKUP($A170,parlvotes_lh!$A$11:$ZZ$201,106,FALSE)=0,"",VLOOKUP($A170,parlvotes_lh!$A$11:$ZZ$201,106,FALSE)))</f>
        <v/>
      </c>
      <c r="P170" s="187" t="str">
        <f>IF(ISERROR(VLOOKUP($A170,parlvotes_lh!$A$11:$ZZ$201,126,FALSE))=TRUE,"",IF(VLOOKUP($A170,parlvotes_lh!$A$11:$ZZ$201,126,FALSE)=0,"",VLOOKUP($A170,parlvotes_lh!$A$11:$ZZ$201,126,FALSE)))</f>
        <v/>
      </c>
      <c r="Q170" s="188" t="str">
        <f>IF(ISERROR(VLOOKUP($A170,parlvotes_lh!$A$11:$ZZ$201,146,FALSE))=TRUE,"",IF(VLOOKUP($A170,parlvotes_lh!$A$11:$ZZ$201,146,FALSE)=0,"",VLOOKUP($A170,parlvotes_lh!$A$11:$ZZ$201,146,FALSE)))</f>
        <v/>
      </c>
      <c r="R170" s="188" t="str">
        <f>IF(ISERROR(VLOOKUP($A170,parlvotes_lh!$A$11:$ZZ$201,166,FALSE))=TRUE,"",IF(VLOOKUP($A170,parlvotes_lh!$A$11:$ZZ$201,166,FALSE)=0,"",VLOOKUP($A170,parlvotes_lh!$A$11:$ZZ$201,166,FALSE)))</f>
        <v/>
      </c>
      <c r="S170" s="188" t="str">
        <f>IF(ISERROR(VLOOKUP($A170,parlvotes_lh!$A$11:$ZZ$201,186,FALSE))=TRUE,"",IF(VLOOKUP($A170,parlvotes_lh!$A$11:$ZZ$201,186,FALSE)=0,"",VLOOKUP($A170,parlvotes_lh!$A$11:$ZZ$201,186,FALSE)))</f>
        <v/>
      </c>
      <c r="T170" s="188" t="str">
        <f>IF(ISERROR(VLOOKUP($A170,parlvotes_lh!$A$11:$ZZ$201,206,FALSE))=TRUE,"",IF(VLOOKUP($A170,parlvotes_lh!$A$11:$ZZ$201,206,FALSE)=0,"",VLOOKUP($A170,parlvotes_lh!$A$11:$ZZ$201,206,FALSE)))</f>
        <v/>
      </c>
      <c r="U170" s="188" t="str">
        <f>IF(ISERROR(VLOOKUP($A170,parlvotes_lh!$A$11:$ZZ$201,226,FALSE))=TRUE,"",IF(VLOOKUP($A170,parlvotes_lh!$A$11:$ZZ$201,226,FALSE)=0,"",VLOOKUP($A170,parlvotes_lh!$A$11:$ZZ$201,226,FALSE)))</f>
        <v/>
      </c>
      <c r="V170" s="188" t="str">
        <f>IF(ISERROR(VLOOKUP($A170,parlvotes_lh!$A$11:$ZZ$201,246,FALSE))=TRUE,"",IF(VLOOKUP($A170,parlvotes_lh!$A$11:$ZZ$201,246,FALSE)=0,"",VLOOKUP($A170,parlvotes_lh!$A$11:$ZZ$201,246,FALSE)))</f>
        <v/>
      </c>
      <c r="W170" s="188" t="str">
        <f>IF(ISERROR(VLOOKUP($A170,parlvotes_lh!$A$11:$ZZ$201,266,FALSE))=TRUE,"",IF(VLOOKUP($A170,parlvotes_lh!$A$11:$ZZ$201,266,FALSE)=0,"",VLOOKUP($A170,parlvotes_lh!$A$11:$ZZ$201,266,FALSE)))</f>
        <v/>
      </c>
      <c r="X170" s="188" t="str">
        <f>IF(ISERROR(VLOOKUP($A170,parlvotes_lh!$A$11:$ZZ$201,286,FALSE))=TRUE,"",IF(VLOOKUP($A170,parlvotes_lh!$A$11:$ZZ$201,286,FALSE)=0,"",VLOOKUP($A170,parlvotes_lh!$A$11:$ZZ$201,286,FALSE)))</f>
        <v/>
      </c>
      <c r="Y170" s="188" t="str">
        <f>IF(ISERROR(VLOOKUP($A170,parlvotes_lh!$A$11:$ZZ$201,306,FALSE))=TRUE,"",IF(VLOOKUP($A170,parlvotes_lh!$A$11:$ZZ$201,306,FALSE)=0,"",VLOOKUP($A170,parlvotes_lh!$A$11:$ZZ$201,306,FALSE)))</f>
        <v/>
      </c>
      <c r="Z170" s="188" t="str">
        <f>IF(ISERROR(VLOOKUP($A170,parlvotes_lh!$A$11:$ZZ$201,326,FALSE))=TRUE,"",IF(VLOOKUP($A170,parlvotes_lh!$A$11:$ZZ$201,326,FALSE)=0,"",VLOOKUP($A170,parlvotes_lh!$A$11:$ZZ$201,326,FALSE)))</f>
        <v/>
      </c>
      <c r="AA170" s="188" t="str">
        <f>IF(ISERROR(VLOOKUP($A170,parlvotes_lh!$A$11:$ZZ$201,346,FALSE))=TRUE,"",IF(VLOOKUP($A170,parlvotes_lh!$A$11:$ZZ$201,346,FALSE)=0,"",VLOOKUP($A170,parlvotes_lh!$A$11:$ZZ$201,346,FALSE)))</f>
        <v/>
      </c>
      <c r="AB170" s="188" t="str">
        <f>IF(ISERROR(VLOOKUP($A170,parlvotes_lh!$A$11:$ZZ$201,366,FALSE))=TRUE,"",IF(VLOOKUP($A170,parlvotes_lh!$A$11:$ZZ$201,366,FALSE)=0,"",VLOOKUP($A170,parlvotes_lh!$A$11:$ZZ$201,366,FALSE)))</f>
        <v/>
      </c>
      <c r="AC170" s="188" t="str">
        <f>IF(ISERROR(VLOOKUP($A170,parlvotes_lh!$A$11:$ZZ$201,386,FALSE))=TRUE,"",IF(VLOOKUP($A170,parlvotes_lh!$A$11:$ZZ$201,386,FALSE)=0,"",VLOOKUP($A170,parlvotes_lh!$A$11:$ZZ$201,386,FALSE)))</f>
        <v/>
      </c>
    </row>
    <row r="171" spans="1:29" ht="13.5" customHeight="1" x14ac:dyDescent="0.25">
      <c r="A171" s="182"/>
      <c r="B171" s="87" t="str">
        <f>IF(A171="","",MID(info_weblinks!$C$3,32,3))</f>
        <v/>
      </c>
      <c r="C171" s="87" t="str">
        <f>IF(info_parties!G171="","",info_parties!G171)</f>
        <v/>
      </c>
      <c r="D171" s="87" t="str">
        <f>IF(info_parties!K171="","",info_parties!K171)</f>
        <v/>
      </c>
      <c r="E171" s="87" t="str">
        <f>IF(info_parties!H171="","",info_parties!H171)</f>
        <v/>
      </c>
      <c r="F171" s="183" t="str">
        <f t="shared" si="8"/>
        <v/>
      </c>
      <c r="G171" s="184" t="str">
        <f t="shared" si="9"/>
        <v/>
      </c>
      <c r="H171" s="185" t="str">
        <f t="shared" si="10"/>
        <v/>
      </c>
      <c r="I171" s="186" t="str">
        <f t="shared" si="11"/>
        <v/>
      </c>
      <c r="J171" s="187" t="str">
        <f>IF(ISERROR(VLOOKUP($A171,parlvotes_lh!$A$11:$ZZ$201,6,FALSE))=TRUE,"",IF(VLOOKUP($A171,parlvotes_lh!$A$11:$ZZ$201,6,FALSE)=0,"",VLOOKUP($A171,parlvotes_lh!$A$11:$ZZ$201,6,FALSE)))</f>
        <v/>
      </c>
      <c r="K171" s="187" t="str">
        <f>IF(ISERROR(VLOOKUP($A171,parlvotes_lh!$A$11:$ZZ$201,26,FALSE))=TRUE,"",IF(VLOOKUP($A171,parlvotes_lh!$A$11:$ZZ$201,26,FALSE)=0,"",VLOOKUP($A171,parlvotes_lh!$A$11:$ZZ$201,26,FALSE)))</f>
        <v/>
      </c>
      <c r="L171" s="187" t="str">
        <f>IF(ISERROR(VLOOKUP($A171,parlvotes_lh!$A$11:$ZZ$201,46,FALSE))=TRUE,"",IF(VLOOKUP($A171,parlvotes_lh!$A$11:$ZZ$201,46,FALSE)=0,"",VLOOKUP($A171,parlvotes_lh!$A$11:$ZZ$201,46,FALSE)))</f>
        <v/>
      </c>
      <c r="M171" s="187" t="str">
        <f>IF(ISERROR(VLOOKUP($A171,parlvotes_lh!$A$11:$ZZ$201,66,FALSE))=TRUE,"",IF(VLOOKUP($A171,parlvotes_lh!$A$11:$ZZ$201,66,FALSE)=0,"",VLOOKUP($A171,parlvotes_lh!$A$11:$ZZ$201,66,FALSE)))</f>
        <v/>
      </c>
      <c r="N171" s="187" t="str">
        <f>IF(ISERROR(VLOOKUP($A171,parlvotes_lh!$A$11:$ZZ$201,86,FALSE))=TRUE,"",IF(VLOOKUP($A171,parlvotes_lh!$A$11:$ZZ$201,86,FALSE)=0,"",VLOOKUP($A171,parlvotes_lh!$A$11:$ZZ$201,86,FALSE)))</f>
        <v/>
      </c>
      <c r="O171" s="187" t="str">
        <f>IF(ISERROR(VLOOKUP($A171,parlvotes_lh!$A$11:$ZZ$201,106,FALSE))=TRUE,"",IF(VLOOKUP($A171,parlvotes_lh!$A$11:$ZZ$201,106,FALSE)=0,"",VLOOKUP($A171,parlvotes_lh!$A$11:$ZZ$201,106,FALSE)))</f>
        <v/>
      </c>
      <c r="P171" s="187" t="str">
        <f>IF(ISERROR(VLOOKUP($A171,parlvotes_lh!$A$11:$ZZ$201,126,FALSE))=TRUE,"",IF(VLOOKUP($A171,parlvotes_lh!$A$11:$ZZ$201,126,FALSE)=0,"",VLOOKUP($A171,parlvotes_lh!$A$11:$ZZ$201,126,FALSE)))</f>
        <v/>
      </c>
      <c r="Q171" s="188" t="str">
        <f>IF(ISERROR(VLOOKUP($A171,parlvotes_lh!$A$11:$ZZ$201,146,FALSE))=TRUE,"",IF(VLOOKUP($A171,parlvotes_lh!$A$11:$ZZ$201,146,FALSE)=0,"",VLOOKUP($A171,parlvotes_lh!$A$11:$ZZ$201,146,FALSE)))</f>
        <v/>
      </c>
      <c r="R171" s="188" t="str">
        <f>IF(ISERROR(VLOOKUP($A171,parlvotes_lh!$A$11:$ZZ$201,166,FALSE))=TRUE,"",IF(VLOOKUP($A171,parlvotes_lh!$A$11:$ZZ$201,166,FALSE)=0,"",VLOOKUP($A171,parlvotes_lh!$A$11:$ZZ$201,166,FALSE)))</f>
        <v/>
      </c>
      <c r="S171" s="188" t="str">
        <f>IF(ISERROR(VLOOKUP($A171,parlvotes_lh!$A$11:$ZZ$201,186,FALSE))=TRUE,"",IF(VLOOKUP($A171,parlvotes_lh!$A$11:$ZZ$201,186,FALSE)=0,"",VLOOKUP($A171,parlvotes_lh!$A$11:$ZZ$201,186,FALSE)))</f>
        <v/>
      </c>
      <c r="T171" s="188" t="str">
        <f>IF(ISERROR(VLOOKUP($A171,parlvotes_lh!$A$11:$ZZ$201,206,FALSE))=TRUE,"",IF(VLOOKUP($A171,parlvotes_lh!$A$11:$ZZ$201,206,FALSE)=0,"",VLOOKUP($A171,parlvotes_lh!$A$11:$ZZ$201,206,FALSE)))</f>
        <v/>
      </c>
      <c r="U171" s="188" t="str">
        <f>IF(ISERROR(VLOOKUP($A171,parlvotes_lh!$A$11:$ZZ$201,226,FALSE))=TRUE,"",IF(VLOOKUP($A171,parlvotes_lh!$A$11:$ZZ$201,226,FALSE)=0,"",VLOOKUP($A171,parlvotes_lh!$A$11:$ZZ$201,226,FALSE)))</f>
        <v/>
      </c>
      <c r="V171" s="188" t="str">
        <f>IF(ISERROR(VLOOKUP($A171,parlvotes_lh!$A$11:$ZZ$201,246,FALSE))=TRUE,"",IF(VLOOKUP($A171,parlvotes_lh!$A$11:$ZZ$201,246,FALSE)=0,"",VLOOKUP($A171,parlvotes_lh!$A$11:$ZZ$201,246,FALSE)))</f>
        <v/>
      </c>
      <c r="W171" s="188" t="str">
        <f>IF(ISERROR(VLOOKUP($A171,parlvotes_lh!$A$11:$ZZ$201,266,FALSE))=TRUE,"",IF(VLOOKUP($A171,parlvotes_lh!$A$11:$ZZ$201,266,FALSE)=0,"",VLOOKUP($A171,parlvotes_lh!$A$11:$ZZ$201,266,FALSE)))</f>
        <v/>
      </c>
      <c r="X171" s="188" t="str">
        <f>IF(ISERROR(VLOOKUP($A171,parlvotes_lh!$A$11:$ZZ$201,286,FALSE))=TRUE,"",IF(VLOOKUP($A171,parlvotes_lh!$A$11:$ZZ$201,286,FALSE)=0,"",VLOOKUP($A171,parlvotes_lh!$A$11:$ZZ$201,286,FALSE)))</f>
        <v/>
      </c>
      <c r="Y171" s="188" t="str">
        <f>IF(ISERROR(VLOOKUP($A171,parlvotes_lh!$A$11:$ZZ$201,306,FALSE))=TRUE,"",IF(VLOOKUP($A171,parlvotes_lh!$A$11:$ZZ$201,306,FALSE)=0,"",VLOOKUP($A171,parlvotes_lh!$A$11:$ZZ$201,306,FALSE)))</f>
        <v/>
      </c>
      <c r="Z171" s="188" t="str">
        <f>IF(ISERROR(VLOOKUP($A171,parlvotes_lh!$A$11:$ZZ$201,326,FALSE))=TRUE,"",IF(VLOOKUP($A171,parlvotes_lh!$A$11:$ZZ$201,326,FALSE)=0,"",VLOOKUP($A171,parlvotes_lh!$A$11:$ZZ$201,326,FALSE)))</f>
        <v/>
      </c>
      <c r="AA171" s="188" t="str">
        <f>IF(ISERROR(VLOOKUP($A171,parlvotes_lh!$A$11:$ZZ$201,346,FALSE))=TRUE,"",IF(VLOOKUP($A171,parlvotes_lh!$A$11:$ZZ$201,346,FALSE)=0,"",VLOOKUP($A171,parlvotes_lh!$A$11:$ZZ$201,346,FALSE)))</f>
        <v/>
      </c>
      <c r="AB171" s="188" t="str">
        <f>IF(ISERROR(VLOOKUP($A171,parlvotes_lh!$A$11:$ZZ$201,366,FALSE))=TRUE,"",IF(VLOOKUP($A171,parlvotes_lh!$A$11:$ZZ$201,366,FALSE)=0,"",VLOOKUP($A171,parlvotes_lh!$A$11:$ZZ$201,366,FALSE)))</f>
        <v/>
      </c>
      <c r="AC171" s="188" t="str">
        <f>IF(ISERROR(VLOOKUP($A171,parlvotes_lh!$A$11:$ZZ$201,386,FALSE))=TRUE,"",IF(VLOOKUP($A171,parlvotes_lh!$A$11:$ZZ$201,386,FALSE)=0,"",VLOOKUP($A171,parlvotes_lh!$A$11:$ZZ$201,386,FALSE)))</f>
        <v/>
      </c>
    </row>
    <row r="172" spans="1:29" ht="13.5" customHeight="1" x14ac:dyDescent="0.25">
      <c r="A172" s="182"/>
      <c r="B172" s="87" t="str">
        <f>IF(A172="","",MID(info_weblinks!$C$3,32,3))</f>
        <v/>
      </c>
      <c r="C172" s="87" t="str">
        <f>IF(info_parties!G172="","",info_parties!G172)</f>
        <v/>
      </c>
      <c r="D172" s="87" t="str">
        <f>IF(info_parties!K172="","",info_parties!K172)</f>
        <v/>
      </c>
      <c r="E172" s="87" t="str">
        <f>IF(info_parties!H172="","",info_parties!H172)</f>
        <v/>
      </c>
      <c r="F172" s="183" t="str">
        <f t="shared" si="8"/>
        <v/>
      </c>
      <c r="G172" s="184" t="str">
        <f t="shared" si="9"/>
        <v/>
      </c>
      <c r="H172" s="185" t="str">
        <f t="shared" si="10"/>
        <v/>
      </c>
      <c r="I172" s="186" t="str">
        <f t="shared" si="11"/>
        <v/>
      </c>
      <c r="J172" s="187" t="str">
        <f>IF(ISERROR(VLOOKUP($A172,parlvotes_lh!$A$11:$ZZ$201,6,FALSE))=TRUE,"",IF(VLOOKUP($A172,parlvotes_lh!$A$11:$ZZ$201,6,FALSE)=0,"",VLOOKUP($A172,parlvotes_lh!$A$11:$ZZ$201,6,FALSE)))</f>
        <v/>
      </c>
      <c r="K172" s="187" t="str">
        <f>IF(ISERROR(VLOOKUP($A172,parlvotes_lh!$A$11:$ZZ$201,26,FALSE))=TRUE,"",IF(VLOOKUP($A172,parlvotes_lh!$A$11:$ZZ$201,26,FALSE)=0,"",VLOOKUP($A172,parlvotes_lh!$A$11:$ZZ$201,26,FALSE)))</f>
        <v/>
      </c>
      <c r="L172" s="187" t="str">
        <f>IF(ISERROR(VLOOKUP($A172,parlvotes_lh!$A$11:$ZZ$201,46,FALSE))=TRUE,"",IF(VLOOKUP($A172,parlvotes_lh!$A$11:$ZZ$201,46,FALSE)=0,"",VLOOKUP($A172,parlvotes_lh!$A$11:$ZZ$201,46,FALSE)))</f>
        <v/>
      </c>
      <c r="M172" s="187" t="str">
        <f>IF(ISERROR(VLOOKUP($A172,parlvotes_lh!$A$11:$ZZ$201,66,FALSE))=TRUE,"",IF(VLOOKUP($A172,parlvotes_lh!$A$11:$ZZ$201,66,FALSE)=0,"",VLOOKUP($A172,parlvotes_lh!$A$11:$ZZ$201,66,FALSE)))</f>
        <v/>
      </c>
      <c r="N172" s="187" t="str">
        <f>IF(ISERROR(VLOOKUP($A172,parlvotes_lh!$A$11:$ZZ$201,86,FALSE))=TRUE,"",IF(VLOOKUP($A172,parlvotes_lh!$A$11:$ZZ$201,86,FALSE)=0,"",VLOOKUP($A172,parlvotes_lh!$A$11:$ZZ$201,86,FALSE)))</f>
        <v/>
      </c>
      <c r="O172" s="187" t="str">
        <f>IF(ISERROR(VLOOKUP($A172,parlvotes_lh!$A$11:$ZZ$201,106,FALSE))=TRUE,"",IF(VLOOKUP($A172,parlvotes_lh!$A$11:$ZZ$201,106,FALSE)=0,"",VLOOKUP($A172,parlvotes_lh!$A$11:$ZZ$201,106,FALSE)))</f>
        <v/>
      </c>
      <c r="P172" s="187" t="str">
        <f>IF(ISERROR(VLOOKUP($A172,parlvotes_lh!$A$11:$ZZ$201,126,FALSE))=TRUE,"",IF(VLOOKUP($A172,parlvotes_lh!$A$11:$ZZ$201,126,FALSE)=0,"",VLOOKUP($A172,parlvotes_lh!$A$11:$ZZ$201,126,FALSE)))</f>
        <v/>
      </c>
      <c r="Q172" s="188" t="str">
        <f>IF(ISERROR(VLOOKUP($A172,parlvotes_lh!$A$11:$ZZ$201,146,FALSE))=TRUE,"",IF(VLOOKUP($A172,parlvotes_lh!$A$11:$ZZ$201,146,FALSE)=0,"",VLOOKUP($A172,parlvotes_lh!$A$11:$ZZ$201,146,FALSE)))</f>
        <v/>
      </c>
      <c r="R172" s="188" t="str">
        <f>IF(ISERROR(VLOOKUP($A172,parlvotes_lh!$A$11:$ZZ$201,166,FALSE))=TRUE,"",IF(VLOOKUP($A172,parlvotes_lh!$A$11:$ZZ$201,166,FALSE)=0,"",VLOOKUP($A172,parlvotes_lh!$A$11:$ZZ$201,166,FALSE)))</f>
        <v/>
      </c>
      <c r="S172" s="188" t="str">
        <f>IF(ISERROR(VLOOKUP($A172,parlvotes_lh!$A$11:$ZZ$201,186,FALSE))=TRUE,"",IF(VLOOKUP($A172,parlvotes_lh!$A$11:$ZZ$201,186,FALSE)=0,"",VLOOKUP($A172,parlvotes_lh!$A$11:$ZZ$201,186,FALSE)))</f>
        <v/>
      </c>
      <c r="T172" s="188" t="str">
        <f>IF(ISERROR(VLOOKUP($A172,parlvotes_lh!$A$11:$ZZ$201,206,FALSE))=TRUE,"",IF(VLOOKUP($A172,parlvotes_lh!$A$11:$ZZ$201,206,FALSE)=0,"",VLOOKUP($A172,parlvotes_lh!$A$11:$ZZ$201,206,FALSE)))</f>
        <v/>
      </c>
      <c r="U172" s="188" t="str">
        <f>IF(ISERROR(VLOOKUP($A172,parlvotes_lh!$A$11:$ZZ$201,226,FALSE))=TRUE,"",IF(VLOOKUP($A172,parlvotes_lh!$A$11:$ZZ$201,226,FALSE)=0,"",VLOOKUP($A172,parlvotes_lh!$A$11:$ZZ$201,226,FALSE)))</f>
        <v/>
      </c>
      <c r="V172" s="188" t="str">
        <f>IF(ISERROR(VLOOKUP($A172,parlvotes_lh!$A$11:$ZZ$201,246,FALSE))=TRUE,"",IF(VLOOKUP($A172,parlvotes_lh!$A$11:$ZZ$201,246,FALSE)=0,"",VLOOKUP($A172,parlvotes_lh!$A$11:$ZZ$201,246,FALSE)))</f>
        <v/>
      </c>
      <c r="W172" s="188" t="str">
        <f>IF(ISERROR(VLOOKUP($A172,parlvotes_lh!$A$11:$ZZ$201,266,FALSE))=TRUE,"",IF(VLOOKUP($A172,parlvotes_lh!$A$11:$ZZ$201,266,FALSE)=0,"",VLOOKUP($A172,parlvotes_lh!$A$11:$ZZ$201,266,FALSE)))</f>
        <v/>
      </c>
      <c r="X172" s="188" t="str">
        <f>IF(ISERROR(VLOOKUP($A172,parlvotes_lh!$A$11:$ZZ$201,286,FALSE))=TRUE,"",IF(VLOOKUP($A172,parlvotes_lh!$A$11:$ZZ$201,286,FALSE)=0,"",VLOOKUP($A172,parlvotes_lh!$A$11:$ZZ$201,286,FALSE)))</f>
        <v/>
      </c>
      <c r="Y172" s="188" t="str">
        <f>IF(ISERROR(VLOOKUP($A172,parlvotes_lh!$A$11:$ZZ$201,306,FALSE))=TRUE,"",IF(VLOOKUP($A172,parlvotes_lh!$A$11:$ZZ$201,306,FALSE)=0,"",VLOOKUP($A172,parlvotes_lh!$A$11:$ZZ$201,306,FALSE)))</f>
        <v/>
      </c>
      <c r="Z172" s="188" t="str">
        <f>IF(ISERROR(VLOOKUP($A172,parlvotes_lh!$A$11:$ZZ$201,326,FALSE))=TRUE,"",IF(VLOOKUP($A172,parlvotes_lh!$A$11:$ZZ$201,326,FALSE)=0,"",VLOOKUP($A172,parlvotes_lh!$A$11:$ZZ$201,326,FALSE)))</f>
        <v/>
      </c>
      <c r="AA172" s="188" t="str">
        <f>IF(ISERROR(VLOOKUP($A172,parlvotes_lh!$A$11:$ZZ$201,346,FALSE))=TRUE,"",IF(VLOOKUP($A172,parlvotes_lh!$A$11:$ZZ$201,346,FALSE)=0,"",VLOOKUP($A172,parlvotes_lh!$A$11:$ZZ$201,346,FALSE)))</f>
        <v/>
      </c>
      <c r="AB172" s="188" t="str">
        <f>IF(ISERROR(VLOOKUP($A172,parlvotes_lh!$A$11:$ZZ$201,366,FALSE))=TRUE,"",IF(VLOOKUP($A172,parlvotes_lh!$A$11:$ZZ$201,366,FALSE)=0,"",VLOOKUP($A172,parlvotes_lh!$A$11:$ZZ$201,366,FALSE)))</f>
        <v/>
      </c>
      <c r="AC172" s="188" t="str">
        <f>IF(ISERROR(VLOOKUP($A172,parlvotes_lh!$A$11:$ZZ$201,386,FALSE))=TRUE,"",IF(VLOOKUP($A172,parlvotes_lh!$A$11:$ZZ$201,386,FALSE)=0,"",VLOOKUP($A172,parlvotes_lh!$A$11:$ZZ$201,386,FALSE)))</f>
        <v/>
      </c>
    </row>
    <row r="173" spans="1:29" ht="13.5" customHeight="1" x14ac:dyDescent="0.25">
      <c r="A173" s="182"/>
      <c r="B173" s="87" t="str">
        <f>IF(A173="","",MID(info_weblinks!$C$3,32,3))</f>
        <v/>
      </c>
      <c r="C173" s="87" t="str">
        <f>IF(info_parties!G173="","",info_parties!G173)</f>
        <v/>
      </c>
      <c r="D173" s="87" t="str">
        <f>IF(info_parties!K173="","",info_parties!K173)</f>
        <v/>
      </c>
      <c r="E173" s="87" t="str">
        <f>IF(info_parties!H173="","",info_parties!H173)</f>
        <v/>
      </c>
      <c r="F173" s="183" t="str">
        <f t="shared" si="8"/>
        <v/>
      </c>
      <c r="G173" s="184" t="str">
        <f t="shared" si="9"/>
        <v/>
      </c>
      <c r="H173" s="185" t="str">
        <f t="shared" si="10"/>
        <v/>
      </c>
      <c r="I173" s="186" t="str">
        <f t="shared" si="11"/>
        <v/>
      </c>
      <c r="J173" s="187" t="str">
        <f>IF(ISERROR(VLOOKUP($A173,parlvotes_lh!$A$11:$ZZ$201,6,FALSE))=TRUE,"",IF(VLOOKUP($A173,parlvotes_lh!$A$11:$ZZ$201,6,FALSE)=0,"",VLOOKUP($A173,parlvotes_lh!$A$11:$ZZ$201,6,FALSE)))</f>
        <v/>
      </c>
      <c r="K173" s="187" t="str">
        <f>IF(ISERROR(VLOOKUP($A173,parlvotes_lh!$A$11:$ZZ$201,26,FALSE))=TRUE,"",IF(VLOOKUP($A173,parlvotes_lh!$A$11:$ZZ$201,26,FALSE)=0,"",VLOOKUP($A173,parlvotes_lh!$A$11:$ZZ$201,26,FALSE)))</f>
        <v/>
      </c>
      <c r="L173" s="187" t="str">
        <f>IF(ISERROR(VLOOKUP($A173,parlvotes_lh!$A$11:$ZZ$201,46,FALSE))=TRUE,"",IF(VLOOKUP($A173,parlvotes_lh!$A$11:$ZZ$201,46,FALSE)=0,"",VLOOKUP($A173,parlvotes_lh!$A$11:$ZZ$201,46,FALSE)))</f>
        <v/>
      </c>
      <c r="M173" s="187" t="str">
        <f>IF(ISERROR(VLOOKUP($A173,parlvotes_lh!$A$11:$ZZ$201,66,FALSE))=TRUE,"",IF(VLOOKUP($A173,parlvotes_lh!$A$11:$ZZ$201,66,FALSE)=0,"",VLOOKUP($A173,parlvotes_lh!$A$11:$ZZ$201,66,FALSE)))</f>
        <v/>
      </c>
      <c r="N173" s="187" t="str">
        <f>IF(ISERROR(VLOOKUP($A173,parlvotes_lh!$A$11:$ZZ$201,86,FALSE))=TRUE,"",IF(VLOOKUP($A173,parlvotes_lh!$A$11:$ZZ$201,86,FALSE)=0,"",VLOOKUP($A173,parlvotes_lh!$A$11:$ZZ$201,86,FALSE)))</f>
        <v/>
      </c>
      <c r="O173" s="187" t="str">
        <f>IF(ISERROR(VLOOKUP($A173,parlvotes_lh!$A$11:$ZZ$201,106,FALSE))=TRUE,"",IF(VLOOKUP($A173,parlvotes_lh!$A$11:$ZZ$201,106,FALSE)=0,"",VLOOKUP($A173,parlvotes_lh!$A$11:$ZZ$201,106,FALSE)))</f>
        <v/>
      </c>
      <c r="P173" s="187" t="str">
        <f>IF(ISERROR(VLOOKUP($A173,parlvotes_lh!$A$11:$ZZ$201,126,FALSE))=TRUE,"",IF(VLOOKUP($A173,parlvotes_lh!$A$11:$ZZ$201,126,FALSE)=0,"",VLOOKUP($A173,parlvotes_lh!$A$11:$ZZ$201,126,FALSE)))</f>
        <v/>
      </c>
      <c r="Q173" s="188" t="str">
        <f>IF(ISERROR(VLOOKUP($A173,parlvotes_lh!$A$11:$ZZ$201,146,FALSE))=TRUE,"",IF(VLOOKUP($A173,parlvotes_lh!$A$11:$ZZ$201,146,FALSE)=0,"",VLOOKUP($A173,parlvotes_lh!$A$11:$ZZ$201,146,FALSE)))</f>
        <v/>
      </c>
      <c r="R173" s="188" t="str">
        <f>IF(ISERROR(VLOOKUP($A173,parlvotes_lh!$A$11:$ZZ$201,166,FALSE))=TRUE,"",IF(VLOOKUP($A173,parlvotes_lh!$A$11:$ZZ$201,166,FALSE)=0,"",VLOOKUP($A173,parlvotes_lh!$A$11:$ZZ$201,166,FALSE)))</f>
        <v/>
      </c>
      <c r="S173" s="188" t="str">
        <f>IF(ISERROR(VLOOKUP($A173,parlvotes_lh!$A$11:$ZZ$201,186,FALSE))=TRUE,"",IF(VLOOKUP($A173,parlvotes_lh!$A$11:$ZZ$201,186,FALSE)=0,"",VLOOKUP($A173,parlvotes_lh!$A$11:$ZZ$201,186,FALSE)))</f>
        <v/>
      </c>
      <c r="T173" s="188" t="str">
        <f>IF(ISERROR(VLOOKUP($A173,parlvotes_lh!$A$11:$ZZ$201,206,FALSE))=TRUE,"",IF(VLOOKUP($A173,parlvotes_lh!$A$11:$ZZ$201,206,FALSE)=0,"",VLOOKUP($A173,parlvotes_lh!$A$11:$ZZ$201,206,FALSE)))</f>
        <v/>
      </c>
      <c r="U173" s="188" t="str">
        <f>IF(ISERROR(VLOOKUP($A173,parlvotes_lh!$A$11:$ZZ$201,226,FALSE))=TRUE,"",IF(VLOOKUP($A173,parlvotes_lh!$A$11:$ZZ$201,226,FALSE)=0,"",VLOOKUP($A173,parlvotes_lh!$A$11:$ZZ$201,226,FALSE)))</f>
        <v/>
      </c>
      <c r="V173" s="188" t="str">
        <f>IF(ISERROR(VLOOKUP($A173,parlvotes_lh!$A$11:$ZZ$201,246,FALSE))=TRUE,"",IF(VLOOKUP($A173,parlvotes_lh!$A$11:$ZZ$201,246,FALSE)=0,"",VLOOKUP($A173,parlvotes_lh!$A$11:$ZZ$201,246,FALSE)))</f>
        <v/>
      </c>
      <c r="W173" s="188" t="str">
        <f>IF(ISERROR(VLOOKUP($A173,parlvotes_lh!$A$11:$ZZ$201,266,FALSE))=TRUE,"",IF(VLOOKUP($A173,parlvotes_lh!$A$11:$ZZ$201,266,FALSE)=0,"",VLOOKUP($A173,parlvotes_lh!$A$11:$ZZ$201,266,FALSE)))</f>
        <v/>
      </c>
      <c r="X173" s="188" t="str">
        <f>IF(ISERROR(VLOOKUP($A173,parlvotes_lh!$A$11:$ZZ$201,286,FALSE))=TRUE,"",IF(VLOOKUP($A173,parlvotes_lh!$A$11:$ZZ$201,286,FALSE)=0,"",VLOOKUP($A173,parlvotes_lh!$A$11:$ZZ$201,286,FALSE)))</f>
        <v/>
      </c>
      <c r="Y173" s="188" t="str">
        <f>IF(ISERROR(VLOOKUP($A173,parlvotes_lh!$A$11:$ZZ$201,306,FALSE))=TRUE,"",IF(VLOOKUP($A173,parlvotes_lh!$A$11:$ZZ$201,306,FALSE)=0,"",VLOOKUP($A173,parlvotes_lh!$A$11:$ZZ$201,306,FALSE)))</f>
        <v/>
      </c>
      <c r="Z173" s="188" t="str">
        <f>IF(ISERROR(VLOOKUP($A173,parlvotes_lh!$A$11:$ZZ$201,326,FALSE))=TRUE,"",IF(VLOOKUP($A173,parlvotes_lh!$A$11:$ZZ$201,326,FALSE)=0,"",VLOOKUP($A173,parlvotes_lh!$A$11:$ZZ$201,326,FALSE)))</f>
        <v/>
      </c>
      <c r="AA173" s="188" t="str">
        <f>IF(ISERROR(VLOOKUP($A173,parlvotes_lh!$A$11:$ZZ$201,346,FALSE))=TRUE,"",IF(VLOOKUP($A173,parlvotes_lh!$A$11:$ZZ$201,346,FALSE)=0,"",VLOOKUP($A173,parlvotes_lh!$A$11:$ZZ$201,346,FALSE)))</f>
        <v/>
      </c>
      <c r="AB173" s="188" t="str">
        <f>IF(ISERROR(VLOOKUP($A173,parlvotes_lh!$A$11:$ZZ$201,366,FALSE))=TRUE,"",IF(VLOOKUP($A173,parlvotes_lh!$A$11:$ZZ$201,366,FALSE)=0,"",VLOOKUP($A173,parlvotes_lh!$A$11:$ZZ$201,366,FALSE)))</f>
        <v/>
      </c>
      <c r="AC173" s="188" t="str">
        <f>IF(ISERROR(VLOOKUP($A173,parlvotes_lh!$A$11:$ZZ$201,386,FALSE))=TRUE,"",IF(VLOOKUP($A173,parlvotes_lh!$A$11:$ZZ$201,386,FALSE)=0,"",VLOOKUP($A173,parlvotes_lh!$A$11:$ZZ$201,386,FALSE)))</f>
        <v/>
      </c>
    </row>
    <row r="174" spans="1:29" ht="13.5" customHeight="1" x14ac:dyDescent="0.25">
      <c r="A174" s="182"/>
      <c r="B174" s="87" t="str">
        <f>IF(A174="","",MID(info_weblinks!$C$3,32,3))</f>
        <v/>
      </c>
      <c r="C174" s="87" t="str">
        <f>IF(info_parties!G174="","",info_parties!G174)</f>
        <v/>
      </c>
      <c r="D174" s="87" t="str">
        <f>IF(info_parties!K174="","",info_parties!K174)</f>
        <v/>
      </c>
      <c r="E174" s="87" t="str">
        <f>IF(info_parties!H174="","",info_parties!H174)</f>
        <v/>
      </c>
      <c r="F174" s="183" t="str">
        <f t="shared" si="8"/>
        <v/>
      </c>
      <c r="G174" s="184" t="str">
        <f t="shared" si="9"/>
        <v/>
      </c>
      <c r="H174" s="185" t="str">
        <f t="shared" si="10"/>
        <v/>
      </c>
      <c r="I174" s="186" t="str">
        <f t="shared" si="11"/>
        <v/>
      </c>
      <c r="J174" s="187" t="str">
        <f>IF(ISERROR(VLOOKUP($A174,parlvotes_lh!$A$11:$ZZ$201,6,FALSE))=TRUE,"",IF(VLOOKUP($A174,parlvotes_lh!$A$11:$ZZ$201,6,FALSE)=0,"",VLOOKUP($A174,parlvotes_lh!$A$11:$ZZ$201,6,FALSE)))</f>
        <v/>
      </c>
      <c r="K174" s="187" t="str">
        <f>IF(ISERROR(VLOOKUP($A174,parlvotes_lh!$A$11:$ZZ$201,26,FALSE))=TRUE,"",IF(VLOOKUP($A174,parlvotes_lh!$A$11:$ZZ$201,26,FALSE)=0,"",VLOOKUP($A174,parlvotes_lh!$A$11:$ZZ$201,26,FALSE)))</f>
        <v/>
      </c>
      <c r="L174" s="187" t="str">
        <f>IF(ISERROR(VLOOKUP($A174,parlvotes_lh!$A$11:$ZZ$201,46,FALSE))=TRUE,"",IF(VLOOKUP($A174,parlvotes_lh!$A$11:$ZZ$201,46,FALSE)=0,"",VLOOKUP($A174,parlvotes_lh!$A$11:$ZZ$201,46,FALSE)))</f>
        <v/>
      </c>
      <c r="M174" s="187" t="str">
        <f>IF(ISERROR(VLOOKUP($A174,parlvotes_lh!$A$11:$ZZ$201,66,FALSE))=TRUE,"",IF(VLOOKUP($A174,parlvotes_lh!$A$11:$ZZ$201,66,FALSE)=0,"",VLOOKUP($A174,parlvotes_lh!$A$11:$ZZ$201,66,FALSE)))</f>
        <v/>
      </c>
      <c r="N174" s="187" t="str">
        <f>IF(ISERROR(VLOOKUP($A174,parlvotes_lh!$A$11:$ZZ$201,86,FALSE))=TRUE,"",IF(VLOOKUP($A174,parlvotes_lh!$A$11:$ZZ$201,86,FALSE)=0,"",VLOOKUP($A174,parlvotes_lh!$A$11:$ZZ$201,86,FALSE)))</f>
        <v/>
      </c>
      <c r="O174" s="187" t="str">
        <f>IF(ISERROR(VLOOKUP($A174,parlvotes_lh!$A$11:$ZZ$201,106,FALSE))=TRUE,"",IF(VLOOKUP($A174,parlvotes_lh!$A$11:$ZZ$201,106,FALSE)=0,"",VLOOKUP($A174,parlvotes_lh!$A$11:$ZZ$201,106,FALSE)))</f>
        <v/>
      </c>
      <c r="P174" s="187" t="str">
        <f>IF(ISERROR(VLOOKUP($A174,parlvotes_lh!$A$11:$ZZ$201,126,FALSE))=TRUE,"",IF(VLOOKUP($A174,parlvotes_lh!$A$11:$ZZ$201,126,FALSE)=0,"",VLOOKUP($A174,parlvotes_lh!$A$11:$ZZ$201,126,FALSE)))</f>
        <v/>
      </c>
      <c r="Q174" s="188" t="str">
        <f>IF(ISERROR(VLOOKUP($A174,parlvotes_lh!$A$11:$ZZ$201,146,FALSE))=TRUE,"",IF(VLOOKUP($A174,parlvotes_lh!$A$11:$ZZ$201,146,FALSE)=0,"",VLOOKUP($A174,parlvotes_lh!$A$11:$ZZ$201,146,FALSE)))</f>
        <v/>
      </c>
      <c r="R174" s="188" t="str">
        <f>IF(ISERROR(VLOOKUP($A174,parlvotes_lh!$A$11:$ZZ$201,166,FALSE))=TRUE,"",IF(VLOOKUP($A174,parlvotes_lh!$A$11:$ZZ$201,166,FALSE)=0,"",VLOOKUP($A174,parlvotes_lh!$A$11:$ZZ$201,166,FALSE)))</f>
        <v/>
      </c>
      <c r="S174" s="188" t="str">
        <f>IF(ISERROR(VLOOKUP($A174,parlvotes_lh!$A$11:$ZZ$201,186,FALSE))=TRUE,"",IF(VLOOKUP($A174,parlvotes_lh!$A$11:$ZZ$201,186,FALSE)=0,"",VLOOKUP($A174,parlvotes_lh!$A$11:$ZZ$201,186,FALSE)))</f>
        <v/>
      </c>
      <c r="T174" s="188" t="str">
        <f>IF(ISERROR(VLOOKUP($A174,parlvotes_lh!$A$11:$ZZ$201,206,FALSE))=TRUE,"",IF(VLOOKUP($A174,parlvotes_lh!$A$11:$ZZ$201,206,FALSE)=0,"",VLOOKUP($A174,parlvotes_lh!$A$11:$ZZ$201,206,FALSE)))</f>
        <v/>
      </c>
      <c r="U174" s="188" t="str">
        <f>IF(ISERROR(VLOOKUP($A174,parlvotes_lh!$A$11:$ZZ$201,226,FALSE))=TRUE,"",IF(VLOOKUP($A174,parlvotes_lh!$A$11:$ZZ$201,226,FALSE)=0,"",VLOOKUP($A174,parlvotes_lh!$A$11:$ZZ$201,226,FALSE)))</f>
        <v/>
      </c>
      <c r="V174" s="188" t="str">
        <f>IF(ISERROR(VLOOKUP($A174,parlvotes_lh!$A$11:$ZZ$201,246,FALSE))=TRUE,"",IF(VLOOKUP($A174,parlvotes_lh!$A$11:$ZZ$201,246,FALSE)=0,"",VLOOKUP($A174,parlvotes_lh!$A$11:$ZZ$201,246,FALSE)))</f>
        <v/>
      </c>
      <c r="W174" s="188" t="str">
        <f>IF(ISERROR(VLOOKUP($A174,parlvotes_lh!$A$11:$ZZ$201,266,FALSE))=TRUE,"",IF(VLOOKUP($A174,parlvotes_lh!$A$11:$ZZ$201,266,FALSE)=0,"",VLOOKUP($A174,parlvotes_lh!$A$11:$ZZ$201,266,FALSE)))</f>
        <v/>
      </c>
      <c r="X174" s="188" t="str">
        <f>IF(ISERROR(VLOOKUP($A174,parlvotes_lh!$A$11:$ZZ$201,286,FALSE))=TRUE,"",IF(VLOOKUP($A174,parlvotes_lh!$A$11:$ZZ$201,286,FALSE)=0,"",VLOOKUP($A174,parlvotes_lh!$A$11:$ZZ$201,286,FALSE)))</f>
        <v/>
      </c>
      <c r="Y174" s="188" t="str">
        <f>IF(ISERROR(VLOOKUP($A174,parlvotes_lh!$A$11:$ZZ$201,306,FALSE))=TRUE,"",IF(VLOOKUP($A174,parlvotes_lh!$A$11:$ZZ$201,306,FALSE)=0,"",VLOOKUP($A174,parlvotes_lh!$A$11:$ZZ$201,306,FALSE)))</f>
        <v/>
      </c>
      <c r="Z174" s="188" t="str">
        <f>IF(ISERROR(VLOOKUP($A174,parlvotes_lh!$A$11:$ZZ$201,326,FALSE))=TRUE,"",IF(VLOOKUP($A174,parlvotes_lh!$A$11:$ZZ$201,326,FALSE)=0,"",VLOOKUP($A174,parlvotes_lh!$A$11:$ZZ$201,326,FALSE)))</f>
        <v/>
      </c>
      <c r="AA174" s="188" t="str">
        <f>IF(ISERROR(VLOOKUP($A174,parlvotes_lh!$A$11:$ZZ$201,346,FALSE))=TRUE,"",IF(VLOOKUP($A174,parlvotes_lh!$A$11:$ZZ$201,346,FALSE)=0,"",VLOOKUP($A174,parlvotes_lh!$A$11:$ZZ$201,346,FALSE)))</f>
        <v/>
      </c>
      <c r="AB174" s="188" t="str">
        <f>IF(ISERROR(VLOOKUP($A174,parlvotes_lh!$A$11:$ZZ$201,366,FALSE))=TRUE,"",IF(VLOOKUP($A174,parlvotes_lh!$A$11:$ZZ$201,366,FALSE)=0,"",VLOOKUP($A174,parlvotes_lh!$A$11:$ZZ$201,366,FALSE)))</f>
        <v/>
      </c>
      <c r="AC174" s="188" t="str">
        <f>IF(ISERROR(VLOOKUP($A174,parlvotes_lh!$A$11:$ZZ$201,386,FALSE))=TRUE,"",IF(VLOOKUP($A174,parlvotes_lh!$A$11:$ZZ$201,386,FALSE)=0,"",VLOOKUP($A174,parlvotes_lh!$A$11:$ZZ$201,386,FALSE)))</f>
        <v/>
      </c>
    </row>
    <row r="175" spans="1:29" ht="13.5" customHeight="1" x14ac:dyDescent="0.25">
      <c r="A175" s="182"/>
      <c r="B175" s="87" t="str">
        <f>IF(A175="","",MID(info_weblinks!$C$3,32,3))</f>
        <v/>
      </c>
      <c r="C175" s="87" t="str">
        <f>IF(info_parties!G175="","",info_parties!G175)</f>
        <v/>
      </c>
      <c r="D175" s="87" t="str">
        <f>IF(info_parties!K175="","",info_parties!K175)</f>
        <v/>
      </c>
      <c r="E175" s="87" t="str">
        <f>IF(info_parties!H175="","",info_parties!H175)</f>
        <v/>
      </c>
      <c r="F175" s="183" t="str">
        <f t="shared" si="8"/>
        <v/>
      </c>
      <c r="G175" s="184" t="str">
        <f t="shared" si="9"/>
        <v/>
      </c>
      <c r="H175" s="185" t="str">
        <f t="shared" si="10"/>
        <v/>
      </c>
      <c r="I175" s="186" t="str">
        <f t="shared" si="11"/>
        <v/>
      </c>
      <c r="J175" s="187" t="str">
        <f>IF(ISERROR(VLOOKUP($A175,parlvotes_lh!$A$11:$ZZ$201,6,FALSE))=TRUE,"",IF(VLOOKUP($A175,parlvotes_lh!$A$11:$ZZ$201,6,FALSE)=0,"",VLOOKUP($A175,parlvotes_lh!$A$11:$ZZ$201,6,FALSE)))</f>
        <v/>
      </c>
      <c r="K175" s="187" t="str">
        <f>IF(ISERROR(VLOOKUP($A175,parlvotes_lh!$A$11:$ZZ$201,26,FALSE))=TRUE,"",IF(VLOOKUP($A175,parlvotes_lh!$A$11:$ZZ$201,26,FALSE)=0,"",VLOOKUP($A175,parlvotes_lh!$A$11:$ZZ$201,26,FALSE)))</f>
        <v/>
      </c>
      <c r="L175" s="187" t="str">
        <f>IF(ISERROR(VLOOKUP($A175,parlvotes_lh!$A$11:$ZZ$201,46,FALSE))=TRUE,"",IF(VLOOKUP($A175,parlvotes_lh!$A$11:$ZZ$201,46,FALSE)=0,"",VLOOKUP($A175,parlvotes_lh!$A$11:$ZZ$201,46,FALSE)))</f>
        <v/>
      </c>
      <c r="M175" s="187" t="str">
        <f>IF(ISERROR(VLOOKUP($A175,parlvotes_lh!$A$11:$ZZ$201,66,FALSE))=TRUE,"",IF(VLOOKUP($A175,parlvotes_lh!$A$11:$ZZ$201,66,FALSE)=0,"",VLOOKUP($A175,parlvotes_lh!$A$11:$ZZ$201,66,FALSE)))</f>
        <v/>
      </c>
      <c r="N175" s="187" t="str">
        <f>IF(ISERROR(VLOOKUP($A175,parlvotes_lh!$A$11:$ZZ$201,86,FALSE))=TRUE,"",IF(VLOOKUP($A175,parlvotes_lh!$A$11:$ZZ$201,86,FALSE)=0,"",VLOOKUP($A175,parlvotes_lh!$A$11:$ZZ$201,86,FALSE)))</f>
        <v/>
      </c>
      <c r="O175" s="187" t="str">
        <f>IF(ISERROR(VLOOKUP($A175,parlvotes_lh!$A$11:$ZZ$201,106,FALSE))=TRUE,"",IF(VLOOKUP($A175,parlvotes_lh!$A$11:$ZZ$201,106,FALSE)=0,"",VLOOKUP($A175,parlvotes_lh!$A$11:$ZZ$201,106,FALSE)))</f>
        <v/>
      </c>
      <c r="P175" s="187" t="str">
        <f>IF(ISERROR(VLOOKUP($A175,parlvotes_lh!$A$11:$ZZ$201,126,FALSE))=TRUE,"",IF(VLOOKUP($A175,parlvotes_lh!$A$11:$ZZ$201,126,FALSE)=0,"",VLOOKUP($A175,parlvotes_lh!$A$11:$ZZ$201,126,FALSE)))</f>
        <v/>
      </c>
      <c r="Q175" s="188" t="str">
        <f>IF(ISERROR(VLOOKUP($A175,parlvotes_lh!$A$11:$ZZ$201,146,FALSE))=TRUE,"",IF(VLOOKUP($A175,parlvotes_lh!$A$11:$ZZ$201,146,FALSE)=0,"",VLOOKUP($A175,parlvotes_lh!$A$11:$ZZ$201,146,FALSE)))</f>
        <v/>
      </c>
      <c r="R175" s="188" t="str">
        <f>IF(ISERROR(VLOOKUP($A175,parlvotes_lh!$A$11:$ZZ$201,166,FALSE))=TRUE,"",IF(VLOOKUP($A175,parlvotes_lh!$A$11:$ZZ$201,166,FALSE)=0,"",VLOOKUP($A175,parlvotes_lh!$A$11:$ZZ$201,166,FALSE)))</f>
        <v/>
      </c>
      <c r="S175" s="188" t="str">
        <f>IF(ISERROR(VLOOKUP($A175,parlvotes_lh!$A$11:$ZZ$201,186,FALSE))=TRUE,"",IF(VLOOKUP($A175,parlvotes_lh!$A$11:$ZZ$201,186,FALSE)=0,"",VLOOKUP($A175,parlvotes_lh!$A$11:$ZZ$201,186,FALSE)))</f>
        <v/>
      </c>
      <c r="T175" s="188" t="str">
        <f>IF(ISERROR(VLOOKUP($A175,parlvotes_lh!$A$11:$ZZ$201,206,FALSE))=TRUE,"",IF(VLOOKUP($A175,parlvotes_lh!$A$11:$ZZ$201,206,FALSE)=0,"",VLOOKUP($A175,parlvotes_lh!$A$11:$ZZ$201,206,FALSE)))</f>
        <v/>
      </c>
      <c r="U175" s="188" t="str">
        <f>IF(ISERROR(VLOOKUP($A175,parlvotes_lh!$A$11:$ZZ$201,226,FALSE))=TRUE,"",IF(VLOOKUP($A175,parlvotes_lh!$A$11:$ZZ$201,226,FALSE)=0,"",VLOOKUP($A175,parlvotes_lh!$A$11:$ZZ$201,226,FALSE)))</f>
        <v/>
      </c>
      <c r="V175" s="188" t="str">
        <f>IF(ISERROR(VLOOKUP($A175,parlvotes_lh!$A$11:$ZZ$201,246,FALSE))=TRUE,"",IF(VLOOKUP($A175,parlvotes_lh!$A$11:$ZZ$201,246,FALSE)=0,"",VLOOKUP($A175,parlvotes_lh!$A$11:$ZZ$201,246,FALSE)))</f>
        <v/>
      </c>
      <c r="W175" s="188" t="str">
        <f>IF(ISERROR(VLOOKUP($A175,parlvotes_lh!$A$11:$ZZ$201,266,FALSE))=TRUE,"",IF(VLOOKUP($A175,parlvotes_lh!$A$11:$ZZ$201,266,FALSE)=0,"",VLOOKUP($A175,parlvotes_lh!$A$11:$ZZ$201,266,FALSE)))</f>
        <v/>
      </c>
      <c r="X175" s="188" t="str">
        <f>IF(ISERROR(VLOOKUP($A175,parlvotes_lh!$A$11:$ZZ$201,286,FALSE))=TRUE,"",IF(VLOOKUP($A175,parlvotes_lh!$A$11:$ZZ$201,286,FALSE)=0,"",VLOOKUP($A175,parlvotes_lh!$A$11:$ZZ$201,286,FALSE)))</f>
        <v/>
      </c>
      <c r="Y175" s="188" t="str">
        <f>IF(ISERROR(VLOOKUP($A175,parlvotes_lh!$A$11:$ZZ$201,306,FALSE))=TRUE,"",IF(VLOOKUP($A175,parlvotes_lh!$A$11:$ZZ$201,306,FALSE)=0,"",VLOOKUP($A175,parlvotes_lh!$A$11:$ZZ$201,306,FALSE)))</f>
        <v/>
      </c>
      <c r="Z175" s="188" t="str">
        <f>IF(ISERROR(VLOOKUP($A175,parlvotes_lh!$A$11:$ZZ$201,326,FALSE))=TRUE,"",IF(VLOOKUP($A175,parlvotes_lh!$A$11:$ZZ$201,326,FALSE)=0,"",VLOOKUP($A175,parlvotes_lh!$A$11:$ZZ$201,326,FALSE)))</f>
        <v/>
      </c>
      <c r="AA175" s="188" t="str">
        <f>IF(ISERROR(VLOOKUP($A175,parlvotes_lh!$A$11:$ZZ$201,346,FALSE))=TRUE,"",IF(VLOOKUP($A175,parlvotes_lh!$A$11:$ZZ$201,346,FALSE)=0,"",VLOOKUP($A175,parlvotes_lh!$A$11:$ZZ$201,346,FALSE)))</f>
        <v/>
      </c>
      <c r="AB175" s="188" t="str">
        <f>IF(ISERROR(VLOOKUP($A175,parlvotes_lh!$A$11:$ZZ$201,366,FALSE))=TRUE,"",IF(VLOOKUP($A175,parlvotes_lh!$A$11:$ZZ$201,366,FALSE)=0,"",VLOOKUP($A175,parlvotes_lh!$A$11:$ZZ$201,366,FALSE)))</f>
        <v/>
      </c>
      <c r="AC175" s="188" t="str">
        <f>IF(ISERROR(VLOOKUP($A175,parlvotes_lh!$A$11:$ZZ$201,386,FALSE))=TRUE,"",IF(VLOOKUP($A175,parlvotes_lh!$A$11:$ZZ$201,386,FALSE)=0,"",VLOOKUP($A175,parlvotes_lh!$A$11:$ZZ$201,386,FALSE)))</f>
        <v/>
      </c>
    </row>
    <row r="176" spans="1:29" ht="13.5" customHeight="1" x14ac:dyDescent="0.25">
      <c r="A176" s="182"/>
      <c r="B176" s="87" t="str">
        <f>IF(A176="","",MID(info_weblinks!$C$3,32,3))</f>
        <v/>
      </c>
      <c r="C176" s="87" t="str">
        <f>IF(info_parties!G176="","",info_parties!G176)</f>
        <v/>
      </c>
      <c r="D176" s="87" t="str">
        <f>IF(info_parties!K176="","",info_parties!K176)</f>
        <v/>
      </c>
      <c r="E176" s="87" t="str">
        <f>IF(info_parties!H176="","",info_parties!H176)</f>
        <v/>
      </c>
      <c r="F176" s="183" t="str">
        <f t="shared" si="8"/>
        <v/>
      </c>
      <c r="G176" s="184" t="str">
        <f t="shared" si="9"/>
        <v/>
      </c>
      <c r="H176" s="185" t="str">
        <f t="shared" si="10"/>
        <v/>
      </c>
      <c r="I176" s="186" t="str">
        <f t="shared" si="11"/>
        <v/>
      </c>
      <c r="J176" s="187" t="str">
        <f>IF(ISERROR(VLOOKUP($A176,parlvotes_lh!$A$11:$ZZ$201,6,FALSE))=TRUE,"",IF(VLOOKUP($A176,parlvotes_lh!$A$11:$ZZ$201,6,FALSE)=0,"",VLOOKUP($A176,parlvotes_lh!$A$11:$ZZ$201,6,FALSE)))</f>
        <v/>
      </c>
      <c r="K176" s="187" t="str">
        <f>IF(ISERROR(VLOOKUP($A176,parlvotes_lh!$A$11:$ZZ$201,26,FALSE))=TRUE,"",IF(VLOOKUP($A176,parlvotes_lh!$A$11:$ZZ$201,26,FALSE)=0,"",VLOOKUP($A176,parlvotes_lh!$A$11:$ZZ$201,26,FALSE)))</f>
        <v/>
      </c>
      <c r="L176" s="187" t="str">
        <f>IF(ISERROR(VLOOKUP($A176,parlvotes_lh!$A$11:$ZZ$201,46,FALSE))=TRUE,"",IF(VLOOKUP($A176,parlvotes_lh!$A$11:$ZZ$201,46,FALSE)=0,"",VLOOKUP($A176,parlvotes_lh!$A$11:$ZZ$201,46,FALSE)))</f>
        <v/>
      </c>
      <c r="M176" s="187" t="str">
        <f>IF(ISERROR(VLOOKUP($A176,parlvotes_lh!$A$11:$ZZ$201,66,FALSE))=TRUE,"",IF(VLOOKUP($A176,parlvotes_lh!$A$11:$ZZ$201,66,FALSE)=0,"",VLOOKUP($A176,parlvotes_lh!$A$11:$ZZ$201,66,FALSE)))</f>
        <v/>
      </c>
      <c r="N176" s="187" t="str">
        <f>IF(ISERROR(VLOOKUP($A176,parlvotes_lh!$A$11:$ZZ$201,86,FALSE))=TRUE,"",IF(VLOOKUP($A176,parlvotes_lh!$A$11:$ZZ$201,86,FALSE)=0,"",VLOOKUP($A176,parlvotes_lh!$A$11:$ZZ$201,86,FALSE)))</f>
        <v/>
      </c>
      <c r="O176" s="187" t="str">
        <f>IF(ISERROR(VLOOKUP($A176,parlvotes_lh!$A$11:$ZZ$201,106,FALSE))=TRUE,"",IF(VLOOKUP($A176,parlvotes_lh!$A$11:$ZZ$201,106,FALSE)=0,"",VLOOKUP($A176,parlvotes_lh!$A$11:$ZZ$201,106,FALSE)))</f>
        <v/>
      </c>
      <c r="P176" s="187" t="str">
        <f>IF(ISERROR(VLOOKUP($A176,parlvotes_lh!$A$11:$ZZ$201,126,FALSE))=TRUE,"",IF(VLOOKUP($A176,parlvotes_lh!$A$11:$ZZ$201,126,FALSE)=0,"",VLOOKUP($A176,parlvotes_lh!$A$11:$ZZ$201,126,FALSE)))</f>
        <v/>
      </c>
      <c r="Q176" s="188" t="str">
        <f>IF(ISERROR(VLOOKUP($A176,parlvotes_lh!$A$11:$ZZ$201,146,FALSE))=TRUE,"",IF(VLOOKUP($A176,parlvotes_lh!$A$11:$ZZ$201,146,FALSE)=0,"",VLOOKUP($A176,parlvotes_lh!$A$11:$ZZ$201,146,FALSE)))</f>
        <v/>
      </c>
      <c r="R176" s="188" t="str">
        <f>IF(ISERROR(VLOOKUP($A176,parlvotes_lh!$A$11:$ZZ$201,166,FALSE))=TRUE,"",IF(VLOOKUP($A176,parlvotes_lh!$A$11:$ZZ$201,166,FALSE)=0,"",VLOOKUP($A176,parlvotes_lh!$A$11:$ZZ$201,166,FALSE)))</f>
        <v/>
      </c>
      <c r="S176" s="188" t="str">
        <f>IF(ISERROR(VLOOKUP($A176,parlvotes_lh!$A$11:$ZZ$201,186,FALSE))=TRUE,"",IF(VLOOKUP($A176,parlvotes_lh!$A$11:$ZZ$201,186,FALSE)=0,"",VLOOKUP($A176,parlvotes_lh!$A$11:$ZZ$201,186,FALSE)))</f>
        <v/>
      </c>
      <c r="T176" s="188" t="str">
        <f>IF(ISERROR(VLOOKUP($A176,parlvotes_lh!$A$11:$ZZ$201,206,FALSE))=TRUE,"",IF(VLOOKUP($A176,parlvotes_lh!$A$11:$ZZ$201,206,FALSE)=0,"",VLOOKUP($A176,parlvotes_lh!$A$11:$ZZ$201,206,FALSE)))</f>
        <v/>
      </c>
      <c r="U176" s="188" t="str">
        <f>IF(ISERROR(VLOOKUP($A176,parlvotes_lh!$A$11:$ZZ$201,226,FALSE))=TRUE,"",IF(VLOOKUP($A176,parlvotes_lh!$A$11:$ZZ$201,226,FALSE)=0,"",VLOOKUP($A176,parlvotes_lh!$A$11:$ZZ$201,226,FALSE)))</f>
        <v/>
      </c>
      <c r="V176" s="188" t="str">
        <f>IF(ISERROR(VLOOKUP($A176,parlvotes_lh!$A$11:$ZZ$201,246,FALSE))=TRUE,"",IF(VLOOKUP($A176,parlvotes_lh!$A$11:$ZZ$201,246,FALSE)=0,"",VLOOKUP($A176,parlvotes_lh!$A$11:$ZZ$201,246,FALSE)))</f>
        <v/>
      </c>
      <c r="W176" s="188" t="str">
        <f>IF(ISERROR(VLOOKUP($A176,parlvotes_lh!$A$11:$ZZ$201,266,FALSE))=TRUE,"",IF(VLOOKUP($A176,parlvotes_lh!$A$11:$ZZ$201,266,FALSE)=0,"",VLOOKUP($A176,parlvotes_lh!$A$11:$ZZ$201,266,FALSE)))</f>
        <v/>
      </c>
      <c r="X176" s="188" t="str">
        <f>IF(ISERROR(VLOOKUP($A176,parlvotes_lh!$A$11:$ZZ$201,286,FALSE))=TRUE,"",IF(VLOOKUP($A176,parlvotes_lh!$A$11:$ZZ$201,286,FALSE)=0,"",VLOOKUP($A176,parlvotes_lh!$A$11:$ZZ$201,286,FALSE)))</f>
        <v/>
      </c>
      <c r="Y176" s="188" t="str">
        <f>IF(ISERROR(VLOOKUP($A176,parlvotes_lh!$A$11:$ZZ$201,306,FALSE))=TRUE,"",IF(VLOOKUP($A176,parlvotes_lh!$A$11:$ZZ$201,306,FALSE)=0,"",VLOOKUP($A176,parlvotes_lh!$A$11:$ZZ$201,306,FALSE)))</f>
        <v/>
      </c>
      <c r="Z176" s="188" t="str">
        <f>IF(ISERROR(VLOOKUP($A176,parlvotes_lh!$A$11:$ZZ$201,326,FALSE))=TRUE,"",IF(VLOOKUP($A176,parlvotes_lh!$A$11:$ZZ$201,326,FALSE)=0,"",VLOOKUP($A176,parlvotes_lh!$A$11:$ZZ$201,326,FALSE)))</f>
        <v/>
      </c>
      <c r="AA176" s="188" t="str">
        <f>IF(ISERROR(VLOOKUP($A176,parlvotes_lh!$A$11:$ZZ$201,346,FALSE))=TRUE,"",IF(VLOOKUP($A176,parlvotes_lh!$A$11:$ZZ$201,346,FALSE)=0,"",VLOOKUP($A176,parlvotes_lh!$A$11:$ZZ$201,346,FALSE)))</f>
        <v/>
      </c>
      <c r="AB176" s="188" t="str">
        <f>IF(ISERROR(VLOOKUP($A176,parlvotes_lh!$A$11:$ZZ$201,366,FALSE))=TRUE,"",IF(VLOOKUP($A176,parlvotes_lh!$A$11:$ZZ$201,366,FALSE)=0,"",VLOOKUP($A176,parlvotes_lh!$A$11:$ZZ$201,366,FALSE)))</f>
        <v/>
      </c>
      <c r="AC176" s="188" t="str">
        <f>IF(ISERROR(VLOOKUP($A176,parlvotes_lh!$A$11:$ZZ$201,386,FALSE))=TRUE,"",IF(VLOOKUP($A176,parlvotes_lh!$A$11:$ZZ$201,386,FALSE)=0,"",VLOOKUP($A176,parlvotes_lh!$A$11:$ZZ$201,386,FALSE)))</f>
        <v/>
      </c>
    </row>
    <row r="177" spans="1:29" ht="13.5" customHeight="1" x14ac:dyDescent="0.25">
      <c r="A177" s="182"/>
      <c r="B177" s="87" t="str">
        <f>IF(A177="","",MID(info_weblinks!$C$3,32,3))</f>
        <v/>
      </c>
      <c r="C177" s="87" t="str">
        <f>IF(info_parties!G177="","",info_parties!G177)</f>
        <v/>
      </c>
      <c r="D177" s="87" t="str">
        <f>IF(info_parties!K177="","",info_parties!K177)</f>
        <v/>
      </c>
      <c r="E177" s="87" t="str">
        <f>IF(info_parties!H177="","",info_parties!H177)</f>
        <v/>
      </c>
      <c r="F177" s="183" t="str">
        <f t="shared" si="8"/>
        <v/>
      </c>
      <c r="G177" s="184" t="str">
        <f t="shared" si="9"/>
        <v/>
      </c>
      <c r="H177" s="185" t="str">
        <f t="shared" si="10"/>
        <v/>
      </c>
      <c r="I177" s="186" t="str">
        <f t="shared" si="11"/>
        <v/>
      </c>
      <c r="J177" s="187" t="str">
        <f>IF(ISERROR(VLOOKUP($A177,parlvotes_lh!$A$11:$ZZ$201,6,FALSE))=TRUE,"",IF(VLOOKUP($A177,parlvotes_lh!$A$11:$ZZ$201,6,FALSE)=0,"",VLOOKUP($A177,parlvotes_lh!$A$11:$ZZ$201,6,FALSE)))</f>
        <v/>
      </c>
      <c r="K177" s="187" t="str">
        <f>IF(ISERROR(VLOOKUP($A177,parlvotes_lh!$A$11:$ZZ$201,26,FALSE))=TRUE,"",IF(VLOOKUP($A177,parlvotes_lh!$A$11:$ZZ$201,26,FALSE)=0,"",VLOOKUP($A177,parlvotes_lh!$A$11:$ZZ$201,26,FALSE)))</f>
        <v/>
      </c>
      <c r="L177" s="187" t="str">
        <f>IF(ISERROR(VLOOKUP($A177,parlvotes_lh!$A$11:$ZZ$201,46,FALSE))=TRUE,"",IF(VLOOKUP($A177,parlvotes_lh!$A$11:$ZZ$201,46,FALSE)=0,"",VLOOKUP($A177,parlvotes_lh!$A$11:$ZZ$201,46,FALSE)))</f>
        <v/>
      </c>
      <c r="M177" s="187" t="str">
        <f>IF(ISERROR(VLOOKUP($A177,parlvotes_lh!$A$11:$ZZ$201,66,FALSE))=TRUE,"",IF(VLOOKUP($A177,parlvotes_lh!$A$11:$ZZ$201,66,FALSE)=0,"",VLOOKUP($A177,parlvotes_lh!$A$11:$ZZ$201,66,FALSE)))</f>
        <v/>
      </c>
      <c r="N177" s="187" t="str">
        <f>IF(ISERROR(VLOOKUP($A177,parlvotes_lh!$A$11:$ZZ$201,86,FALSE))=TRUE,"",IF(VLOOKUP($A177,parlvotes_lh!$A$11:$ZZ$201,86,FALSE)=0,"",VLOOKUP($A177,parlvotes_lh!$A$11:$ZZ$201,86,FALSE)))</f>
        <v/>
      </c>
      <c r="O177" s="187" t="str">
        <f>IF(ISERROR(VLOOKUP($A177,parlvotes_lh!$A$11:$ZZ$201,106,FALSE))=TRUE,"",IF(VLOOKUP($A177,parlvotes_lh!$A$11:$ZZ$201,106,FALSE)=0,"",VLOOKUP($A177,parlvotes_lh!$A$11:$ZZ$201,106,FALSE)))</f>
        <v/>
      </c>
      <c r="P177" s="187" t="str">
        <f>IF(ISERROR(VLOOKUP($A177,parlvotes_lh!$A$11:$ZZ$201,126,FALSE))=TRUE,"",IF(VLOOKUP($A177,parlvotes_lh!$A$11:$ZZ$201,126,FALSE)=0,"",VLOOKUP($A177,parlvotes_lh!$A$11:$ZZ$201,126,FALSE)))</f>
        <v/>
      </c>
      <c r="Q177" s="188" t="str">
        <f>IF(ISERROR(VLOOKUP($A177,parlvotes_lh!$A$11:$ZZ$201,146,FALSE))=TRUE,"",IF(VLOOKUP($A177,parlvotes_lh!$A$11:$ZZ$201,146,FALSE)=0,"",VLOOKUP($A177,parlvotes_lh!$A$11:$ZZ$201,146,FALSE)))</f>
        <v/>
      </c>
      <c r="R177" s="188" t="str">
        <f>IF(ISERROR(VLOOKUP($A177,parlvotes_lh!$A$11:$ZZ$201,166,FALSE))=TRUE,"",IF(VLOOKUP($A177,parlvotes_lh!$A$11:$ZZ$201,166,FALSE)=0,"",VLOOKUP($A177,parlvotes_lh!$A$11:$ZZ$201,166,FALSE)))</f>
        <v/>
      </c>
      <c r="S177" s="188" t="str">
        <f>IF(ISERROR(VLOOKUP($A177,parlvotes_lh!$A$11:$ZZ$201,186,FALSE))=TRUE,"",IF(VLOOKUP($A177,parlvotes_lh!$A$11:$ZZ$201,186,FALSE)=0,"",VLOOKUP($A177,parlvotes_lh!$A$11:$ZZ$201,186,FALSE)))</f>
        <v/>
      </c>
      <c r="T177" s="188" t="str">
        <f>IF(ISERROR(VLOOKUP($A177,parlvotes_lh!$A$11:$ZZ$201,206,FALSE))=TRUE,"",IF(VLOOKUP($A177,parlvotes_lh!$A$11:$ZZ$201,206,FALSE)=0,"",VLOOKUP($A177,parlvotes_lh!$A$11:$ZZ$201,206,FALSE)))</f>
        <v/>
      </c>
      <c r="U177" s="188" t="str">
        <f>IF(ISERROR(VLOOKUP($A177,parlvotes_lh!$A$11:$ZZ$201,226,FALSE))=TRUE,"",IF(VLOOKUP($A177,parlvotes_lh!$A$11:$ZZ$201,226,FALSE)=0,"",VLOOKUP($A177,parlvotes_lh!$A$11:$ZZ$201,226,FALSE)))</f>
        <v/>
      </c>
      <c r="V177" s="188" t="str">
        <f>IF(ISERROR(VLOOKUP($A177,parlvotes_lh!$A$11:$ZZ$201,246,FALSE))=TRUE,"",IF(VLOOKUP($A177,parlvotes_lh!$A$11:$ZZ$201,246,FALSE)=0,"",VLOOKUP($A177,parlvotes_lh!$A$11:$ZZ$201,246,FALSE)))</f>
        <v/>
      </c>
      <c r="W177" s="188" t="str">
        <f>IF(ISERROR(VLOOKUP($A177,parlvotes_lh!$A$11:$ZZ$201,266,FALSE))=TRUE,"",IF(VLOOKUP($A177,parlvotes_lh!$A$11:$ZZ$201,266,FALSE)=0,"",VLOOKUP($A177,parlvotes_lh!$A$11:$ZZ$201,266,FALSE)))</f>
        <v/>
      </c>
      <c r="X177" s="188" t="str">
        <f>IF(ISERROR(VLOOKUP($A177,parlvotes_lh!$A$11:$ZZ$201,286,FALSE))=TRUE,"",IF(VLOOKUP($A177,parlvotes_lh!$A$11:$ZZ$201,286,FALSE)=0,"",VLOOKUP($A177,parlvotes_lh!$A$11:$ZZ$201,286,FALSE)))</f>
        <v/>
      </c>
      <c r="Y177" s="188" t="str">
        <f>IF(ISERROR(VLOOKUP($A177,parlvotes_lh!$A$11:$ZZ$201,306,FALSE))=TRUE,"",IF(VLOOKUP($A177,parlvotes_lh!$A$11:$ZZ$201,306,FALSE)=0,"",VLOOKUP($A177,parlvotes_lh!$A$11:$ZZ$201,306,FALSE)))</f>
        <v/>
      </c>
      <c r="Z177" s="188" t="str">
        <f>IF(ISERROR(VLOOKUP($A177,parlvotes_lh!$A$11:$ZZ$201,326,FALSE))=TRUE,"",IF(VLOOKUP($A177,parlvotes_lh!$A$11:$ZZ$201,326,FALSE)=0,"",VLOOKUP($A177,parlvotes_lh!$A$11:$ZZ$201,326,FALSE)))</f>
        <v/>
      </c>
      <c r="AA177" s="188" t="str">
        <f>IF(ISERROR(VLOOKUP($A177,parlvotes_lh!$A$11:$ZZ$201,346,FALSE))=TRUE,"",IF(VLOOKUP($A177,parlvotes_lh!$A$11:$ZZ$201,346,FALSE)=0,"",VLOOKUP($A177,parlvotes_lh!$A$11:$ZZ$201,346,FALSE)))</f>
        <v/>
      </c>
      <c r="AB177" s="188" t="str">
        <f>IF(ISERROR(VLOOKUP($A177,parlvotes_lh!$A$11:$ZZ$201,366,FALSE))=TRUE,"",IF(VLOOKUP($A177,parlvotes_lh!$A$11:$ZZ$201,366,FALSE)=0,"",VLOOKUP($A177,parlvotes_lh!$A$11:$ZZ$201,366,FALSE)))</f>
        <v/>
      </c>
      <c r="AC177" s="188" t="str">
        <f>IF(ISERROR(VLOOKUP($A177,parlvotes_lh!$A$11:$ZZ$201,386,FALSE))=TRUE,"",IF(VLOOKUP($A177,parlvotes_lh!$A$11:$ZZ$201,386,FALSE)=0,"",VLOOKUP($A177,parlvotes_lh!$A$11:$ZZ$201,386,FALSE)))</f>
        <v/>
      </c>
    </row>
    <row r="178" spans="1:29" ht="13.5" customHeight="1" x14ac:dyDescent="0.25">
      <c r="A178" s="182"/>
      <c r="B178" s="87" t="str">
        <f>IF(A178="","",MID(info_weblinks!$C$3,32,3))</f>
        <v/>
      </c>
      <c r="C178" s="87" t="str">
        <f>IF(info_parties!G178="","",info_parties!G178)</f>
        <v/>
      </c>
      <c r="D178" s="87" t="str">
        <f>IF(info_parties!K178="","",info_parties!K178)</f>
        <v/>
      </c>
      <c r="E178" s="87" t="str">
        <f>IF(info_parties!H178="","",info_parties!H178)</f>
        <v/>
      </c>
      <c r="F178" s="183" t="str">
        <f t="shared" si="8"/>
        <v/>
      </c>
      <c r="G178" s="184" t="str">
        <f t="shared" si="9"/>
        <v/>
      </c>
      <c r="H178" s="185" t="str">
        <f t="shared" si="10"/>
        <v/>
      </c>
      <c r="I178" s="186" t="str">
        <f t="shared" si="11"/>
        <v/>
      </c>
      <c r="J178" s="187" t="str">
        <f>IF(ISERROR(VLOOKUP($A178,parlvotes_lh!$A$11:$ZZ$201,6,FALSE))=TRUE,"",IF(VLOOKUP($A178,parlvotes_lh!$A$11:$ZZ$201,6,FALSE)=0,"",VLOOKUP($A178,parlvotes_lh!$A$11:$ZZ$201,6,FALSE)))</f>
        <v/>
      </c>
      <c r="K178" s="187" t="str">
        <f>IF(ISERROR(VLOOKUP($A178,parlvotes_lh!$A$11:$ZZ$201,26,FALSE))=TRUE,"",IF(VLOOKUP($A178,parlvotes_lh!$A$11:$ZZ$201,26,FALSE)=0,"",VLOOKUP($A178,parlvotes_lh!$A$11:$ZZ$201,26,FALSE)))</f>
        <v/>
      </c>
      <c r="L178" s="187" t="str">
        <f>IF(ISERROR(VLOOKUP($A178,parlvotes_lh!$A$11:$ZZ$201,46,FALSE))=TRUE,"",IF(VLOOKUP($A178,parlvotes_lh!$A$11:$ZZ$201,46,FALSE)=0,"",VLOOKUP($A178,parlvotes_lh!$A$11:$ZZ$201,46,FALSE)))</f>
        <v/>
      </c>
      <c r="M178" s="187" t="str">
        <f>IF(ISERROR(VLOOKUP($A178,parlvotes_lh!$A$11:$ZZ$201,66,FALSE))=TRUE,"",IF(VLOOKUP($A178,parlvotes_lh!$A$11:$ZZ$201,66,FALSE)=0,"",VLOOKUP($A178,parlvotes_lh!$A$11:$ZZ$201,66,FALSE)))</f>
        <v/>
      </c>
      <c r="N178" s="187" t="str">
        <f>IF(ISERROR(VLOOKUP($A178,parlvotes_lh!$A$11:$ZZ$201,86,FALSE))=TRUE,"",IF(VLOOKUP($A178,parlvotes_lh!$A$11:$ZZ$201,86,FALSE)=0,"",VLOOKUP($A178,parlvotes_lh!$A$11:$ZZ$201,86,FALSE)))</f>
        <v/>
      </c>
      <c r="O178" s="187" t="str">
        <f>IF(ISERROR(VLOOKUP($A178,parlvotes_lh!$A$11:$ZZ$201,106,FALSE))=TRUE,"",IF(VLOOKUP($A178,parlvotes_lh!$A$11:$ZZ$201,106,FALSE)=0,"",VLOOKUP($A178,parlvotes_lh!$A$11:$ZZ$201,106,FALSE)))</f>
        <v/>
      </c>
      <c r="P178" s="187" t="str">
        <f>IF(ISERROR(VLOOKUP($A178,parlvotes_lh!$A$11:$ZZ$201,126,FALSE))=TRUE,"",IF(VLOOKUP($A178,parlvotes_lh!$A$11:$ZZ$201,126,FALSE)=0,"",VLOOKUP($A178,parlvotes_lh!$A$11:$ZZ$201,126,FALSE)))</f>
        <v/>
      </c>
      <c r="Q178" s="188" t="str">
        <f>IF(ISERROR(VLOOKUP($A178,parlvotes_lh!$A$11:$ZZ$201,146,FALSE))=TRUE,"",IF(VLOOKUP($A178,parlvotes_lh!$A$11:$ZZ$201,146,FALSE)=0,"",VLOOKUP($A178,parlvotes_lh!$A$11:$ZZ$201,146,FALSE)))</f>
        <v/>
      </c>
      <c r="R178" s="188" t="str">
        <f>IF(ISERROR(VLOOKUP($A178,parlvotes_lh!$A$11:$ZZ$201,166,FALSE))=TRUE,"",IF(VLOOKUP($A178,parlvotes_lh!$A$11:$ZZ$201,166,FALSE)=0,"",VLOOKUP($A178,parlvotes_lh!$A$11:$ZZ$201,166,FALSE)))</f>
        <v/>
      </c>
      <c r="S178" s="188" t="str">
        <f>IF(ISERROR(VLOOKUP($A178,parlvotes_lh!$A$11:$ZZ$201,186,FALSE))=TRUE,"",IF(VLOOKUP($A178,parlvotes_lh!$A$11:$ZZ$201,186,FALSE)=0,"",VLOOKUP($A178,parlvotes_lh!$A$11:$ZZ$201,186,FALSE)))</f>
        <v/>
      </c>
      <c r="T178" s="188" t="str">
        <f>IF(ISERROR(VLOOKUP($A178,parlvotes_lh!$A$11:$ZZ$201,206,FALSE))=TRUE,"",IF(VLOOKUP($A178,parlvotes_lh!$A$11:$ZZ$201,206,FALSE)=0,"",VLOOKUP($A178,parlvotes_lh!$A$11:$ZZ$201,206,FALSE)))</f>
        <v/>
      </c>
      <c r="U178" s="188" t="str">
        <f>IF(ISERROR(VLOOKUP($A178,parlvotes_lh!$A$11:$ZZ$201,226,FALSE))=TRUE,"",IF(VLOOKUP($A178,parlvotes_lh!$A$11:$ZZ$201,226,FALSE)=0,"",VLOOKUP($A178,parlvotes_lh!$A$11:$ZZ$201,226,FALSE)))</f>
        <v/>
      </c>
      <c r="V178" s="188" t="str">
        <f>IF(ISERROR(VLOOKUP($A178,parlvotes_lh!$A$11:$ZZ$201,246,FALSE))=TRUE,"",IF(VLOOKUP($A178,parlvotes_lh!$A$11:$ZZ$201,246,FALSE)=0,"",VLOOKUP($A178,parlvotes_lh!$A$11:$ZZ$201,246,FALSE)))</f>
        <v/>
      </c>
      <c r="W178" s="188" t="str">
        <f>IF(ISERROR(VLOOKUP($A178,parlvotes_lh!$A$11:$ZZ$201,266,FALSE))=TRUE,"",IF(VLOOKUP($A178,parlvotes_lh!$A$11:$ZZ$201,266,FALSE)=0,"",VLOOKUP($A178,parlvotes_lh!$A$11:$ZZ$201,266,FALSE)))</f>
        <v/>
      </c>
      <c r="X178" s="188" t="str">
        <f>IF(ISERROR(VLOOKUP($A178,parlvotes_lh!$A$11:$ZZ$201,286,FALSE))=TRUE,"",IF(VLOOKUP($A178,parlvotes_lh!$A$11:$ZZ$201,286,FALSE)=0,"",VLOOKUP($A178,parlvotes_lh!$A$11:$ZZ$201,286,FALSE)))</f>
        <v/>
      </c>
      <c r="Y178" s="188" t="str">
        <f>IF(ISERROR(VLOOKUP($A178,parlvotes_lh!$A$11:$ZZ$201,306,FALSE))=TRUE,"",IF(VLOOKUP($A178,parlvotes_lh!$A$11:$ZZ$201,306,FALSE)=0,"",VLOOKUP($A178,parlvotes_lh!$A$11:$ZZ$201,306,FALSE)))</f>
        <v/>
      </c>
      <c r="Z178" s="188" t="str">
        <f>IF(ISERROR(VLOOKUP($A178,parlvotes_lh!$A$11:$ZZ$201,326,FALSE))=TRUE,"",IF(VLOOKUP($A178,parlvotes_lh!$A$11:$ZZ$201,326,FALSE)=0,"",VLOOKUP($A178,parlvotes_lh!$A$11:$ZZ$201,326,FALSE)))</f>
        <v/>
      </c>
      <c r="AA178" s="188" t="str">
        <f>IF(ISERROR(VLOOKUP($A178,parlvotes_lh!$A$11:$ZZ$201,346,FALSE))=TRUE,"",IF(VLOOKUP($A178,parlvotes_lh!$A$11:$ZZ$201,346,FALSE)=0,"",VLOOKUP($A178,parlvotes_lh!$A$11:$ZZ$201,346,FALSE)))</f>
        <v/>
      </c>
      <c r="AB178" s="188" t="str">
        <f>IF(ISERROR(VLOOKUP($A178,parlvotes_lh!$A$11:$ZZ$201,366,FALSE))=TRUE,"",IF(VLOOKUP($A178,parlvotes_lh!$A$11:$ZZ$201,366,FALSE)=0,"",VLOOKUP($A178,parlvotes_lh!$A$11:$ZZ$201,366,FALSE)))</f>
        <v/>
      </c>
      <c r="AC178" s="188" t="str">
        <f>IF(ISERROR(VLOOKUP($A178,parlvotes_lh!$A$11:$ZZ$201,386,FALSE))=TRUE,"",IF(VLOOKUP($A178,parlvotes_lh!$A$11:$ZZ$201,386,FALSE)=0,"",VLOOKUP($A178,parlvotes_lh!$A$11:$ZZ$201,386,FALSE)))</f>
        <v/>
      </c>
    </row>
    <row r="179" spans="1:29" ht="13.5" customHeight="1" x14ac:dyDescent="0.25">
      <c r="A179" s="182"/>
      <c r="B179" s="87" t="str">
        <f>IF(A179="","",MID(info_weblinks!$C$3,32,3))</f>
        <v/>
      </c>
      <c r="C179" s="87" t="str">
        <f>IF(info_parties!G179="","",info_parties!G179)</f>
        <v/>
      </c>
      <c r="D179" s="87" t="str">
        <f>IF(info_parties!K179="","",info_parties!K179)</f>
        <v/>
      </c>
      <c r="E179" s="87" t="str">
        <f>IF(info_parties!H179="","",info_parties!H179)</f>
        <v/>
      </c>
      <c r="F179" s="183" t="str">
        <f t="shared" si="8"/>
        <v/>
      </c>
      <c r="G179" s="184" t="str">
        <f t="shared" si="9"/>
        <v/>
      </c>
      <c r="H179" s="185" t="str">
        <f t="shared" si="10"/>
        <v/>
      </c>
      <c r="I179" s="186" t="str">
        <f t="shared" si="11"/>
        <v/>
      </c>
      <c r="J179" s="187" t="str">
        <f>IF(ISERROR(VLOOKUP($A179,parlvotes_lh!$A$11:$ZZ$201,6,FALSE))=TRUE,"",IF(VLOOKUP($A179,parlvotes_lh!$A$11:$ZZ$201,6,FALSE)=0,"",VLOOKUP($A179,parlvotes_lh!$A$11:$ZZ$201,6,FALSE)))</f>
        <v/>
      </c>
      <c r="K179" s="187" t="str">
        <f>IF(ISERROR(VLOOKUP($A179,parlvotes_lh!$A$11:$ZZ$201,26,FALSE))=TRUE,"",IF(VLOOKUP($A179,parlvotes_lh!$A$11:$ZZ$201,26,FALSE)=0,"",VLOOKUP($A179,parlvotes_lh!$A$11:$ZZ$201,26,FALSE)))</f>
        <v/>
      </c>
      <c r="L179" s="187" t="str">
        <f>IF(ISERROR(VLOOKUP($A179,parlvotes_lh!$A$11:$ZZ$201,46,FALSE))=TRUE,"",IF(VLOOKUP($A179,parlvotes_lh!$A$11:$ZZ$201,46,FALSE)=0,"",VLOOKUP($A179,parlvotes_lh!$A$11:$ZZ$201,46,FALSE)))</f>
        <v/>
      </c>
      <c r="M179" s="187" t="str">
        <f>IF(ISERROR(VLOOKUP($A179,parlvotes_lh!$A$11:$ZZ$201,66,FALSE))=TRUE,"",IF(VLOOKUP($A179,parlvotes_lh!$A$11:$ZZ$201,66,FALSE)=0,"",VLOOKUP($A179,parlvotes_lh!$A$11:$ZZ$201,66,FALSE)))</f>
        <v/>
      </c>
      <c r="N179" s="187" t="str">
        <f>IF(ISERROR(VLOOKUP($A179,parlvotes_lh!$A$11:$ZZ$201,86,FALSE))=TRUE,"",IF(VLOOKUP($A179,parlvotes_lh!$A$11:$ZZ$201,86,FALSE)=0,"",VLOOKUP($A179,parlvotes_lh!$A$11:$ZZ$201,86,FALSE)))</f>
        <v/>
      </c>
      <c r="O179" s="187" t="str">
        <f>IF(ISERROR(VLOOKUP($A179,parlvotes_lh!$A$11:$ZZ$201,106,FALSE))=TRUE,"",IF(VLOOKUP($A179,parlvotes_lh!$A$11:$ZZ$201,106,FALSE)=0,"",VLOOKUP($A179,parlvotes_lh!$A$11:$ZZ$201,106,FALSE)))</f>
        <v/>
      </c>
      <c r="P179" s="187" t="str">
        <f>IF(ISERROR(VLOOKUP($A179,parlvotes_lh!$A$11:$ZZ$201,126,FALSE))=TRUE,"",IF(VLOOKUP($A179,parlvotes_lh!$A$11:$ZZ$201,126,FALSE)=0,"",VLOOKUP($A179,parlvotes_lh!$A$11:$ZZ$201,126,FALSE)))</f>
        <v/>
      </c>
      <c r="Q179" s="188" t="str">
        <f>IF(ISERROR(VLOOKUP($A179,parlvotes_lh!$A$11:$ZZ$201,146,FALSE))=TRUE,"",IF(VLOOKUP($A179,parlvotes_lh!$A$11:$ZZ$201,146,FALSE)=0,"",VLOOKUP($A179,parlvotes_lh!$A$11:$ZZ$201,146,FALSE)))</f>
        <v/>
      </c>
      <c r="R179" s="188" t="str">
        <f>IF(ISERROR(VLOOKUP($A179,parlvotes_lh!$A$11:$ZZ$201,166,FALSE))=TRUE,"",IF(VLOOKUP($A179,parlvotes_lh!$A$11:$ZZ$201,166,FALSE)=0,"",VLOOKUP($A179,parlvotes_lh!$A$11:$ZZ$201,166,FALSE)))</f>
        <v/>
      </c>
      <c r="S179" s="188" t="str">
        <f>IF(ISERROR(VLOOKUP($A179,parlvotes_lh!$A$11:$ZZ$201,186,FALSE))=TRUE,"",IF(VLOOKUP($A179,parlvotes_lh!$A$11:$ZZ$201,186,FALSE)=0,"",VLOOKUP($A179,parlvotes_lh!$A$11:$ZZ$201,186,FALSE)))</f>
        <v/>
      </c>
      <c r="T179" s="188" t="str">
        <f>IF(ISERROR(VLOOKUP($A179,parlvotes_lh!$A$11:$ZZ$201,206,FALSE))=TRUE,"",IF(VLOOKUP($A179,parlvotes_lh!$A$11:$ZZ$201,206,FALSE)=0,"",VLOOKUP($A179,parlvotes_lh!$A$11:$ZZ$201,206,FALSE)))</f>
        <v/>
      </c>
      <c r="U179" s="188" t="str">
        <f>IF(ISERROR(VLOOKUP($A179,parlvotes_lh!$A$11:$ZZ$201,226,FALSE))=TRUE,"",IF(VLOOKUP($A179,parlvotes_lh!$A$11:$ZZ$201,226,FALSE)=0,"",VLOOKUP($A179,parlvotes_lh!$A$11:$ZZ$201,226,FALSE)))</f>
        <v/>
      </c>
      <c r="V179" s="188" t="str">
        <f>IF(ISERROR(VLOOKUP($A179,parlvotes_lh!$A$11:$ZZ$201,246,FALSE))=TRUE,"",IF(VLOOKUP($A179,parlvotes_lh!$A$11:$ZZ$201,246,FALSE)=0,"",VLOOKUP($A179,parlvotes_lh!$A$11:$ZZ$201,246,FALSE)))</f>
        <v/>
      </c>
      <c r="W179" s="188" t="str">
        <f>IF(ISERROR(VLOOKUP($A179,parlvotes_lh!$A$11:$ZZ$201,266,FALSE))=TRUE,"",IF(VLOOKUP($A179,parlvotes_lh!$A$11:$ZZ$201,266,FALSE)=0,"",VLOOKUP($A179,parlvotes_lh!$A$11:$ZZ$201,266,FALSE)))</f>
        <v/>
      </c>
      <c r="X179" s="188" t="str">
        <f>IF(ISERROR(VLOOKUP($A179,parlvotes_lh!$A$11:$ZZ$201,286,FALSE))=TRUE,"",IF(VLOOKUP($A179,parlvotes_lh!$A$11:$ZZ$201,286,FALSE)=0,"",VLOOKUP($A179,parlvotes_lh!$A$11:$ZZ$201,286,FALSE)))</f>
        <v/>
      </c>
      <c r="Y179" s="188" t="str">
        <f>IF(ISERROR(VLOOKUP($A179,parlvotes_lh!$A$11:$ZZ$201,306,FALSE))=TRUE,"",IF(VLOOKUP($A179,parlvotes_lh!$A$11:$ZZ$201,306,FALSE)=0,"",VLOOKUP($A179,parlvotes_lh!$A$11:$ZZ$201,306,FALSE)))</f>
        <v/>
      </c>
      <c r="Z179" s="188" t="str">
        <f>IF(ISERROR(VLOOKUP($A179,parlvotes_lh!$A$11:$ZZ$201,326,FALSE))=TRUE,"",IF(VLOOKUP($A179,parlvotes_lh!$A$11:$ZZ$201,326,FALSE)=0,"",VLOOKUP($A179,parlvotes_lh!$A$11:$ZZ$201,326,FALSE)))</f>
        <v/>
      </c>
      <c r="AA179" s="188" t="str">
        <f>IF(ISERROR(VLOOKUP($A179,parlvotes_lh!$A$11:$ZZ$201,346,FALSE))=TRUE,"",IF(VLOOKUP($A179,parlvotes_lh!$A$11:$ZZ$201,346,FALSE)=0,"",VLOOKUP($A179,parlvotes_lh!$A$11:$ZZ$201,346,FALSE)))</f>
        <v/>
      </c>
      <c r="AB179" s="188" t="str">
        <f>IF(ISERROR(VLOOKUP($A179,parlvotes_lh!$A$11:$ZZ$201,366,FALSE))=TRUE,"",IF(VLOOKUP($A179,parlvotes_lh!$A$11:$ZZ$201,366,FALSE)=0,"",VLOOKUP($A179,parlvotes_lh!$A$11:$ZZ$201,366,FALSE)))</f>
        <v/>
      </c>
      <c r="AC179" s="188" t="str">
        <f>IF(ISERROR(VLOOKUP($A179,parlvotes_lh!$A$11:$ZZ$201,386,FALSE))=TRUE,"",IF(VLOOKUP($A179,parlvotes_lh!$A$11:$ZZ$201,386,FALSE)=0,"",VLOOKUP($A179,parlvotes_lh!$A$11:$ZZ$201,386,FALSE)))</f>
        <v/>
      </c>
    </row>
    <row r="180" spans="1:29" ht="13.5" customHeight="1" x14ac:dyDescent="0.25">
      <c r="A180" s="182"/>
      <c r="B180" s="87" t="str">
        <f>IF(A180="","",MID(info_weblinks!$C$3,32,3))</f>
        <v/>
      </c>
      <c r="C180" s="87" t="str">
        <f>IF(info_parties!G180="","",info_parties!G180)</f>
        <v/>
      </c>
      <c r="D180" s="87" t="str">
        <f>IF(info_parties!K180="","",info_parties!K180)</f>
        <v/>
      </c>
      <c r="E180" s="87" t="str">
        <f>IF(info_parties!H180="","",info_parties!H180)</f>
        <v/>
      </c>
      <c r="F180" s="183" t="str">
        <f t="shared" si="8"/>
        <v/>
      </c>
      <c r="G180" s="184" t="str">
        <f t="shared" si="9"/>
        <v/>
      </c>
      <c r="H180" s="185" t="str">
        <f t="shared" si="10"/>
        <v/>
      </c>
      <c r="I180" s="186" t="str">
        <f t="shared" si="11"/>
        <v/>
      </c>
      <c r="J180" s="187" t="str">
        <f>IF(ISERROR(VLOOKUP($A180,parlvotes_lh!$A$11:$ZZ$201,6,FALSE))=TRUE,"",IF(VLOOKUP($A180,parlvotes_lh!$A$11:$ZZ$201,6,FALSE)=0,"",VLOOKUP($A180,parlvotes_lh!$A$11:$ZZ$201,6,FALSE)))</f>
        <v/>
      </c>
      <c r="K180" s="187" t="str">
        <f>IF(ISERROR(VLOOKUP($A180,parlvotes_lh!$A$11:$ZZ$201,26,FALSE))=TRUE,"",IF(VLOOKUP($A180,parlvotes_lh!$A$11:$ZZ$201,26,FALSE)=0,"",VLOOKUP($A180,parlvotes_lh!$A$11:$ZZ$201,26,FALSE)))</f>
        <v/>
      </c>
      <c r="L180" s="187" t="str">
        <f>IF(ISERROR(VLOOKUP($A180,parlvotes_lh!$A$11:$ZZ$201,46,FALSE))=TRUE,"",IF(VLOOKUP($A180,parlvotes_lh!$A$11:$ZZ$201,46,FALSE)=0,"",VLOOKUP($A180,parlvotes_lh!$A$11:$ZZ$201,46,FALSE)))</f>
        <v/>
      </c>
      <c r="M180" s="187" t="str">
        <f>IF(ISERROR(VLOOKUP($A180,parlvotes_lh!$A$11:$ZZ$201,66,FALSE))=TRUE,"",IF(VLOOKUP($A180,parlvotes_lh!$A$11:$ZZ$201,66,FALSE)=0,"",VLOOKUP($A180,parlvotes_lh!$A$11:$ZZ$201,66,FALSE)))</f>
        <v/>
      </c>
      <c r="N180" s="187" t="str">
        <f>IF(ISERROR(VLOOKUP($A180,parlvotes_lh!$A$11:$ZZ$201,86,FALSE))=TRUE,"",IF(VLOOKUP($A180,parlvotes_lh!$A$11:$ZZ$201,86,FALSE)=0,"",VLOOKUP($A180,parlvotes_lh!$A$11:$ZZ$201,86,FALSE)))</f>
        <v/>
      </c>
      <c r="O180" s="187" t="str">
        <f>IF(ISERROR(VLOOKUP($A180,parlvotes_lh!$A$11:$ZZ$201,106,FALSE))=TRUE,"",IF(VLOOKUP($A180,parlvotes_lh!$A$11:$ZZ$201,106,FALSE)=0,"",VLOOKUP($A180,parlvotes_lh!$A$11:$ZZ$201,106,FALSE)))</f>
        <v/>
      </c>
      <c r="P180" s="187" t="str">
        <f>IF(ISERROR(VLOOKUP($A180,parlvotes_lh!$A$11:$ZZ$201,126,FALSE))=TRUE,"",IF(VLOOKUP($A180,parlvotes_lh!$A$11:$ZZ$201,126,FALSE)=0,"",VLOOKUP($A180,parlvotes_lh!$A$11:$ZZ$201,126,FALSE)))</f>
        <v/>
      </c>
      <c r="Q180" s="188" t="str">
        <f>IF(ISERROR(VLOOKUP($A180,parlvotes_lh!$A$11:$ZZ$201,146,FALSE))=TRUE,"",IF(VLOOKUP($A180,parlvotes_lh!$A$11:$ZZ$201,146,FALSE)=0,"",VLOOKUP($A180,parlvotes_lh!$A$11:$ZZ$201,146,FALSE)))</f>
        <v/>
      </c>
      <c r="R180" s="188" t="str">
        <f>IF(ISERROR(VLOOKUP($A180,parlvotes_lh!$A$11:$ZZ$201,166,FALSE))=TRUE,"",IF(VLOOKUP($A180,parlvotes_lh!$A$11:$ZZ$201,166,FALSE)=0,"",VLOOKUP($A180,parlvotes_lh!$A$11:$ZZ$201,166,FALSE)))</f>
        <v/>
      </c>
      <c r="S180" s="188" t="str">
        <f>IF(ISERROR(VLOOKUP($A180,parlvotes_lh!$A$11:$ZZ$201,186,FALSE))=TRUE,"",IF(VLOOKUP($A180,parlvotes_lh!$A$11:$ZZ$201,186,FALSE)=0,"",VLOOKUP($A180,parlvotes_lh!$A$11:$ZZ$201,186,FALSE)))</f>
        <v/>
      </c>
      <c r="T180" s="188" t="str">
        <f>IF(ISERROR(VLOOKUP($A180,parlvotes_lh!$A$11:$ZZ$201,206,FALSE))=TRUE,"",IF(VLOOKUP($A180,parlvotes_lh!$A$11:$ZZ$201,206,FALSE)=0,"",VLOOKUP($A180,parlvotes_lh!$A$11:$ZZ$201,206,FALSE)))</f>
        <v/>
      </c>
      <c r="U180" s="188" t="str">
        <f>IF(ISERROR(VLOOKUP($A180,parlvotes_lh!$A$11:$ZZ$201,226,FALSE))=TRUE,"",IF(VLOOKUP($A180,parlvotes_lh!$A$11:$ZZ$201,226,FALSE)=0,"",VLOOKUP($A180,parlvotes_lh!$A$11:$ZZ$201,226,FALSE)))</f>
        <v/>
      </c>
      <c r="V180" s="188" t="str">
        <f>IF(ISERROR(VLOOKUP($A180,parlvotes_lh!$A$11:$ZZ$201,246,FALSE))=TRUE,"",IF(VLOOKUP($A180,parlvotes_lh!$A$11:$ZZ$201,246,FALSE)=0,"",VLOOKUP($A180,parlvotes_lh!$A$11:$ZZ$201,246,FALSE)))</f>
        <v/>
      </c>
      <c r="W180" s="188" t="str">
        <f>IF(ISERROR(VLOOKUP($A180,parlvotes_lh!$A$11:$ZZ$201,266,FALSE))=TRUE,"",IF(VLOOKUP($A180,parlvotes_lh!$A$11:$ZZ$201,266,FALSE)=0,"",VLOOKUP($A180,parlvotes_lh!$A$11:$ZZ$201,266,FALSE)))</f>
        <v/>
      </c>
      <c r="X180" s="188" t="str">
        <f>IF(ISERROR(VLOOKUP($A180,parlvotes_lh!$A$11:$ZZ$201,286,FALSE))=TRUE,"",IF(VLOOKUP($A180,parlvotes_lh!$A$11:$ZZ$201,286,FALSE)=0,"",VLOOKUP($A180,parlvotes_lh!$A$11:$ZZ$201,286,FALSE)))</f>
        <v/>
      </c>
      <c r="Y180" s="188" t="str">
        <f>IF(ISERROR(VLOOKUP($A180,parlvotes_lh!$A$11:$ZZ$201,306,FALSE))=TRUE,"",IF(VLOOKUP($A180,parlvotes_lh!$A$11:$ZZ$201,306,FALSE)=0,"",VLOOKUP($A180,parlvotes_lh!$A$11:$ZZ$201,306,FALSE)))</f>
        <v/>
      </c>
      <c r="Z180" s="188" t="str">
        <f>IF(ISERROR(VLOOKUP($A180,parlvotes_lh!$A$11:$ZZ$201,326,FALSE))=TRUE,"",IF(VLOOKUP($A180,parlvotes_lh!$A$11:$ZZ$201,326,FALSE)=0,"",VLOOKUP($A180,parlvotes_lh!$A$11:$ZZ$201,326,FALSE)))</f>
        <v/>
      </c>
      <c r="AA180" s="188" t="str">
        <f>IF(ISERROR(VLOOKUP($A180,parlvotes_lh!$A$11:$ZZ$201,346,FALSE))=TRUE,"",IF(VLOOKUP($A180,parlvotes_lh!$A$11:$ZZ$201,346,FALSE)=0,"",VLOOKUP($A180,parlvotes_lh!$A$11:$ZZ$201,346,FALSE)))</f>
        <v/>
      </c>
      <c r="AB180" s="188" t="str">
        <f>IF(ISERROR(VLOOKUP($A180,parlvotes_lh!$A$11:$ZZ$201,366,FALSE))=TRUE,"",IF(VLOOKUP($A180,parlvotes_lh!$A$11:$ZZ$201,366,FALSE)=0,"",VLOOKUP($A180,parlvotes_lh!$A$11:$ZZ$201,366,FALSE)))</f>
        <v/>
      </c>
      <c r="AC180" s="188" t="str">
        <f>IF(ISERROR(VLOOKUP($A180,parlvotes_lh!$A$11:$ZZ$201,386,FALSE))=TRUE,"",IF(VLOOKUP($A180,parlvotes_lh!$A$11:$ZZ$201,386,FALSE)=0,"",VLOOKUP($A180,parlvotes_lh!$A$11:$ZZ$201,386,FALSE)))</f>
        <v/>
      </c>
    </row>
    <row r="181" spans="1:29" ht="13.5" customHeight="1" x14ac:dyDescent="0.25">
      <c r="A181" s="182"/>
      <c r="B181" s="87" t="str">
        <f>IF(A181="","",MID(info_weblinks!$C$3,32,3))</f>
        <v/>
      </c>
      <c r="C181" s="87" t="str">
        <f>IF(info_parties!G181="","",info_parties!G181)</f>
        <v/>
      </c>
      <c r="D181" s="87" t="str">
        <f>IF(info_parties!K181="","",info_parties!K181)</f>
        <v/>
      </c>
      <c r="E181" s="87" t="str">
        <f>IF(info_parties!H181="","",info_parties!H181)</f>
        <v/>
      </c>
      <c r="F181" s="183" t="str">
        <f t="shared" si="8"/>
        <v/>
      </c>
      <c r="G181" s="184" t="str">
        <f t="shared" si="9"/>
        <v/>
      </c>
      <c r="H181" s="185" t="str">
        <f t="shared" si="10"/>
        <v/>
      </c>
      <c r="I181" s="186" t="str">
        <f t="shared" si="11"/>
        <v/>
      </c>
      <c r="J181" s="187" t="str">
        <f>IF(ISERROR(VLOOKUP($A181,parlvotes_lh!$A$11:$ZZ$201,6,FALSE))=TRUE,"",IF(VLOOKUP($A181,parlvotes_lh!$A$11:$ZZ$201,6,FALSE)=0,"",VLOOKUP($A181,parlvotes_lh!$A$11:$ZZ$201,6,FALSE)))</f>
        <v/>
      </c>
      <c r="K181" s="187" t="str">
        <f>IF(ISERROR(VLOOKUP($A181,parlvotes_lh!$A$11:$ZZ$201,26,FALSE))=TRUE,"",IF(VLOOKUP($A181,parlvotes_lh!$A$11:$ZZ$201,26,FALSE)=0,"",VLOOKUP($A181,parlvotes_lh!$A$11:$ZZ$201,26,FALSE)))</f>
        <v/>
      </c>
      <c r="L181" s="187" t="str">
        <f>IF(ISERROR(VLOOKUP($A181,parlvotes_lh!$A$11:$ZZ$201,46,FALSE))=TRUE,"",IF(VLOOKUP($A181,parlvotes_lh!$A$11:$ZZ$201,46,FALSE)=0,"",VLOOKUP($A181,parlvotes_lh!$A$11:$ZZ$201,46,FALSE)))</f>
        <v/>
      </c>
      <c r="M181" s="187" t="str">
        <f>IF(ISERROR(VLOOKUP($A181,parlvotes_lh!$A$11:$ZZ$201,66,FALSE))=TRUE,"",IF(VLOOKUP($A181,parlvotes_lh!$A$11:$ZZ$201,66,FALSE)=0,"",VLOOKUP($A181,parlvotes_lh!$A$11:$ZZ$201,66,FALSE)))</f>
        <v/>
      </c>
      <c r="N181" s="187" t="str">
        <f>IF(ISERROR(VLOOKUP($A181,parlvotes_lh!$A$11:$ZZ$201,86,FALSE))=TRUE,"",IF(VLOOKUP($A181,parlvotes_lh!$A$11:$ZZ$201,86,FALSE)=0,"",VLOOKUP($A181,parlvotes_lh!$A$11:$ZZ$201,86,FALSE)))</f>
        <v/>
      </c>
      <c r="O181" s="187" t="str">
        <f>IF(ISERROR(VLOOKUP($A181,parlvotes_lh!$A$11:$ZZ$201,106,FALSE))=TRUE,"",IF(VLOOKUP($A181,parlvotes_lh!$A$11:$ZZ$201,106,FALSE)=0,"",VLOOKUP($A181,parlvotes_lh!$A$11:$ZZ$201,106,FALSE)))</f>
        <v/>
      </c>
      <c r="P181" s="187" t="str">
        <f>IF(ISERROR(VLOOKUP($A181,parlvotes_lh!$A$11:$ZZ$201,126,FALSE))=TRUE,"",IF(VLOOKUP($A181,parlvotes_lh!$A$11:$ZZ$201,126,FALSE)=0,"",VLOOKUP($A181,parlvotes_lh!$A$11:$ZZ$201,126,FALSE)))</f>
        <v/>
      </c>
      <c r="Q181" s="188" t="str">
        <f>IF(ISERROR(VLOOKUP($A181,parlvotes_lh!$A$11:$ZZ$201,146,FALSE))=TRUE,"",IF(VLOOKUP($A181,parlvotes_lh!$A$11:$ZZ$201,146,FALSE)=0,"",VLOOKUP($A181,parlvotes_lh!$A$11:$ZZ$201,146,FALSE)))</f>
        <v/>
      </c>
      <c r="R181" s="188" t="str">
        <f>IF(ISERROR(VLOOKUP($A181,parlvotes_lh!$A$11:$ZZ$201,166,FALSE))=TRUE,"",IF(VLOOKUP($A181,parlvotes_lh!$A$11:$ZZ$201,166,FALSE)=0,"",VLOOKUP($A181,parlvotes_lh!$A$11:$ZZ$201,166,FALSE)))</f>
        <v/>
      </c>
      <c r="S181" s="188" t="str">
        <f>IF(ISERROR(VLOOKUP($A181,parlvotes_lh!$A$11:$ZZ$201,186,FALSE))=TRUE,"",IF(VLOOKUP($A181,parlvotes_lh!$A$11:$ZZ$201,186,FALSE)=0,"",VLOOKUP($A181,parlvotes_lh!$A$11:$ZZ$201,186,FALSE)))</f>
        <v/>
      </c>
      <c r="T181" s="188" t="str">
        <f>IF(ISERROR(VLOOKUP($A181,parlvotes_lh!$A$11:$ZZ$201,206,FALSE))=TRUE,"",IF(VLOOKUP($A181,parlvotes_lh!$A$11:$ZZ$201,206,FALSE)=0,"",VLOOKUP($A181,parlvotes_lh!$A$11:$ZZ$201,206,FALSE)))</f>
        <v/>
      </c>
      <c r="U181" s="188" t="str">
        <f>IF(ISERROR(VLOOKUP($A181,parlvotes_lh!$A$11:$ZZ$201,226,FALSE))=TRUE,"",IF(VLOOKUP($A181,parlvotes_lh!$A$11:$ZZ$201,226,FALSE)=0,"",VLOOKUP($A181,parlvotes_lh!$A$11:$ZZ$201,226,FALSE)))</f>
        <v/>
      </c>
      <c r="V181" s="188" t="str">
        <f>IF(ISERROR(VLOOKUP($A181,parlvotes_lh!$A$11:$ZZ$201,246,FALSE))=TRUE,"",IF(VLOOKUP($A181,parlvotes_lh!$A$11:$ZZ$201,246,FALSE)=0,"",VLOOKUP($A181,parlvotes_lh!$A$11:$ZZ$201,246,FALSE)))</f>
        <v/>
      </c>
      <c r="W181" s="188" t="str">
        <f>IF(ISERROR(VLOOKUP($A181,parlvotes_lh!$A$11:$ZZ$201,266,FALSE))=TRUE,"",IF(VLOOKUP($A181,parlvotes_lh!$A$11:$ZZ$201,266,FALSE)=0,"",VLOOKUP($A181,parlvotes_lh!$A$11:$ZZ$201,266,FALSE)))</f>
        <v/>
      </c>
      <c r="X181" s="188" t="str">
        <f>IF(ISERROR(VLOOKUP($A181,parlvotes_lh!$A$11:$ZZ$201,286,FALSE))=TRUE,"",IF(VLOOKUP($A181,parlvotes_lh!$A$11:$ZZ$201,286,FALSE)=0,"",VLOOKUP($A181,parlvotes_lh!$A$11:$ZZ$201,286,FALSE)))</f>
        <v/>
      </c>
      <c r="Y181" s="188" t="str">
        <f>IF(ISERROR(VLOOKUP($A181,parlvotes_lh!$A$11:$ZZ$201,306,FALSE))=TRUE,"",IF(VLOOKUP($A181,parlvotes_lh!$A$11:$ZZ$201,306,FALSE)=0,"",VLOOKUP($A181,parlvotes_lh!$A$11:$ZZ$201,306,FALSE)))</f>
        <v/>
      </c>
      <c r="Z181" s="188" t="str">
        <f>IF(ISERROR(VLOOKUP($A181,parlvotes_lh!$A$11:$ZZ$201,326,FALSE))=TRUE,"",IF(VLOOKUP($A181,parlvotes_lh!$A$11:$ZZ$201,326,FALSE)=0,"",VLOOKUP($A181,parlvotes_lh!$A$11:$ZZ$201,326,FALSE)))</f>
        <v/>
      </c>
      <c r="AA181" s="188" t="str">
        <f>IF(ISERROR(VLOOKUP($A181,parlvotes_lh!$A$11:$ZZ$201,346,FALSE))=TRUE,"",IF(VLOOKUP($A181,parlvotes_lh!$A$11:$ZZ$201,346,FALSE)=0,"",VLOOKUP($A181,parlvotes_lh!$A$11:$ZZ$201,346,FALSE)))</f>
        <v/>
      </c>
      <c r="AB181" s="188" t="str">
        <f>IF(ISERROR(VLOOKUP($A181,parlvotes_lh!$A$11:$ZZ$201,366,FALSE))=TRUE,"",IF(VLOOKUP($A181,parlvotes_lh!$A$11:$ZZ$201,366,FALSE)=0,"",VLOOKUP($A181,parlvotes_lh!$A$11:$ZZ$201,366,FALSE)))</f>
        <v/>
      </c>
      <c r="AC181" s="188" t="str">
        <f>IF(ISERROR(VLOOKUP($A181,parlvotes_lh!$A$11:$ZZ$201,386,FALSE))=TRUE,"",IF(VLOOKUP($A181,parlvotes_lh!$A$11:$ZZ$201,386,FALSE)=0,"",VLOOKUP($A181,parlvotes_lh!$A$11:$ZZ$201,386,FALSE)))</f>
        <v/>
      </c>
    </row>
    <row r="182" spans="1:29" ht="13.5" customHeight="1" x14ac:dyDescent="0.25">
      <c r="A182" s="182"/>
      <c r="B182" s="87" t="str">
        <f>IF(A182="","",MID(info_weblinks!$C$3,32,3))</f>
        <v/>
      </c>
      <c r="C182" s="87" t="str">
        <f>IF(info_parties!G182="","",info_parties!G182)</f>
        <v/>
      </c>
      <c r="D182" s="87" t="str">
        <f>IF(info_parties!K182="","",info_parties!K182)</f>
        <v/>
      </c>
      <c r="E182" s="87" t="str">
        <f>IF(info_parties!H182="","",info_parties!H182)</f>
        <v/>
      </c>
      <c r="F182" s="183" t="str">
        <f t="shared" si="8"/>
        <v/>
      </c>
      <c r="G182" s="184" t="str">
        <f t="shared" si="9"/>
        <v/>
      </c>
      <c r="H182" s="185" t="str">
        <f t="shared" si="10"/>
        <v/>
      </c>
      <c r="I182" s="186" t="str">
        <f t="shared" si="11"/>
        <v/>
      </c>
      <c r="J182" s="187" t="str">
        <f>IF(ISERROR(VLOOKUP($A182,parlvotes_lh!$A$11:$ZZ$201,6,FALSE))=TRUE,"",IF(VLOOKUP($A182,parlvotes_lh!$A$11:$ZZ$201,6,FALSE)=0,"",VLOOKUP($A182,parlvotes_lh!$A$11:$ZZ$201,6,FALSE)))</f>
        <v/>
      </c>
      <c r="K182" s="187" t="str">
        <f>IF(ISERROR(VLOOKUP($A182,parlvotes_lh!$A$11:$ZZ$201,26,FALSE))=TRUE,"",IF(VLOOKUP($A182,parlvotes_lh!$A$11:$ZZ$201,26,FALSE)=0,"",VLOOKUP($A182,parlvotes_lh!$A$11:$ZZ$201,26,FALSE)))</f>
        <v/>
      </c>
      <c r="L182" s="187" t="str">
        <f>IF(ISERROR(VLOOKUP($A182,parlvotes_lh!$A$11:$ZZ$201,46,FALSE))=TRUE,"",IF(VLOOKUP($A182,parlvotes_lh!$A$11:$ZZ$201,46,FALSE)=0,"",VLOOKUP($A182,parlvotes_lh!$A$11:$ZZ$201,46,FALSE)))</f>
        <v/>
      </c>
      <c r="M182" s="187" t="str">
        <f>IF(ISERROR(VLOOKUP($A182,parlvotes_lh!$A$11:$ZZ$201,66,FALSE))=TRUE,"",IF(VLOOKUP($A182,parlvotes_lh!$A$11:$ZZ$201,66,FALSE)=0,"",VLOOKUP($A182,parlvotes_lh!$A$11:$ZZ$201,66,FALSE)))</f>
        <v/>
      </c>
      <c r="N182" s="187" t="str">
        <f>IF(ISERROR(VLOOKUP($A182,parlvotes_lh!$A$11:$ZZ$201,86,FALSE))=TRUE,"",IF(VLOOKUP($A182,parlvotes_lh!$A$11:$ZZ$201,86,FALSE)=0,"",VLOOKUP($A182,parlvotes_lh!$A$11:$ZZ$201,86,FALSE)))</f>
        <v/>
      </c>
      <c r="O182" s="187" t="str">
        <f>IF(ISERROR(VLOOKUP($A182,parlvotes_lh!$A$11:$ZZ$201,106,FALSE))=TRUE,"",IF(VLOOKUP($A182,parlvotes_lh!$A$11:$ZZ$201,106,FALSE)=0,"",VLOOKUP($A182,parlvotes_lh!$A$11:$ZZ$201,106,FALSE)))</f>
        <v/>
      </c>
      <c r="P182" s="187" t="str">
        <f>IF(ISERROR(VLOOKUP($A182,parlvotes_lh!$A$11:$ZZ$201,126,FALSE))=TRUE,"",IF(VLOOKUP($A182,parlvotes_lh!$A$11:$ZZ$201,126,FALSE)=0,"",VLOOKUP($A182,parlvotes_lh!$A$11:$ZZ$201,126,FALSE)))</f>
        <v/>
      </c>
      <c r="Q182" s="188" t="str">
        <f>IF(ISERROR(VLOOKUP($A182,parlvotes_lh!$A$11:$ZZ$201,146,FALSE))=TRUE,"",IF(VLOOKUP($A182,parlvotes_lh!$A$11:$ZZ$201,146,FALSE)=0,"",VLOOKUP($A182,parlvotes_lh!$A$11:$ZZ$201,146,FALSE)))</f>
        <v/>
      </c>
      <c r="R182" s="188" t="str">
        <f>IF(ISERROR(VLOOKUP($A182,parlvotes_lh!$A$11:$ZZ$201,166,FALSE))=TRUE,"",IF(VLOOKUP($A182,parlvotes_lh!$A$11:$ZZ$201,166,FALSE)=0,"",VLOOKUP($A182,parlvotes_lh!$A$11:$ZZ$201,166,FALSE)))</f>
        <v/>
      </c>
      <c r="S182" s="188" t="str">
        <f>IF(ISERROR(VLOOKUP($A182,parlvotes_lh!$A$11:$ZZ$201,186,FALSE))=TRUE,"",IF(VLOOKUP($A182,parlvotes_lh!$A$11:$ZZ$201,186,FALSE)=0,"",VLOOKUP($A182,parlvotes_lh!$A$11:$ZZ$201,186,FALSE)))</f>
        <v/>
      </c>
      <c r="T182" s="188" t="str">
        <f>IF(ISERROR(VLOOKUP($A182,parlvotes_lh!$A$11:$ZZ$201,206,FALSE))=TRUE,"",IF(VLOOKUP($A182,parlvotes_lh!$A$11:$ZZ$201,206,FALSE)=0,"",VLOOKUP($A182,parlvotes_lh!$A$11:$ZZ$201,206,FALSE)))</f>
        <v/>
      </c>
      <c r="U182" s="188" t="str">
        <f>IF(ISERROR(VLOOKUP($A182,parlvotes_lh!$A$11:$ZZ$201,226,FALSE))=TRUE,"",IF(VLOOKUP($A182,parlvotes_lh!$A$11:$ZZ$201,226,FALSE)=0,"",VLOOKUP($A182,parlvotes_lh!$A$11:$ZZ$201,226,FALSE)))</f>
        <v/>
      </c>
      <c r="V182" s="188" t="str">
        <f>IF(ISERROR(VLOOKUP($A182,parlvotes_lh!$A$11:$ZZ$201,246,FALSE))=TRUE,"",IF(VLOOKUP($A182,parlvotes_lh!$A$11:$ZZ$201,246,FALSE)=0,"",VLOOKUP($A182,parlvotes_lh!$A$11:$ZZ$201,246,FALSE)))</f>
        <v/>
      </c>
      <c r="W182" s="188" t="str">
        <f>IF(ISERROR(VLOOKUP($A182,parlvotes_lh!$A$11:$ZZ$201,266,FALSE))=TRUE,"",IF(VLOOKUP($A182,parlvotes_lh!$A$11:$ZZ$201,266,FALSE)=0,"",VLOOKUP($A182,parlvotes_lh!$A$11:$ZZ$201,266,FALSE)))</f>
        <v/>
      </c>
      <c r="X182" s="188" t="str">
        <f>IF(ISERROR(VLOOKUP($A182,parlvotes_lh!$A$11:$ZZ$201,286,FALSE))=TRUE,"",IF(VLOOKUP($A182,parlvotes_lh!$A$11:$ZZ$201,286,FALSE)=0,"",VLOOKUP($A182,parlvotes_lh!$A$11:$ZZ$201,286,FALSE)))</f>
        <v/>
      </c>
      <c r="Y182" s="188" t="str">
        <f>IF(ISERROR(VLOOKUP($A182,parlvotes_lh!$A$11:$ZZ$201,306,FALSE))=TRUE,"",IF(VLOOKUP($A182,parlvotes_lh!$A$11:$ZZ$201,306,FALSE)=0,"",VLOOKUP($A182,parlvotes_lh!$A$11:$ZZ$201,306,FALSE)))</f>
        <v/>
      </c>
      <c r="Z182" s="188" t="str">
        <f>IF(ISERROR(VLOOKUP($A182,parlvotes_lh!$A$11:$ZZ$201,326,FALSE))=TRUE,"",IF(VLOOKUP($A182,parlvotes_lh!$A$11:$ZZ$201,326,FALSE)=0,"",VLOOKUP($A182,parlvotes_lh!$A$11:$ZZ$201,326,FALSE)))</f>
        <v/>
      </c>
      <c r="AA182" s="188" t="str">
        <f>IF(ISERROR(VLOOKUP($A182,parlvotes_lh!$A$11:$ZZ$201,346,FALSE))=TRUE,"",IF(VLOOKUP($A182,parlvotes_lh!$A$11:$ZZ$201,346,FALSE)=0,"",VLOOKUP($A182,parlvotes_lh!$A$11:$ZZ$201,346,FALSE)))</f>
        <v/>
      </c>
      <c r="AB182" s="188" t="str">
        <f>IF(ISERROR(VLOOKUP($A182,parlvotes_lh!$A$11:$ZZ$201,366,FALSE))=TRUE,"",IF(VLOOKUP($A182,parlvotes_lh!$A$11:$ZZ$201,366,FALSE)=0,"",VLOOKUP($A182,parlvotes_lh!$A$11:$ZZ$201,366,FALSE)))</f>
        <v/>
      </c>
      <c r="AC182" s="188" t="str">
        <f>IF(ISERROR(VLOOKUP($A182,parlvotes_lh!$A$11:$ZZ$201,386,FALSE))=TRUE,"",IF(VLOOKUP($A182,parlvotes_lh!$A$11:$ZZ$201,386,FALSE)=0,"",VLOOKUP($A182,parlvotes_lh!$A$11:$ZZ$201,386,FALSE)))</f>
        <v/>
      </c>
    </row>
    <row r="183" spans="1:29" ht="13.5" customHeight="1" x14ac:dyDescent="0.25">
      <c r="A183" s="182"/>
      <c r="B183" s="87" t="str">
        <f>IF(A183="","",MID(info_weblinks!$C$3,32,3))</f>
        <v/>
      </c>
      <c r="C183" s="87" t="str">
        <f>IF(info_parties!G183="","",info_parties!G183)</f>
        <v/>
      </c>
      <c r="D183" s="87" t="str">
        <f>IF(info_parties!K183="","",info_parties!K183)</f>
        <v/>
      </c>
      <c r="E183" s="87" t="str">
        <f>IF(info_parties!H183="","",info_parties!H183)</f>
        <v/>
      </c>
      <c r="F183" s="183" t="str">
        <f t="shared" si="8"/>
        <v/>
      </c>
      <c r="G183" s="184" t="str">
        <f t="shared" si="9"/>
        <v/>
      </c>
      <c r="H183" s="185" t="str">
        <f t="shared" si="10"/>
        <v/>
      </c>
      <c r="I183" s="186" t="str">
        <f t="shared" si="11"/>
        <v/>
      </c>
      <c r="J183" s="187" t="str">
        <f>IF(ISERROR(VLOOKUP($A183,parlvotes_lh!$A$11:$ZZ$201,6,FALSE))=TRUE,"",IF(VLOOKUP($A183,parlvotes_lh!$A$11:$ZZ$201,6,FALSE)=0,"",VLOOKUP($A183,parlvotes_lh!$A$11:$ZZ$201,6,FALSE)))</f>
        <v/>
      </c>
      <c r="K183" s="187" t="str">
        <f>IF(ISERROR(VLOOKUP($A183,parlvotes_lh!$A$11:$ZZ$201,26,FALSE))=TRUE,"",IF(VLOOKUP($A183,parlvotes_lh!$A$11:$ZZ$201,26,FALSE)=0,"",VLOOKUP($A183,parlvotes_lh!$A$11:$ZZ$201,26,FALSE)))</f>
        <v/>
      </c>
      <c r="L183" s="187" t="str">
        <f>IF(ISERROR(VLOOKUP($A183,parlvotes_lh!$A$11:$ZZ$201,46,FALSE))=TRUE,"",IF(VLOOKUP($A183,parlvotes_lh!$A$11:$ZZ$201,46,FALSE)=0,"",VLOOKUP($A183,parlvotes_lh!$A$11:$ZZ$201,46,FALSE)))</f>
        <v/>
      </c>
      <c r="M183" s="187" t="str">
        <f>IF(ISERROR(VLOOKUP($A183,parlvotes_lh!$A$11:$ZZ$201,66,FALSE))=TRUE,"",IF(VLOOKUP($A183,parlvotes_lh!$A$11:$ZZ$201,66,FALSE)=0,"",VLOOKUP($A183,parlvotes_lh!$A$11:$ZZ$201,66,FALSE)))</f>
        <v/>
      </c>
      <c r="N183" s="187" t="str">
        <f>IF(ISERROR(VLOOKUP($A183,parlvotes_lh!$A$11:$ZZ$201,86,FALSE))=TRUE,"",IF(VLOOKUP($A183,parlvotes_lh!$A$11:$ZZ$201,86,FALSE)=0,"",VLOOKUP($A183,parlvotes_lh!$A$11:$ZZ$201,86,FALSE)))</f>
        <v/>
      </c>
      <c r="O183" s="187" t="str">
        <f>IF(ISERROR(VLOOKUP($A183,parlvotes_lh!$A$11:$ZZ$201,106,FALSE))=TRUE,"",IF(VLOOKUP($A183,parlvotes_lh!$A$11:$ZZ$201,106,FALSE)=0,"",VLOOKUP($A183,parlvotes_lh!$A$11:$ZZ$201,106,FALSE)))</f>
        <v/>
      </c>
      <c r="P183" s="187" t="str">
        <f>IF(ISERROR(VLOOKUP($A183,parlvotes_lh!$A$11:$ZZ$201,126,FALSE))=TRUE,"",IF(VLOOKUP($A183,parlvotes_lh!$A$11:$ZZ$201,126,FALSE)=0,"",VLOOKUP($A183,parlvotes_lh!$A$11:$ZZ$201,126,FALSE)))</f>
        <v/>
      </c>
      <c r="Q183" s="188" t="str">
        <f>IF(ISERROR(VLOOKUP($A183,parlvotes_lh!$A$11:$ZZ$201,146,FALSE))=TRUE,"",IF(VLOOKUP($A183,parlvotes_lh!$A$11:$ZZ$201,146,FALSE)=0,"",VLOOKUP($A183,parlvotes_lh!$A$11:$ZZ$201,146,FALSE)))</f>
        <v/>
      </c>
      <c r="R183" s="188" t="str">
        <f>IF(ISERROR(VLOOKUP($A183,parlvotes_lh!$A$11:$ZZ$201,166,FALSE))=TRUE,"",IF(VLOOKUP($A183,parlvotes_lh!$A$11:$ZZ$201,166,FALSE)=0,"",VLOOKUP($A183,parlvotes_lh!$A$11:$ZZ$201,166,FALSE)))</f>
        <v/>
      </c>
      <c r="S183" s="188" t="str">
        <f>IF(ISERROR(VLOOKUP($A183,parlvotes_lh!$A$11:$ZZ$201,186,FALSE))=TRUE,"",IF(VLOOKUP($A183,parlvotes_lh!$A$11:$ZZ$201,186,FALSE)=0,"",VLOOKUP($A183,parlvotes_lh!$A$11:$ZZ$201,186,FALSE)))</f>
        <v/>
      </c>
      <c r="T183" s="188" t="str">
        <f>IF(ISERROR(VLOOKUP($A183,parlvotes_lh!$A$11:$ZZ$201,206,FALSE))=TRUE,"",IF(VLOOKUP($A183,parlvotes_lh!$A$11:$ZZ$201,206,FALSE)=0,"",VLOOKUP($A183,parlvotes_lh!$A$11:$ZZ$201,206,FALSE)))</f>
        <v/>
      </c>
      <c r="U183" s="188" t="str">
        <f>IF(ISERROR(VLOOKUP($A183,parlvotes_lh!$A$11:$ZZ$201,226,FALSE))=TRUE,"",IF(VLOOKUP($A183,parlvotes_lh!$A$11:$ZZ$201,226,FALSE)=0,"",VLOOKUP($A183,parlvotes_lh!$A$11:$ZZ$201,226,FALSE)))</f>
        <v/>
      </c>
      <c r="V183" s="188" t="str">
        <f>IF(ISERROR(VLOOKUP($A183,parlvotes_lh!$A$11:$ZZ$201,246,FALSE))=TRUE,"",IF(VLOOKUP($A183,parlvotes_lh!$A$11:$ZZ$201,246,FALSE)=0,"",VLOOKUP($A183,parlvotes_lh!$A$11:$ZZ$201,246,FALSE)))</f>
        <v/>
      </c>
      <c r="W183" s="188" t="str">
        <f>IF(ISERROR(VLOOKUP($A183,parlvotes_lh!$A$11:$ZZ$201,266,FALSE))=TRUE,"",IF(VLOOKUP($A183,parlvotes_lh!$A$11:$ZZ$201,266,FALSE)=0,"",VLOOKUP($A183,parlvotes_lh!$A$11:$ZZ$201,266,FALSE)))</f>
        <v/>
      </c>
      <c r="X183" s="188" t="str">
        <f>IF(ISERROR(VLOOKUP($A183,parlvotes_lh!$A$11:$ZZ$201,286,FALSE))=TRUE,"",IF(VLOOKUP($A183,parlvotes_lh!$A$11:$ZZ$201,286,FALSE)=0,"",VLOOKUP($A183,parlvotes_lh!$A$11:$ZZ$201,286,FALSE)))</f>
        <v/>
      </c>
      <c r="Y183" s="188" t="str">
        <f>IF(ISERROR(VLOOKUP($A183,parlvotes_lh!$A$11:$ZZ$201,306,FALSE))=TRUE,"",IF(VLOOKUP($A183,parlvotes_lh!$A$11:$ZZ$201,306,FALSE)=0,"",VLOOKUP($A183,parlvotes_lh!$A$11:$ZZ$201,306,FALSE)))</f>
        <v/>
      </c>
      <c r="Z183" s="188" t="str">
        <f>IF(ISERROR(VLOOKUP($A183,parlvotes_lh!$A$11:$ZZ$201,326,FALSE))=TRUE,"",IF(VLOOKUP($A183,parlvotes_lh!$A$11:$ZZ$201,326,FALSE)=0,"",VLOOKUP($A183,parlvotes_lh!$A$11:$ZZ$201,326,FALSE)))</f>
        <v/>
      </c>
      <c r="AA183" s="188" t="str">
        <f>IF(ISERROR(VLOOKUP($A183,parlvotes_lh!$A$11:$ZZ$201,346,FALSE))=TRUE,"",IF(VLOOKUP($A183,parlvotes_lh!$A$11:$ZZ$201,346,FALSE)=0,"",VLOOKUP($A183,parlvotes_lh!$A$11:$ZZ$201,346,FALSE)))</f>
        <v/>
      </c>
      <c r="AB183" s="188" t="str">
        <f>IF(ISERROR(VLOOKUP($A183,parlvotes_lh!$A$11:$ZZ$201,366,FALSE))=TRUE,"",IF(VLOOKUP($A183,parlvotes_lh!$A$11:$ZZ$201,366,FALSE)=0,"",VLOOKUP($A183,parlvotes_lh!$A$11:$ZZ$201,366,FALSE)))</f>
        <v/>
      </c>
      <c r="AC183" s="188" t="str">
        <f>IF(ISERROR(VLOOKUP($A183,parlvotes_lh!$A$11:$ZZ$201,386,FALSE))=TRUE,"",IF(VLOOKUP($A183,parlvotes_lh!$A$11:$ZZ$201,386,FALSE)=0,"",VLOOKUP($A183,parlvotes_lh!$A$11:$ZZ$201,386,FALSE)))</f>
        <v/>
      </c>
    </row>
    <row r="184" spans="1:29" ht="13.5" customHeight="1" x14ac:dyDescent="0.25">
      <c r="A184" s="182"/>
      <c r="B184" s="87" t="str">
        <f>IF(A184="","",MID(info_weblinks!$C$3,32,3))</f>
        <v/>
      </c>
      <c r="C184" s="87" t="str">
        <f>IF(info_parties!G184="","",info_parties!G184)</f>
        <v/>
      </c>
      <c r="D184" s="87" t="str">
        <f>IF(info_parties!K184="","",info_parties!K184)</f>
        <v/>
      </c>
      <c r="E184" s="87" t="str">
        <f>IF(info_parties!H184="","",info_parties!H184)</f>
        <v/>
      </c>
      <c r="F184" s="183" t="str">
        <f t="shared" si="8"/>
        <v/>
      </c>
      <c r="G184" s="184" t="str">
        <f t="shared" si="9"/>
        <v/>
      </c>
      <c r="H184" s="185" t="str">
        <f t="shared" si="10"/>
        <v/>
      </c>
      <c r="I184" s="186" t="str">
        <f t="shared" si="11"/>
        <v/>
      </c>
      <c r="J184" s="187" t="str">
        <f>IF(ISERROR(VLOOKUP($A184,parlvotes_lh!$A$11:$ZZ$201,6,FALSE))=TRUE,"",IF(VLOOKUP($A184,parlvotes_lh!$A$11:$ZZ$201,6,FALSE)=0,"",VLOOKUP($A184,parlvotes_lh!$A$11:$ZZ$201,6,FALSE)))</f>
        <v/>
      </c>
      <c r="K184" s="187" t="str">
        <f>IF(ISERROR(VLOOKUP($A184,parlvotes_lh!$A$11:$ZZ$201,26,FALSE))=TRUE,"",IF(VLOOKUP($A184,parlvotes_lh!$A$11:$ZZ$201,26,FALSE)=0,"",VLOOKUP($A184,parlvotes_lh!$A$11:$ZZ$201,26,FALSE)))</f>
        <v/>
      </c>
      <c r="L184" s="187" t="str">
        <f>IF(ISERROR(VLOOKUP($A184,parlvotes_lh!$A$11:$ZZ$201,46,FALSE))=TRUE,"",IF(VLOOKUP($A184,parlvotes_lh!$A$11:$ZZ$201,46,FALSE)=0,"",VLOOKUP($A184,parlvotes_lh!$A$11:$ZZ$201,46,FALSE)))</f>
        <v/>
      </c>
      <c r="M184" s="187" t="str">
        <f>IF(ISERROR(VLOOKUP($A184,parlvotes_lh!$A$11:$ZZ$201,66,FALSE))=TRUE,"",IF(VLOOKUP($A184,parlvotes_lh!$A$11:$ZZ$201,66,FALSE)=0,"",VLOOKUP($A184,parlvotes_lh!$A$11:$ZZ$201,66,FALSE)))</f>
        <v/>
      </c>
      <c r="N184" s="187" t="str">
        <f>IF(ISERROR(VLOOKUP($A184,parlvotes_lh!$A$11:$ZZ$201,86,FALSE))=TRUE,"",IF(VLOOKUP($A184,parlvotes_lh!$A$11:$ZZ$201,86,FALSE)=0,"",VLOOKUP($A184,parlvotes_lh!$A$11:$ZZ$201,86,FALSE)))</f>
        <v/>
      </c>
      <c r="O184" s="187" t="str">
        <f>IF(ISERROR(VLOOKUP($A184,parlvotes_lh!$A$11:$ZZ$201,106,FALSE))=TRUE,"",IF(VLOOKUP($A184,parlvotes_lh!$A$11:$ZZ$201,106,FALSE)=0,"",VLOOKUP($A184,parlvotes_lh!$A$11:$ZZ$201,106,FALSE)))</f>
        <v/>
      </c>
      <c r="P184" s="187" t="str">
        <f>IF(ISERROR(VLOOKUP($A184,parlvotes_lh!$A$11:$ZZ$201,126,FALSE))=TRUE,"",IF(VLOOKUP($A184,parlvotes_lh!$A$11:$ZZ$201,126,FALSE)=0,"",VLOOKUP($A184,parlvotes_lh!$A$11:$ZZ$201,126,FALSE)))</f>
        <v/>
      </c>
      <c r="Q184" s="188" t="str">
        <f>IF(ISERROR(VLOOKUP($A184,parlvotes_lh!$A$11:$ZZ$201,146,FALSE))=TRUE,"",IF(VLOOKUP($A184,parlvotes_lh!$A$11:$ZZ$201,146,FALSE)=0,"",VLOOKUP($A184,parlvotes_lh!$A$11:$ZZ$201,146,FALSE)))</f>
        <v/>
      </c>
      <c r="R184" s="188" t="str">
        <f>IF(ISERROR(VLOOKUP($A184,parlvotes_lh!$A$11:$ZZ$201,166,FALSE))=TRUE,"",IF(VLOOKUP($A184,parlvotes_lh!$A$11:$ZZ$201,166,FALSE)=0,"",VLOOKUP($A184,parlvotes_lh!$A$11:$ZZ$201,166,FALSE)))</f>
        <v/>
      </c>
      <c r="S184" s="188" t="str">
        <f>IF(ISERROR(VLOOKUP($A184,parlvotes_lh!$A$11:$ZZ$201,186,FALSE))=TRUE,"",IF(VLOOKUP($A184,parlvotes_lh!$A$11:$ZZ$201,186,FALSE)=0,"",VLOOKUP($A184,parlvotes_lh!$A$11:$ZZ$201,186,FALSE)))</f>
        <v/>
      </c>
      <c r="T184" s="188" t="str">
        <f>IF(ISERROR(VLOOKUP($A184,parlvotes_lh!$A$11:$ZZ$201,206,FALSE))=TRUE,"",IF(VLOOKUP($A184,parlvotes_lh!$A$11:$ZZ$201,206,FALSE)=0,"",VLOOKUP($A184,parlvotes_lh!$A$11:$ZZ$201,206,FALSE)))</f>
        <v/>
      </c>
      <c r="U184" s="188" t="str">
        <f>IF(ISERROR(VLOOKUP($A184,parlvotes_lh!$A$11:$ZZ$201,226,FALSE))=TRUE,"",IF(VLOOKUP($A184,parlvotes_lh!$A$11:$ZZ$201,226,FALSE)=0,"",VLOOKUP($A184,parlvotes_lh!$A$11:$ZZ$201,226,FALSE)))</f>
        <v/>
      </c>
      <c r="V184" s="188" t="str">
        <f>IF(ISERROR(VLOOKUP($A184,parlvotes_lh!$A$11:$ZZ$201,246,FALSE))=TRUE,"",IF(VLOOKUP($A184,parlvotes_lh!$A$11:$ZZ$201,246,FALSE)=0,"",VLOOKUP($A184,parlvotes_lh!$A$11:$ZZ$201,246,FALSE)))</f>
        <v/>
      </c>
      <c r="W184" s="188" t="str">
        <f>IF(ISERROR(VLOOKUP($A184,parlvotes_lh!$A$11:$ZZ$201,266,FALSE))=TRUE,"",IF(VLOOKUP($A184,parlvotes_lh!$A$11:$ZZ$201,266,FALSE)=0,"",VLOOKUP($A184,parlvotes_lh!$A$11:$ZZ$201,266,FALSE)))</f>
        <v/>
      </c>
      <c r="X184" s="188" t="str">
        <f>IF(ISERROR(VLOOKUP($A184,parlvotes_lh!$A$11:$ZZ$201,286,FALSE))=TRUE,"",IF(VLOOKUP($A184,parlvotes_lh!$A$11:$ZZ$201,286,FALSE)=0,"",VLOOKUP($A184,parlvotes_lh!$A$11:$ZZ$201,286,FALSE)))</f>
        <v/>
      </c>
      <c r="Y184" s="188" t="str">
        <f>IF(ISERROR(VLOOKUP($A184,parlvotes_lh!$A$11:$ZZ$201,306,FALSE))=TRUE,"",IF(VLOOKUP($A184,parlvotes_lh!$A$11:$ZZ$201,306,FALSE)=0,"",VLOOKUP($A184,parlvotes_lh!$A$11:$ZZ$201,306,FALSE)))</f>
        <v/>
      </c>
      <c r="Z184" s="188" t="str">
        <f>IF(ISERROR(VLOOKUP($A184,parlvotes_lh!$A$11:$ZZ$201,326,FALSE))=TRUE,"",IF(VLOOKUP($A184,parlvotes_lh!$A$11:$ZZ$201,326,FALSE)=0,"",VLOOKUP($A184,parlvotes_lh!$A$11:$ZZ$201,326,FALSE)))</f>
        <v/>
      </c>
      <c r="AA184" s="188" t="str">
        <f>IF(ISERROR(VLOOKUP($A184,parlvotes_lh!$A$11:$ZZ$201,346,FALSE))=TRUE,"",IF(VLOOKUP($A184,parlvotes_lh!$A$11:$ZZ$201,346,FALSE)=0,"",VLOOKUP($A184,parlvotes_lh!$A$11:$ZZ$201,346,FALSE)))</f>
        <v/>
      </c>
      <c r="AB184" s="188" t="str">
        <f>IF(ISERROR(VLOOKUP($A184,parlvotes_lh!$A$11:$ZZ$201,366,FALSE))=TRUE,"",IF(VLOOKUP($A184,parlvotes_lh!$A$11:$ZZ$201,366,FALSE)=0,"",VLOOKUP($A184,parlvotes_lh!$A$11:$ZZ$201,366,FALSE)))</f>
        <v/>
      </c>
      <c r="AC184" s="188" t="str">
        <f>IF(ISERROR(VLOOKUP($A184,parlvotes_lh!$A$11:$ZZ$201,386,FALSE))=TRUE,"",IF(VLOOKUP($A184,parlvotes_lh!$A$11:$ZZ$201,386,FALSE)=0,"",VLOOKUP($A184,parlvotes_lh!$A$11:$ZZ$201,386,FALSE)))</f>
        <v/>
      </c>
    </row>
    <row r="185" spans="1:29" ht="13.5" customHeight="1" x14ac:dyDescent="0.25">
      <c r="A185" s="182"/>
      <c r="B185" s="87" t="str">
        <f>IF(A185="","",MID(info_weblinks!$C$3,32,3))</f>
        <v/>
      </c>
      <c r="C185" s="87" t="str">
        <f>IF(info_parties!G185="","",info_parties!G185)</f>
        <v/>
      </c>
      <c r="D185" s="87" t="str">
        <f>IF(info_parties!K185="","",info_parties!K185)</f>
        <v/>
      </c>
      <c r="E185" s="87" t="str">
        <f>IF(info_parties!H185="","",info_parties!H185)</f>
        <v/>
      </c>
      <c r="F185" s="183" t="str">
        <f t="shared" si="8"/>
        <v/>
      </c>
      <c r="G185" s="184" t="str">
        <f t="shared" si="9"/>
        <v/>
      </c>
      <c r="H185" s="185" t="str">
        <f t="shared" si="10"/>
        <v/>
      </c>
      <c r="I185" s="186" t="str">
        <f t="shared" si="11"/>
        <v/>
      </c>
      <c r="J185" s="187" t="str">
        <f>IF(ISERROR(VLOOKUP($A185,parlvotes_lh!$A$11:$ZZ$201,6,FALSE))=TRUE,"",IF(VLOOKUP($A185,parlvotes_lh!$A$11:$ZZ$201,6,FALSE)=0,"",VLOOKUP($A185,parlvotes_lh!$A$11:$ZZ$201,6,FALSE)))</f>
        <v/>
      </c>
      <c r="K185" s="187" t="str">
        <f>IF(ISERROR(VLOOKUP($A185,parlvotes_lh!$A$11:$ZZ$201,26,FALSE))=TRUE,"",IF(VLOOKUP($A185,parlvotes_lh!$A$11:$ZZ$201,26,FALSE)=0,"",VLOOKUP($A185,parlvotes_lh!$A$11:$ZZ$201,26,FALSE)))</f>
        <v/>
      </c>
      <c r="L185" s="187" t="str">
        <f>IF(ISERROR(VLOOKUP($A185,parlvotes_lh!$A$11:$ZZ$201,46,FALSE))=TRUE,"",IF(VLOOKUP($A185,parlvotes_lh!$A$11:$ZZ$201,46,FALSE)=0,"",VLOOKUP($A185,parlvotes_lh!$A$11:$ZZ$201,46,FALSE)))</f>
        <v/>
      </c>
      <c r="M185" s="187" t="str">
        <f>IF(ISERROR(VLOOKUP($A185,parlvotes_lh!$A$11:$ZZ$201,66,FALSE))=TRUE,"",IF(VLOOKUP($A185,parlvotes_lh!$A$11:$ZZ$201,66,FALSE)=0,"",VLOOKUP($A185,parlvotes_lh!$A$11:$ZZ$201,66,FALSE)))</f>
        <v/>
      </c>
      <c r="N185" s="187" t="str">
        <f>IF(ISERROR(VLOOKUP($A185,parlvotes_lh!$A$11:$ZZ$201,86,FALSE))=TRUE,"",IF(VLOOKUP($A185,parlvotes_lh!$A$11:$ZZ$201,86,FALSE)=0,"",VLOOKUP($A185,parlvotes_lh!$A$11:$ZZ$201,86,FALSE)))</f>
        <v/>
      </c>
      <c r="O185" s="187" t="str">
        <f>IF(ISERROR(VLOOKUP($A185,parlvotes_lh!$A$11:$ZZ$201,106,FALSE))=TRUE,"",IF(VLOOKUP($A185,parlvotes_lh!$A$11:$ZZ$201,106,FALSE)=0,"",VLOOKUP($A185,parlvotes_lh!$A$11:$ZZ$201,106,FALSE)))</f>
        <v/>
      </c>
      <c r="P185" s="187" t="str">
        <f>IF(ISERROR(VLOOKUP($A185,parlvotes_lh!$A$11:$ZZ$201,126,FALSE))=TRUE,"",IF(VLOOKUP($A185,parlvotes_lh!$A$11:$ZZ$201,126,FALSE)=0,"",VLOOKUP($A185,parlvotes_lh!$A$11:$ZZ$201,126,FALSE)))</f>
        <v/>
      </c>
      <c r="Q185" s="188" t="str">
        <f>IF(ISERROR(VLOOKUP($A185,parlvotes_lh!$A$11:$ZZ$201,146,FALSE))=TRUE,"",IF(VLOOKUP($A185,parlvotes_lh!$A$11:$ZZ$201,146,FALSE)=0,"",VLOOKUP($A185,parlvotes_lh!$A$11:$ZZ$201,146,FALSE)))</f>
        <v/>
      </c>
      <c r="R185" s="188" t="str">
        <f>IF(ISERROR(VLOOKUP($A185,parlvotes_lh!$A$11:$ZZ$201,166,FALSE))=TRUE,"",IF(VLOOKUP($A185,parlvotes_lh!$A$11:$ZZ$201,166,FALSE)=0,"",VLOOKUP($A185,parlvotes_lh!$A$11:$ZZ$201,166,FALSE)))</f>
        <v/>
      </c>
      <c r="S185" s="188" t="str">
        <f>IF(ISERROR(VLOOKUP($A185,parlvotes_lh!$A$11:$ZZ$201,186,FALSE))=TRUE,"",IF(VLOOKUP($A185,parlvotes_lh!$A$11:$ZZ$201,186,FALSE)=0,"",VLOOKUP($A185,parlvotes_lh!$A$11:$ZZ$201,186,FALSE)))</f>
        <v/>
      </c>
      <c r="T185" s="188" t="str">
        <f>IF(ISERROR(VLOOKUP($A185,parlvotes_lh!$A$11:$ZZ$201,206,FALSE))=TRUE,"",IF(VLOOKUP($A185,parlvotes_lh!$A$11:$ZZ$201,206,FALSE)=0,"",VLOOKUP($A185,parlvotes_lh!$A$11:$ZZ$201,206,FALSE)))</f>
        <v/>
      </c>
      <c r="U185" s="188" t="str">
        <f>IF(ISERROR(VLOOKUP($A185,parlvotes_lh!$A$11:$ZZ$201,226,FALSE))=TRUE,"",IF(VLOOKUP($A185,parlvotes_lh!$A$11:$ZZ$201,226,FALSE)=0,"",VLOOKUP($A185,parlvotes_lh!$A$11:$ZZ$201,226,FALSE)))</f>
        <v/>
      </c>
      <c r="V185" s="188" t="str">
        <f>IF(ISERROR(VLOOKUP($A185,parlvotes_lh!$A$11:$ZZ$201,246,FALSE))=TRUE,"",IF(VLOOKUP($A185,parlvotes_lh!$A$11:$ZZ$201,246,FALSE)=0,"",VLOOKUP($A185,parlvotes_lh!$A$11:$ZZ$201,246,FALSE)))</f>
        <v/>
      </c>
      <c r="W185" s="188" t="str">
        <f>IF(ISERROR(VLOOKUP($A185,parlvotes_lh!$A$11:$ZZ$201,266,FALSE))=TRUE,"",IF(VLOOKUP($A185,parlvotes_lh!$A$11:$ZZ$201,266,FALSE)=0,"",VLOOKUP($A185,parlvotes_lh!$A$11:$ZZ$201,266,FALSE)))</f>
        <v/>
      </c>
      <c r="X185" s="188" t="str">
        <f>IF(ISERROR(VLOOKUP($A185,parlvotes_lh!$A$11:$ZZ$201,286,FALSE))=TRUE,"",IF(VLOOKUP($A185,parlvotes_lh!$A$11:$ZZ$201,286,FALSE)=0,"",VLOOKUP($A185,parlvotes_lh!$A$11:$ZZ$201,286,FALSE)))</f>
        <v/>
      </c>
      <c r="Y185" s="188" t="str">
        <f>IF(ISERROR(VLOOKUP($A185,parlvotes_lh!$A$11:$ZZ$201,306,FALSE))=TRUE,"",IF(VLOOKUP($A185,parlvotes_lh!$A$11:$ZZ$201,306,FALSE)=0,"",VLOOKUP($A185,parlvotes_lh!$A$11:$ZZ$201,306,FALSE)))</f>
        <v/>
      </c>
      <c r="Z185" s="188" t="str">
        <f>IF(ISERROR(VLOOKUP($A185,parlvotes_lh!$A$11:$ZZ$201,326,FALSE))=TRUE,"",IF(VLOOKUP($A185,parlvotes_lh!$A$11:$ZZ$201,326,FALSE)=0,"",VLOOKUP($A185,parlvotes_lh!$A$11:$ZZ$201,326,FALSE)))</f>
        <v/>
      </c>
      <c r="AA185" s="188" t="str">
        <f>IF(ISERROR(VLOOKUP($A185,parlvotes_lh!$A$11:$ZZ$201,346,FALSE))=TRUE,"",IF(VLOOKUP($A185,parlvotes_lh!$A$11:$ZZ$201,346,FALSE)=0,"",VLOOKUP($A185,parlvotes_lh!$A$11:$ZZ$201,346,FALSE)))</f>
        <v/>
      </c>
      <c r="AB185" s="188" t="str">
        <f>IF(ISERROR(VLOOKUP($A185,parlvotes_lh!$A$11:$ZZ$201,366,FALSE))=TRUE,"",IF(VLOOKUP($A185,parlvotes_lh!$A$11:$ZZ$201,366,FALSE)=0,"",VLOOKUP($A185,parlvotes_lh!$A$11:$ZZ$201,366,FALSE)))</f>
        <v/>
      </c>
      <c r="AC185" s="188" t="str">
        <f>IF(ISERROR(VLOOKUP($A185,parlvotes_lh!$A$11:$ZZ$201,386,FALSE))=TRUE,"",IF(VLOOKUP($A185,parlvotes_lh!$A$11:$ZZ$201,386,FALSE)=0,"",VLOOKUP($A185,parlvotes_lh!$A$11:$ZZ$201,386,FALSE)))</f>
        <v/>
      </c>
    </row>
    <row r="186" spans="1:29" ht="13.5" customHeight="1" x14ac:dyDescent="0.25">
      <c r="A186" s="182"/>
      <c r="B186" s="87" t="str">
        <f>IF(A186="","",MID(info_weblinks!$C$3,32,3))</f>
        <v/>
      </c>
      <c r="C186" s="87" t="str">
        <f>IF(info_parties!G186="","",info_parties!G186)</f>
        <v/>
      </c>
      <c r="D186" s="87" t="str">
        <f>IF(info_parties!K186="","",info_parties!K186)</f>
        <v/>
      </c>
      <c r="E186" s="87" t="str">
        <f>IF(info_parties!H186="","",info_parties!H186)</f>
        <v/>
      </c>
      <c r="F186" s="183" t="str">
        <f t="shared" si="8"/>
        <v/>
      </c>
      <c r="G186" s="184" t="str">
        <f t="shared" si="9"/>
        <v/>
      </c>
      <c r="H186" s="185" t="str">
        <f t="shared" si="10"/>
        <v/>
      </c>
      <c r="I186" s="186" t="str">
        <f t="shared" si="11"/>
        <v/>
      </c>
      <c r="J186" s="187" t="str">
        <f>IF(ISERROR(VLOOKUP($A186,parlvotes_lh!$A$11:$ZZ$201,6,FALSE))=TRUE,"",IF(VLOOKUP($A186,parlvotes_lh!$A$11:$ZZ$201,6,FALSE)=0,"",VLOOKUP($A186,parlvotes_lh!$A$11:$ZZ$201,6,FALSE)))</f>
        <v/>
      </c>
      <c r="K186" s="187" t="str">
        <f>IF(ISERROR(VLOOKUP($A186,parlvotes_lh!$A$11:$ZZ$201,26,FALSE))=TRUE,"",IF(VLOOKUP($A186,parlvotes_lh!$A$11:$ZZ$201,26,FALSE)=0,"",VLOOKUP($A186,parlvotes_lh!$A$11:$ZZ$201,26,FALSE)))</f>
        <v/>
      </c>
      <c r="L186" s="187" t="str">
        <f>IF(ISERROR(VLOOKUP($A186,parlvotes_lh!$A$11:$ZZ$201,46,FALSE))=TRUE,"",IF(VLOOKUP($A186,parlvotes_lh!$A$11:$ZZ$201,46,FALSE)=0,"",VLOOKUP($A186,parlvotes_lh!$A$11:$ZZ$201,46,FALSE)))</f>
        <v/>
      </c>
      <c r="M186" s="187" t="str">
        <f>IF(ISERROR(VLOOKUP($A186,parlvotes_lh!$A$11:$ZZ$201,66,FALSE))=TRUE,"",IF(VLOOKUP($A186,parlvotes_lh!$A$11:$ZZ$201,66,FALSE)=0,"",VLOOKUP($A186,parlvotes_lh!$A$11:$ZZ$201,66,FALSE)))</f>
        <v/>
      </c>
      <c r="N186" s="187" t="str">
        <f>IF(ISERROR(VLOOKUP($A186,parlvotes_lh!$A$11:$ZZ$201,86,FALSE))=TRUE,"",IF(VLOOKUP($A186,parlvotes_lh!$A$11:$ZZ$201,86,FALSE)=0,"",VLOOKUP($A186,parlvotes_lh!$A$11:$ZZ$201,86,FALSE)))</f>
        <v/>
      </c>
      <c r="O186" s="187" t="str">
        <f>IF(ISERROR(VLOOKUP($A186,parlvotes_lh!$A$11:$ZZ$201,106,FALSE))=TRUE,"",IF(VLOOKUP($A186,parlvotes_lh!$A$11:$ZZ$201,106,FALSE)=0,"",VLOOKUP($A186,parlvotes_lh!$A$11:$ZZ$201,106,FALSE)))</f>
        <v/>
      </c>
      <c r="P186" s="187" t="str">
        <f>IF(ISERROR(VLOOKUP($A186,parlvotes_lh!$A$11:$ZZ$201,126,FALSE))=TRUE,"",IF(VLOOKUP($A186,parlvotes_lh!$A$11:$ZZ$201,126,FALSE)=0,"",VLOOKUP($A186,parlvotes_lh!$A$11:$ZZ$201,126,FALSE)))</f>
        <v/>
      </c>
      <c r="Q186" s="188" t="str">
        <f>IF(ISERROR(VLOOKUP($A186,parlvotes_lh!$A$11:$ZZ$201,146,FALSE))=TRUE,"",IF(VLOOKUP($A186,parlvotes_lh!$A$11:$ZZ$201,146,FALSE)=0,"",VLOOKUP($A186,parlvotes_lh!$A$11:$ZZ$201,146,FALSE)))</f>
        <v/>
      </c>
      <c r="R186" s="188" t="str">
        <f>IF(ISERROR(VLOOKUP($A186,parlvotes_lh!$A$11:$ZZ$201,166,FALSE))=TRUE,"",IF(VLOOKUP($A186,parlvotes_lh!$A$11:$ZZ$201,166,FALSE)=0,"",VLOOKUP($A186,parlvotes_lh!$A$11:$ZZ$201,166,FALSE)))</f>
        <v/>
      </c>
      <c r="S186" s="188" t="str">
        <f>IF(ISERROR(VLOOKUP($A186,parlvotes_lh!$A$11:$ZZ$201,186,FALSE))=TRUE,"",IF(VLOOKUP($A186,parlvotes_lh!$A$11:$ZZ$201,186,FALSE)=0,"",VLOOKUP($A186,parlvotes_lh!$A$11:$ZZ$201,186,FALSE)))</f>
        <v/>
      </c>
      <c r="T186" s="188" t="str">
        <f>IF(ISERROR(VLOOKUP($A186,parlvotes_lh!$A$11:$ZZ$201,206,FALSE))=TRUE,"",IF(VLOOKUP($A186,parlvotes_lh!$A$11:$ZZ$201,206,FALSE)=0,"",VLOOKUP($A186,parlvotes_lh!$A$11:$ZZ$201,206,FALSE)))</f>
        <v/>
      </c>
      <c r="U186" s="188" t="str">
        <f>IF(ISERROR(VLOOKUP($A186,parlvotes_lh!$A$11:$ZZ$201,226,FALSE))=TRUE,"",IF(VLOOKUP($A186,parlvotes_lh!$A$11:$ZZ$201,226,FALSE)=0,"",VLOOKUP($A186,parlvotes_lh!$A$11:$ZZ$201,226,FALSE)))</f>
        <v/>
      </c>
      <c r="V186" s="188" t="str">
        <f>IF(ISERROR(VLOOKUP($A186,parlvotes_lh!$A$11:$ZZ$201,246,FALSE))=TRUE,"",IF(VLOOKUP($A186,parlvotes_lh!$A$11:$ZZ$201,246,FALSE)=0,"",VLOOKUP($A186,parlvotes_lh!$A$11:$ZZ$201,246,FALSE)))</f>
        <v/>
      </c>
      <c r="W186" s="188" t="str">
        <f>IF(ISERROR(VLOOKUP($A186,parlvotes_lh!$A$11:$ZZ$201,266,FALSE))=TRUE,"",IF(VLOOKUP($A186,parlvotes_lh!$A$11:$ZZ$201,266,FALSE)=0,"",VLOOKUP($A186,parlvotes_lh!$A$11:$ZZ$201,266,FALSE)))</f>
        <v/>
      </c>
      <c r="X186" s="188" t="str">
        <f>IF(ISERROR(VLOOKUP($A186,parlvotes_lh!$A$11:$ZZ$201,286,FALSE))=TRUE,"",IF(VLOOKUP($A186,parlvotes_lh!$A$11:$ZZ$201,286,FALSE)=0,"",VLOOKUP($A186,parlvotes_lh!$A$11:$ZZ$201,286,FALSE)))</f>
        <v/>
      </c>
      <c r="Y186" s="188" t="str">
        <f>IF(ISERROR(VLOOKUP($A186,parlvotes_lh!$A$11:$ZZ$201,306,FALSE))=TRUE,"",IF(VLOOKUP($A186,parlvotes_lh!$A$11:$ZZ$201,306,FALSE)=0,"",VLOOKUP($A186,parlvotes_lh!$A$11:$ZZ$201,306,FALSE)))</f>
        <v/>
      </c>
      <c r="Z186" s="188" t="str">
        <f>IF(ISERROR(VLOOKUP($A186,parlvotes_lh!$A$11:$ZZ$201,326,FALSE))=TRUE,"",IF(VLOOKUP($A186,parlvotes_lh!$A$11:$ZZ$201,326,FALSE)=0,"",VLOOKUP($A186,parlvotes_lh!$A$11:$ZZ$201,326,FALSE)))</f>
        <v/>
      </c>
      <c r="AA186" s="188" t="str">
        <f>IF(ISERROR(VLOOKUP($A186,parlvotes_lh!$A$11:$ZZ$201,346,FALSE))=TRUE,"",IF(VLOOKUP($A186,parlvotes_lh!$A$11:$ZZ$201,346,FALSE)=0,"",VLOOKUP($A186,parlvotes_lh!$A$11:$ZZ$201,346,FALSE)))</f>
        <v/>
      </c>
      <c r="AB186" s="188" t="str">
        <f>IF(ISERROR(VLOOKUP($A186,parlvotes_lh!$A$11:$ZZ$201,366,FALSE))=TRUE,"",IF(VLOOKUP($A186,parlvotes_lh!$A$11:$ZZ$201,366,FALSE)=0,"",VLOOKUP($A186,parlvotes_lh!$A$11:$ZZ$201,366,FALSE)))</f>
        <v/>
      </c>
      <c r="AC186" s="188" t="str">
        <f>IF(ISERROR(VLOOKUP($A186,parlvotes_lh!$A$11:$ZZ$201,386,FALSE))=TRUE,"",IF(VLOOKUP($A186,parlvotes_lh!$A$11:$ZZ$201,386,FALSE)=0,"",VLOOKUP($A186,parlvotes_lh!$A$11:$ZZ$201,386,FALSE)))</f>
        <v/>
      </c>
    </row>
    <row r="187" spans="1:29" ht="13.5" customHeight="1" x14ac:dyDescent="0.25">
      <c r="A187" s="182"/>
      <c r="B187" s="87" t="str">
        <f>IF(A187="","",MID(info_weblinks!$C$3,32,3))</f>
        <v/>
      </c>
      <c r="C187" s="87" t="str">
        <f>IF(info_parties!G187="","",info_parties!G187)</f>
        <v/>
      </c>
      <c r="D187" s="87" t="str">
        <f>IF(info_parties!K187="","",info_parties!K187)</f>
        <v/>
      </c>
      <c r="E187" s="87" t="str">
        <f>IF(info_parties!H187="","",info_parties!H187)</f>
        <v/>
      </c>
      <c r="F187" s="183" t="str">
        <f t="shared" si="8"/>
        <v/>
      </c>
      <c r="G187" s="184" t="str">
        <f t="shared" si="9"/>
        <v/>
      </c>
      <c r="H187" s="185" t="str">
        <f t="shared" si="10"/>
        <v/>
      </c>
      <c r="I187" s="186" t="str">
        <f t="shared" si="11"/>
        <v/>
      </c>
      <c r="J187" s="187" t="str">
        <f>IF(ISERROR(VLOOKUP($A187,parlvotes_lh!$A$11:$ZZ$201,6,FALSE))=TRUE,"",IF(VLOOKUP($A187,parlvotes_lh!$A$11:$ZZ$201,6,FALSE)=0,"",VLOOKUP($A187,parlvotes_lh!$A$11:$ZZ$201,6,FALSE)))</f>
        <v/>
      </c>
      <c r="K187" s="187" t="str">
        <f>IF(ISERROR(VLOOKUP($A187,parlvotes_lh!$A$11:$ZZ$201,26,FALSE))=TRUE,"",IF(VLOOKUP($A187,parlvotes_lh!$A$11:$ZZ$201,26,FALSE)=0,"",VLOOKUP($A187,parlvotes_lh!$A$11:$ZZ$201,26,FALSE)))</f>
        <v/>
      </c>
      <c r="L187" s="187" t="str">
        <f>IF(ISERROR(VLOOKUP($A187,parlvotes_lh!$A$11:$ZZ$201,46,FALSE))=TRUE,"",IF(VLOOKUP($A187,parlvotes_lh!$A$11:$ZZ$201,46,FALSE)=0,"",VLOOKUP($A187,parlvotes_lh!$A$11:$ZZ$201,46,FALSE)))</f>
        <v/>
      </c>
      <c r="M187" s="187" t="str">
        <f>IF(ISERROR(VLOOKUP($A187,parlvotes_lh!$A$11:$ZZ$201,66,FALSE))=TRUE,"",IF(VLOOKUP($A187,parlvotes_lh!$A$11:$ZZ$201,66,FALSE)=0,"",VLOOKUP($A187,parlvotes_lh!$A$11:$ZZ$201,66,FALSE)))</f>
        <v/>
      </c>
      <c r="N187" s="187" t="str">
        <f>IF(ISERROR(VLOOKUP($A187,parlvotes_lh!$A$11:$ZZ$201,86,FALSE))=TRUE,"",IF(VLOOKUP($A187,parlvotes_lh!$A$11:$ZZ$201,86,FALSE)=0,"",VLOOKUP($A187,parlvotes_lh!$A$11:$ZZ$201,86,FALSE)))</f>
        <v/>
      </c>
      <c r="O187" s="187" t="str">
        <f>IF(ISERROR(VLOOKUP($A187,parlvotes_lh!$A$11:$ZZ$201,106,FALSE))=TRUE,"",IF(VLOOKUP($A187,parlvotes_lh!$A$11:$ZZ$201,106,FALSE)=0,"",VLOOKUP($A187,parlvotes_lh!$A$11:$ZZ$201,106,FALSE)))</f>
        <v/>
      </c>
      <c r="P187" s="187" t="str">
        <f>IF(ISERROR(VLOOKUP($A187,parlvotes_lh!$A$11:$ZZ$201,126,FALSE))=TRUE,"",IF(VLOOKUP($A187,parlvotes_lh!$A$11:$ZZ$201,126,FALSE)=0,"",VLOOKUP($A187,parlvotes_lh!$A$11:$ZZ$201,126,FALSE)))</f>
        <v/>
      </c>
      <c r="Q187" s="188" t="str">
        <f>IF(ISERROR(VLOOKUP($A187,parlvotes_lh!$A$11:$ZZ$201,146,FALSE))=TRUE,"",IF(VLOOKUP($A187,parlvotes_lh!$A$11:$ZZ$201,146,FALSE)=0,"",VLOOKUP($A187,parlvotes_lh!$A$11:$ZZ$201,146,FALSE)))</f>
        <v/>
      </c>
      <c r="R187" s="188" t="str">
        <f>IF(ISERROR(VLOOKUP($A187,parlvotes_lh!$A$11:$ZZ$201,166,FALSE))=TRUE,"",IF(VLOOKUP($A187,parlvotes_lh!$A$11:$ZZ$201,166,FALSE)=0,"",VLOOKUP($A187,parlvotes_lh!$A$11:$ZZ$201,166,FALSE)))</f>
        <v/>
      </c>
      <c r="S187" s="188" t="str">
        <f>IF(ISERROR(VLOOKUP($A187,parlvotes_lh!$A$11:$ZZ$201,186,FALSE))=TRUE,"",IF(VLOOKUP($A187,parlvotes_lh!$A$11:$ZZ$201,186,FALSE)=0,"",VLOOKUP($A187,parlvotes_lh!$A$11:$ZZ$201,186,FALSE)))</f>
        <v/>
      </c>
      <c r="T187" s="188" t="str">
        <f>IF(ISERROR(VLOOKUP($A187,parlvotes_lh!$A$11:$ZZ$201,206,FALSE))=TRUE,"",IF(VLOOKUP($A187,parlvotes_lh!$A$11:$ZZ$201,206,FALSE)=0,"",VLOOKUP($A187,parlvotes_lh!$A$11:$ZZ$201,206,FALSE)))</f>
        <v/>
      </c>
      <c r="U187" s="188" t="str">
        <f>IF(ISERROR(VLOOKUP($A187,parlvotes_lh!$A$11:$ZZ$201,226,FALSE))=TRUE,"",IF(VLOOKUP($A187,parlvotes_lh!$A$11:$ZZ$201,226,FALSE)=0,"",VLOOKUP($A187,parlvotes_lh!$A$11:$ZZ$201,226,FALSE)))</f>
        <v/>
      </c>
      <c r="V187" s="188" t="str">
        <f>IF(ISERROR(VLOOKUP($A187,parlvotes_lh!$A$11:$ZZ$201,246,FALSE))=TRUE,"",IF(VLOOKUP($A187,parlvotes_lh!$A$11:$ZZ$201,246,FALSE)=0,"",VLOOKUP($A187,parlvotes_lh!$A$11:$ZZ$201,246,FALSE)))</f>
        <v/>
      </c>
      <c r="W187" s="188" t="str">
        <f>IF(ISERROR(VLOOKUP($A187,parlvotes_lh!$A$11:$ZZ$201,266,FALSE))=TRUE,"",IF(VLOOKUP($A187,parlvotes_lh!$A$11:$ZZ$201,266,FALSE)=0,"",VLOOKUP($A187,parlvotes_lh!$A$11:$ZZ$201,266,FALSE)))</f>
        <v/>
      </c>
      <c r="X187" s="188" t="str">
        <f>IF(ISERROR(VLOOKUP($A187,parlvotes_lh!$A$11:$ZZ$201,286,FALSE))=TRUE,"",IF(VLOOKUP($A187,parlvotes_lh!$A$11:$ZZ$201,286,FALSE)=0,"",VLOOKUP($A187,parlvotes_lh!$A$11:$ZZ$201,286,FALSE)))</f>
        <v/>
      </c>
      <c r="Y187" s="188" t="str">
        <f>IF(ISERROR(VLOOKUP($A187,parlvotes_lh!$A$11:$ZZ$201,306,FALSE))=TRUE,"",IF(VLOOKUP($A187,parlvotes_lh!$A$11:$ZZ$201,306,FALSE)=0,"",VLOOKUP($A187,parlvotes_lh!$A$11:$ZZ$201,306,FALSE)))</f>
        <v/>
      </c>
      <c r="Z187" s="188" t="str">
        <f>IF(ISERROR(VLOOKUP($A187,parlvotes_lh!$A$11:$ZZ$201,326,FALSE))=TRUE,"",IF(VLOOKUP($A187,parlvotes_lh!$A$11:$ZZ$201,326,FALSE)=0,"",VLOOKUP($A187,parlvotes_lh!$A$11:$ZZ$201,326,FALSE)))</f>
        <v/>
      </c>
      <c r="AA187" s="188" t="str">
        <f>IF(ISERROR(VLOOKUP($A187,parlvotes_lh!$A$11:$ZZ$201,346,FALSE))=TRUE,"",IF(VLOOKUP($A187,parlvotes_lh!$A$11:$ZZ$201,346,FALSE)=0,"",VLOOKUP($A187,parlvotes_lh!$A$11:$ZZ$201,346,FALSE)))</f>
        <v/>
      </c>
      <c r="AB187" s="188" t="str">
        <f>IF(ISERROR(VLOOKUP($A187,parlvotes_lh!$A$11:$ZZ$201,366,FALSE))=TRUE,"",IF(VLOOKUP($A187,parlvotes_lh!$A$11:$ZZ$201,366,FALSE)=0,"",VLOOKUP($A187,parlvotes_lh!$A$11:$ZZ$201,366,FALSE)))</f>
        <v/>
      </c>
      <c r="AC187" s="188" t="str">
        <f>IF(ISERROR(VLOOKUP($A187,parlvotes_lh!$A$11:$ZZ$201,386,FALSE))=TRUE,"",IF(VLOOKUP($A187,parlvotes_lh!$A$11:$ZZ$201,386,FALSE)=0,"",VLOOKUP($A187,parlvotes_lh!$A$11:$ZZ$201,386,FALSE)))</f>
        <v/>
      </c>
    </row>
    <row r="188" spans="1:29" ht="13.5" customHeight="1" x14ac:dyDescent="0.25">
      <c r="A188" s="182"/>
      <c r="B188" s="87" t="str">
        <f>IF(A188="","",MID(info_weblinks!$C$3,32,3))</f>
        <v/>
      </c>
      <c r="C188" s="87" t="str">
        <f>IF(info_parties!G188="","",info_parties!G188)</f>
        <v/>
      </c>
      <c r="D188" s="87" t="str">
        <f>IF(info_parties!K188="","",info_parties!K188)</f>
        <v/>
      </c>
      <c r="E188" s="87" t="str">
        <f>IF(info_parties!H188="","",info_parties!H188)</f>
        <v/>
      </c>
      <c r="F188" s="183" t="str">
        <f t="shared" si="8"/>
        <v/>
      </c>
      <c r="G188" s="184" t="str">
        <f t="shared" si="9"/>
        <v/>
      </c>
      <c r="H188" s="185" t="str">
        <f t="shared" si="10"/>
        <v/>
      </c>
      <c r="I188" s="186" t="str">
        <f t="shared" si="11"/>
        <v/>
      </c>
      <c r="J188" s="187" t="str">
        <f>IF(ISERROR(VLOOKUP($A188,parlvotes_lh!$A$11:$ZZ$201,6,FALSE))=TRUE,"",IF(VLOOKUP($A188,parlvotes_lh!$A$11:$ZZ$201,6,FALSE)=0,"",VLOOKUP($A188,parlvotes_lh!$A$11:$ZZ$201,6,FALSE)))</f>
        <v/>
      </c>
      <c r="K188" s="187" t="str">
        <f>IF(ISERROR(VLOOKUP($A188,parlvotes_lh!$A$11:$ZZ$201,26,FALSE))=TRUE,"",IF(VLOOKUP($A188,parlvotes_lh!$A$11:$ZZ$201,26,FALSE)=0,"",VLOOKUP($A188,parlvotes_lh!$A$11:$ZZ$201,26,FALSE)))</f>
        <v/>
      </c>
      <c r="L188" s="187" t="str">
        <f>IF(ISERROR(VLOOKUP($A188,parlvotes_lh!$A$11:$ZZ$201,46,FALSE))=TRUE,"",IF(VLOOKUP($A188,parlvotes_lh!$A$11:$ZZ$201,46,FALSE)=0,"",VLOOKUP($A188,parlvotes_lh!$A$11:$ZZ$201,46,FALSE)))</f>
        <v/>
      </c>
      <c r="M188" s="187" t="str">
        <f>IF(ISERROR(VLOOKUP($A188,parlvotes_lh!$A$11:$ZZ$201,66,FALSE))=TRUE,"",IF(VLOOKUP($A188,parlvotes_lh!$A$11:$ZZ$201,66,FALSE)=0,"",VLOOKUP($A188,parlvotes_lh!$A$11:$ZZ$201,66,FALSE)))</f>
        <v/>
      </c>
      <c r="N188" s="187" t="str">
        <f>IF(ISERROR(VLOOKUP($A188,parlvotes_lh!$A$11:$ZZ$201,86,FALSE))=TRUE,"",IF(VLOOKUP($A188,parlvotes_lh!$A$11:$ZZ$201,86,FALSE)=0,"",VLOOKUP($A188,parlvotes_lh!$A$11:$ZZ$201,86,FALSE)))</f>
        <v/>
      </c>
      <c r="O188" s="187" t="str">
        <f>IF(ISERROR(VLOOKUP($A188,parlvotes_lh!$A$11:$ZZ$201,106,FALSE))=TRUE,"",IF(VLOOKUP($A188,parlvotes_lh!$A$11:$ZZ$201,106,FALSE)=0,"",VLOOKUP($A188,parlvotes_lh!$A$11:$ZZ$201,106,FALSE)))</f>
        <v/>
      </c>
      <c r="P188" s="187" t="str">
        <f>IF(ISERROR(VLOOKUP($A188,parlvotes_lh!$A$11:$ZZ$201,126,FALSE))=TRUE,"",IF(VLOOKUP($A188,parlvotes_lh!$A$11:$ZZ$201,126,FALSE)=0,"",VLOOKUP($A188,parlvotes_lh!$A$11:$ZZ$201,126,FALSE)))</f>
        <v/>
      </c>
      <c r="Q188" s="188" t="str">
        <f>IF(ISERROR(VLOOKUP($A188,parlvotes_lh!$A$11:$ZZ$201,146,FALSE))=TRUE,"",IF(VLOOKUP($A188,parlvotes_lh!$A$11:$ZZ$201,146,FALSE)=0,"",VLOOKUP($A188,parlvotes_lh!$A$11:$ZZ$201,146,FALSE)))</f>
        <v/>
      </c>
      <c r="R188" s="188" t="str">
        <f>IF(ISERROR(VLOOKUP($A188,parlvotes_lh!$A$11:$ZZ$201,166,FALSE))=TRUE,"",IF(VLOOKUP($A188,parlvotes_lh!$A$11:$ZZ$201,166,FALSE)=0,"",VLOOKUP($A188,parlvotes_lh!$A$11:$ZZ$201,166,FALSE)))</f>
        <v/>
      </c>
      <c r="S188" s="188" t="str">
        <f>IF(ISERROR(VLOOKUP($A188,parlvotes_lh!$A$11:$ZZ$201,186,FALSE))=TRUE,"",IF(VLOOKUP($A188,parlvotes_lh!$A$11:$ZZ$201,186,FALSE)=0,"",VLOOKUP($A188,parlvotes_lh!$A$11:$ZZ$201,186,FALSE)))</f>
        <v/>
      </c>
      <c r="T188" s="188" t="str">
        <f>IF(ISERROR(VLOOKUP($A188,parlvotes_lh!$A$11:$ZZ$201,206,FALSE))=TRUE,"",IF(VLOOKUP($A188,parlvotes_lh!$A$11:$ZZ$201,206,FALSE)=0,"",VLOOKUP($A188,parlvotes_lh!$A$11:$ZZ$201,206,FALSE)))</f>
        <v/>
      </c>
      <c r="U188" s="188" t="str">
        <f>IF(ISERROR(VLOOKUP($A188,parlvotes_lh!$A$11:$ZZ$201,226,FALSE))=TRUE,"",IF(VLOOKUP($A188,parlvotes_lh!$A$11:$ZZ$201,226,FALSE)=0,"",VLOOKUP($A188,parlvotes_lh!$A$11:$ZZ$201,226,FALSE)))</f>
        <v/>
      </c>
      <c r="V188" s="188" t="str">
        <f>IF(ISERROR(VLOOKUP($A188,parlvotes_lh!$A$11:$ZZ$201,246,FALSE))=TRUE,"",IF(VLOOKUP($A188,parlvotes_lh!$A$11:$ZZ$201,246,FALSE)=0,"",VLOOKUP($A188,parlvotes_lh!$A$11:$ZZ$201,246,FALSE)))</f>
        <v/>
      </c>
      <c r="W188" s="188" t="str">
        <f>IF(ISERROR(VLOOKUP($A188,parlvotes_lh!$A$11:$ZZ$201,266,FALSE))=TRUE,"",IF(VLOOKUP($A188,parlvotes_lh!$A$11:$ZZ$201,266,FALSE)=0,"",VLOOKUP($A188,parlvotes_lh!$A$11:$ZZ$201,266,FALSE)))</f>
        <v/>
      </c>
      <c r="X188" s="188" t="str">
        <f>IF(ISERROR(VLOOKUP($A188,parlvotes_lh!$A$11:$ZZ$201,286,FALSE))=TRUE,"",IF(VLOOKUP($A188,parlvotes_lh!$A$11:$ZZ$201,286,FALSE)=0,"",VLOOKUP($A188,parlvotes_lh!$A$11:$ZZ$201,286,FALSE)))</f>
        <v/>
      </c>
      <c r="Y188" s="188" t="str">
        <f>IF(ISERROR(VLOOKUP($A188,parlvotes_lh!$A$11:$ZZ$201,306,FALSE))=TRUE,"",IF(VLOOKUP($A188,parlvotes_lh!$A$11:$ZZ$201,306,FALSE)=0,"",VLOOKUP($A188,parlvotes_lh!$A$11:$ZZ$201,306,FALSE)))</f>
        <v/>
      </c>
      <c r="Z188" s="188" t="str">
        <f>IF(ISERROR(VLOOKUP($A188,parlvotes_lh!$A$11:$ZZ$201,326,FALSE))=TRUE,"",IF(VLOOKUP($A188,parlvotes_lh!$A$11:$ZZ$201,326,FALSE)=0,"",VLOOKUP($A188,parlvotes_lh!$A$11:$ZZ$201,326,FALSE)))</f>
        <v/>
      </c>
      <c r="AA188" s="188" t="str">
        <f>IF(ISERROR(VLOOKUP($A188,parlvotes_lh!$A$11:$ZZ$201,346,FALSE))=TRUE,"",IF(VLOOKUP($A188,parlvotes_lh!$A$11:$ZZ$201,346,FALSE)=0,"",VLOOKUP($A188,parlvotes_lh!$A$11:$ZZ$201,346,FALSE)))</f>
        <v/>
      </c>
      <c r="AB188" s="188" t="str">
        <f>IF(ISERROR(VLOOKUP($A188,parlvotes_lh!$A$11:$ZZ$201,366,FALSE))=TRUE,"",IF(VLOOKUP($A188,parlvotes_lh!$A$11:$ZZ$201,366,FALSE)=0,"",VLOOKUP($A188,parlvotes_lh!$A$11:$ZZ$201,366,FALSE)))</f>
        <v/>
      </c>
      <c r="AC188" s="188" t="str">
        <f>IF(ISERROR(VLOOKUP($A188,parlvotes_lh!$A$11:$ZZ$201,386,FALSE))=TRUE,"",IF(VLOOKUP($A188,parlvotes_lh!$A$11:$ZZ$201,386,FALSE)=0,"",VLOOKUP($A188,parlvotes_lh!$A$11:$ZZ$201,386,FALSE)))</f>
        <v/>
      </c>
    </row>
    <row r="189" spans="1:29" ht="13.5" customHeight="1" x14ac:dyDescent="0.25">
      <c r="A189" s="182"/>
      <c r="B189" s="87" t="str">
        <f>IF(A189="","",MID(info_weblinks!$C$3,32,3))</f>
        <v/>
      </c>
      <c r="C189" s="87" t="str">
        <f>IF(info_parties!G189="","",info_parties!G189)</f>
        <v/>
      </c>
      <c r="D189" s="87" t="str">
        <f>IF(info_parties!K189="","",info_parties!K189)</f>
        <v/>
      </c>
      <c r="E189" s="87" t="str">
        <f>IF(info_parties!H189="","",info_parties!H189)</f>
        <v/>
      </c>
      <c r="F189" s="183" t="str">
        <f t="shared" si="8"/>
        <v/>
      </c>
      <c r="G189" s="184" t="str">
        <f t="shared" si="9"/>
        <v/>
      </c>
      <c r="H189" s="185" t="str">
        <f t="shared" si="10"/>
        <v/>
      </c>
      <c r="I189" s="186" t="str">
        <f t="shared" si="11"/>
        <v/>
      </c>
      <c r="J189" s="187" t="str">
        <f>IF(ISERROR(VLOOKUP($A189,parlvotes_lh!$A$11:$ZZ$201,6,FALSE))=TRUE,"",IF(VLOOKUP($A189,parlvotes_lh!$A$11:$ZZ$201,6,FALSE)=0,"",VLOOKUP($A189,parlvotes_lh!$A$11:$ZZ$201,6,FALSE)))</f>
        <v/>
      </c>
      <c r="K189" s="187" t="str">
        <f>IF(ISERROR(VLOOKUP($A189,parlvotes_lh!$A$11:$ZZ$201,26,FALSE))=TRUE,"",IF(VLOOKUP($A189,parlvotes_lh!$A$11:$ZZ$201,26,FALSE)=0,"",VLOOKUP($A189,parlvotes_lh!$A$11:$ZZ$201,26,FALSE)))</f>
        <v/>
      </c>
      <c r="L189" s="187" t="str">
        <f>IF(ISERROR(VLOOKUP($A189,parlvotes_lh!$A$11:$ZZ$201,46,FALSE))=TRUE,"",IF(VLOOKUP($A189,parlvotes_lh!$A$11:$ZZ$201,46,FALSE)=0,"",VLOOKUP($A189,parlvotes_lh!$A$11:$ZZ$201,46,FALSE)))</f>
        <v/>
      </c>
      <c r="M189" s="187" t="str">
        <f>IF(ISERROR(VLOOKUP($A189,parlvotes_lh!$A$11:$ZZ$201,66,FALSE))=TRUE,"",IF(VLOOKUP($A189,parlvotes_lh!$A$11:$ZZ$201,66,FALSE)=0,"",VLOOKUP($A189,parlvotes_lh!$A$11:$ZZ$201,66,FALSE)))</f>
        <v/>
      </c>
      <c r="N189" s="187" t="str">
        <f>IF(ISERROR(VLOOKUP($A189,parlvotes_lh!$A$11:$ZZ$201,86,FALSE))=TRUE,"",IF(VLOOKUP($A189,parlvotes_lh!$A$11:$ZZ$201,86,FALSE)=0,"",VLOOKUP($A189,parlvotes_lh!$A$11:$ZZ$201,86,FALSE)))</f>
        <v/>
      </c>
      <c r="O189" s="187" t="str">
        <f>IF(ISERROR(VLOOKUP($A189,parlvotes_lh!$A$11:$ZZ$201,106,FALSE))=TRUE,"",IF(VLOOKUP($A189,parlvotes_lh!$A$11:$ZZ$201,106,FALSE)=0,"",VLOOKUP($A189,parlvotes_lh!$A$11:$ZZ$201,106,FALSE)))</f>
        <v/>
      </c>
      <c r="P189" s="187" t="str">
        <f>IF(ISERROR(VLOOKUP($A189,parlvotes_lh!$A$11:$ZZ$201,126,FALSE))=TRUE,"",IF(VLOOKUP($A189,parlvotes_lh!$A$11:$ZZ$201,126,FALSE)=0,"",VLOOKUP($A189,parlvotes_lh!$A$11:$ZZ$201,126,FALSE)))</f>
        <v/>
      </c>
      <c r="Q189" s="188" t="str">
        <f>IF(ISERROR(VLOOKUP($A189,parlvotes_lh!$A$11:$ZZ$201,146,FALSE))=TRUE,"",IF(VLOOKUP($A189,parlvotes_lh!$A$11:$ZZ$201,146,FALSE)=0,"",VLOOKUP($A189,parlvotes_lh!$A$11:$ZZ$201,146,FALSE)))</f>
        <v/>
      </c>
      <c r="R189" s="188" t="str">
        <f>IF(ISERROR(VLOOKUP($A189,parlvotes_lh!$A$11:$ZZ$201,166,FALSE))=TRUE,"",IF(VLOOKUP($A189,parlvotes_lh!$A$11:$ZZ$201,166,FALSE)=0,"",VLOOKUP($A189,parlvotes_lh!$A$11:$ZZ$201,166,FALSE)))</f>
        <v/>
      </c>
      <c r="S189" s="188" t="str">
        <f>IF(ISERROR(VLOOKUP($A189,parlvotes_lh!$A$11:$ZZ$201,186,FALSE))=TRUE,"",IF(VLOOKUP($A189,parlvotes_lh!$A$11:$ZZ$201,186,FALSE)=0,"",VLOOKUP($A189,parlvotes_lh!$A$11:$ZZ$201,186,FALSE)))</f>
        <v/>
      </c>
      <c r="T189" s="188" t="str">
        <f>IF(ISERROR(VLOOKUP($A189,parlvotes_lh!$A$11:$ZZ$201,206,FALSE))=TRUE,"",IF(VLOOKUP($A189,parlvotes_lh!$A$11:$ZZ$201,206,FALSE)=0,"",VLOOKUP($A189,parlvotes_lh!$A$11:$ZZ$201,206,FALSE)))</f>
        <v/>
      </c>
      <c r="U189" s="188" t="str">
        <f>IF(ISERROR(VLOOKUP($A189,parlvotes_lh!$A$11:$ZZ$201,226,FALSE))=TRUE,"",IF(VLOOKUP($A189,parlvotes_lh!$A$11:$ZZ$201,226,FALSE)=0,"",VLOOKUP($A189,parlvotes_lh!$A$11:$ZZ$201,226,FALSE)))</f>
        <v/>
      </c>
      <c r="V189" s="188" t="str">
        <f>IF(ISERROR(VLOOKUP($A189,parlvotes_lh!$A$11:$ZZ$201,246,FALSE))=TRUE,"",IF(VLOOKUP($A189,parlvotes_lh!$A$11:$ZZ$201,246,FALSE)=0,"",VLOOKUP($A189,parlvotes_lh!$A$11:$ZZ$201,246,FALSE)))</f>
        <v/>
      </c>
      <c r="W189" s="188" t="str">
        <f>IF(ISERROR(VLOOKUP($A189,parlvotes_lh!$A$11:$ZZ$201,266,FALSE))=TRUE,"",IF(VLOOKUP($A189,parlvotes_lh!$A$11:$ZZ$201,266,FALSE)=0,"",VLOOKUP($A189,parlvotes_lh!$A$11:$ZZ$201,266,FALSE)))</f>
        <v/>
      </c>
      <c r="X189" s="188" t="str">
        <f>IF(ISERROR(VLOOKUP($A189,parlvotes_lh!$A$11:$ZZ$201,286,FALSE))=TRUE,"",IF(VLOOKUP($A189,parlvotes_lh!$A$11:$ZZ$201,286,FALSE)=0,"",VLOOKUP($A189,parlvotes_lh!$A$11:$ZZ$201,286,FALSE)))</f>
        <v/>
      </c>
      <c r="Y189" s="188" t="str">
        <f>IF(ISERROR(VLOOKUP($A189,parlvotes_lh!$A$11:$ZZ$201,306,FALSE))=TRUE,"",IF(VLOOKUP($A189,parlvotes_lh!$A$11:$ZZ$201,306,FALSE)=0,"",VLOOKUP($A189,parlvotes_lh!$A$11:$ZZ$201,306,FALSE)))</f>
        <v/>
      </c>
      <c r="Z189" s="188" t="str">
        <f>IF(ISERROR(VLOOKUP($A189,parlvotes_lh!$A$11:$ZZ$201,326,FALSE))=TRUE,"",IF(VLOOKUP($A189,parlvotes_lh!$A$11:$ZZ$201,326,FALSE)=0,"",VLOOKUP($A189,parlvotes_lh!$A$11:$ZZ$201,326,FALSE)))</f>
        <v/>
      </c>
      <c r="AA189" s="188" t="str">
        <f>IF(ISERROR(VLOOKUP($A189,parlvotes_lh!$A$11:$ZZ$201,346,FALSE))=TRUE,"",IF(VLOOKUP($A189,parlvotes_lh!$A$11:$ZZ$201,346,FALSE)=0,"",VLOOKUP($A189,parlvotes_lh!$A$11:$ZZ$201,346,FALSE)))</f>
        <v/>
      </c>
      <c r="AB189" s="188" t="str">
        <f>IF(ISERROR(VLOOKUP($A189,parlvotes_lh!$A$11:$ZZ$201,366,FALSE))=TRUE,"",IF(VLOOKUP($A189,parlvotes_lh!$A$11:$ZZ$201,366,FALSE)=0,"",VLOOKUP($A189,parlvotes_lh!$A$11:$ZZ$201,366,FALSE)))</f>
        <v/>
      </c>
      <c r="AC189" s="188" t="str">
        <f>IF(ISERROR(VLOOKUP($A189,parlvotes_lh!$A$11:$ZZ$201,386,FALSE))=TRUE,"",IF(VLOOKUP($A189,parlvotes_lh!$A$11:$ZZ$201,386,FALSE)=0,"",VLOOKUP($A189,parlvotes_lh!$A$11:$ZZ$201,386,FALSE)))</f>
        <v/>
      </c>
    </row>
    <row r="190" spans="1:29" ht="13.5" customHeight="1" x14ac:dyDescent="0.25">
      <c r="A190" s="182"/>
      <c r="B190" s="87" t="str">
        <f>IF(A190="","",MID(info_weblinks!$C$3,32,3))</f>
        <v/>
      </c>
      <c r="C190" s="87" t="str">
        <f>IF(info_parties!G190="","",info_parties!G190)</f>
        <v/>
      </c>
      <c r="D190" s="87" t="str">
        <f>IF(info_parties!K190="","",info_parties!K190)</f>
        <v/>
      </c>
      <c r="E190" s="87" t="str">
        <f>IF(info_parties!H190="","",info_parties!H190)</f>
        <v/>
      </c>
      <c r="F190" s="183" t="str">
        <f t="shared" si="8"/>
        <v/>
      </c>
      <c r="G190" s="184" t="str">
        <f t="shared" si="9"/>
        <v/>
      </c>
      <c r="H190" s="185" t="str">
        <f t="shared" si="10"/>
        <v/>
      </c>
      <c r="I190" s="186" t="str">
        <f t="shared" si="11"/>
        <v/>
      </c>
      <c r="J190" s="187" t="str">
        <f>IF(ISERROR(VLOOKUP($A190,parlvotes_lh!$A$11:$ZZ$201,6,FALSE))=TRUE,"",IF(VLOOKUP($A190,parlvotes_lh!$A$11:$ZZ$201,6,FALSE)=0,"",VLOOKUP($A190,parlvotes_lh!$A$11:$ZZ$201,6,FALSE)))</f>
        <v/>
      </c>
      <c r="K190" s="187" t="str">
        <f>IF(ISERROR(VLOOKUP($A190,parlvotes_lh!$A$11:$ZZ$201,26,FALSE))=TRUE,"",IF(VLOOKUP($A190,parlvotes_lh!$A$11:$ZZ$201,26,FALSE)=0,"",VLOOKUP($A190,parlvotes_lh!$A$11:$ZZ$201,26,FALSE)))</f>
        <v/>
      </c>
      <c r="L190" s="187" t="str">
        <f>IF(ISERROR(VLOOKUP($A190,parlvotes_lh!$A$11:$ZZ$201,46,FALSE))=TRUE,"",IF(VLOOKUP($A190,parlvotes_lh!$A$11:$ZZ$201,46,FALSE)=0,"",VLOOKUP($A190,parlvotes_lh!$A$11:$ZZ$201,46,FALSE)))</f>
        <v/>
      </c>
      <c r="M190" s="187" t="str">
        <f>IF(ISERROR(VLOOKUP($A190,parlvotes_lh!$A$11:$ZZ$201,66,FALSE))=TRUE,"",IF(VLOOKUP($A190,parlvotes_lh!$A$11:$ZZ$201,66,FALSE)=0,"",VLOOKUP($A190,parlvotes_lh!$A$11:$ZZ$201,66,FALSE)))</f>
        <v/>
      </c>
      <c r="N190" s="187" t="str">
        <f>IF(ISERROR(VLOOKUP($A190,parlvotes_lh!$A$11:$ZZ$201,86,FALSE))=TRUE,"",IF(VLOOKUP($A190,parlvotes_lh!$A$11:$ZZ$201,86,FALSE)=0,"",VLOOKUP($A190,parlvotes_lh!$A$11:$ZZ$201,86,FALSE)))</f>
        <v/>
      </c>
      <c r="O190" s="187" t="str">
        <f>IF(ISERROR(VLOOKUP($A190,parlvotes_lh!$A$11:$ZZ$201,106,FALSE))=TRUE,"",IF(VLOOKUP($A190,parlvotes_lh!$A$11:$ZZ$201,106,FALSE)=0,"",VLOOKUP($A190,parlvotes_lh!$A$11:$ZZ$201,106,FALSE)))</f>
        <v/>
      </c>
      <c r="P190" s="187" t="str">
        <f>IF(ISERROR(VLOOKUP($A190,parlvotes_lh!$A$11:$ZZ$201,126,FALSE))=TRUE,"",IF(VLOOKUP($A190,parlvotes_lh!$A$11:$ZZ$201,126,FALSE)=0,"",VLOOKUP($A190,parlvotes_lh!$A$11:$ZZ$201,126,FALSE)))</f>
        <v/>
      </c>
      <c r="Q190" s="188" t="str">
        <f>IF(ISERROR(VLOOKUP($A190,parlvotes_lh!$A$11:$ZZ$201,146,FALSE))=TRUE,"",IF(VLOOKUP($A190,parlvotes_lh!$A$11:$ZZ$201,146,FALSE)=0,"",VLOOKUP($A190,parlvotes_lh!$A$11:$ZZ$201,146,FALSE)))</f>
        <v/>
      </c>
      <c r="R190" s="188" t="str">
        <f>IF(ISERROR(VLOOKUP($A190,parlvotes_lh!$A$11:$ZZ$201,166,FALSE))=TRUE,"",IF(VLOOKUP($A190,parlvotes_lh!$A$11:$ZZ$201,166,FALSE)=0,"",VLOOKUP($A190,parlvotes_lh!$A$11:$ZZ$201,166,FALSE)))</f>
        <v/>
      </c>
      <c r="S190" s="188" t="str">
        <f>IF(ISERROR(VLOOKUP($A190,parlvotes_lh!$A$11:$ZZ$201,186,FALSE))=TRUE,"",IF(VLOOKUP($A190,parlvotes_lh!$A$11:$ZZ$201,186,FALSE)=0,"",VLOOKUP($A190,parlvotes_lh!$A$11:$ZZ$201,186,FALSE)))</f>
        <v/>
      </c>
      <c r="T190" s="188" t="str">
        <f>IF(ISERROR(VLOOKUP($A190,parlvotes_lh!$A$11:$ZZ$201,206,FALSE))=TRUE,"",IF(VLOOKUP($A190,parlvotes_lh!$A$11:$ZZ$201,206,FALSE)=0,"",VLOOKUP($A190,parlvotes_lh!$A$11:$ZZ$201,206,FALSE)))</f>
        <v/>
      </c>
      <c r="U190" s="188" t="str">
        <f>IF(ISERROR(VLOOKUP($A190,parlvotes_lh!$A$11:$ZZ$201,226,FALSE))=TRUE,"",IF(VLOOKUP($A190,parlvotes_lh!$A$11:$ZZ$201,226,FALSE)=0,"",VLOOKUP($A190,parlvotes_lh!$A$11:$ZZ$201,226,FALSE)))</f>
        <v/>
      </c>
      <c r="V190" s="188" t="str">
        <f>IF(ISERROR(VLOOKUP($A190,parlvotes_lh!$A$11:$ZZ$201,246,FALSE))=TRUE,"",IF(VLOOKUP($A190,parlvotes_lh!$A$11:$ZZ$201,246,FALSE)=0,"",VLOOKUP($A190,parlvotes_lh!$A$11:$ZZ$201,246,FALSE)))</f>
        <v/>
      </c>
      <c r="W190" s="188" t="str">
        <f>IF(ISERROR(VLOOKUP($A190,parlvotes_lh!$A$11:$ZZ$201,266,FALSE))=TRUE,"",IF(VLOOKUP($A190,parlvotes_lh!$A$11:$ZZ$201,266,FALSE)=0,"",VLOOKUP($A190,parlvotes_lh!$A$11:$ZZ$201,266,FALSE)))</f>
        <v/>
      </c>
      <c r="X190" s="188" t="str">
        <f>IF(ISERROR(VLOOKUP($A190,parlvotes_lh!$A$11:$ZZ$201,286,FALSE))=TRUE,"",IF(VLOOKUP($A190,parlvotes_lh!$A$11:$ZZ$201,286,FALSE)=0,"",VLOOKUP($A190,parlvotes_lh!$A$11:$ZZ$201,286,FALSE)))</f>
        <v/>
      </c>
      <c r="Y190" s="188" t="str">
        <f>IF(ISERROR(VLOOKUP($A190,parlvotes_lh!$A$11:$ZZ$201,306,FALSE))=TRUE,"",IF(VLOOKUP($A190,parlvotes_lh!$A$11:$ZZ$201,306,FALSE)=0,"",VLOOKUP($A190,parlvotes_lh!$A$11:$ZZ$201,306,FALSE)))</f>
        <v/>
      </c>
      <c r="Z190" s="188" t="str">
        <f>IF(ISERROR(VLOOKUP($A190,parlvotes_lh!$A$11:$ZZ$201,326,FALSE))=TRUE,"",IF(VLOOKUP($A190,parlvotes_lh!$A$11:$ZZ$201,326,FALSE)=0,"",VLOOKUP($A190,parlvotes_lh!$A$11:$ZZ$201,326,FALSE)))</f>
        <v/>
      </c>
      <c r="AA190" s="188" t="str">
        <f>IF(ISERROR(VLOOKUP($A190,parlvotes_lh!$A$11:$ZZ$201,346,FALSE))=TRUE,"",IF(VLOOKUP($A190,parlvotes_lh!$A$11:$ZZ$201,346,FALSE)=0,"",VLOOKUP($A190,parlvotes_lh!$A$11:$ZZ$201,346,FALSE)))</f>
        <v/>
      </c>
      <c r="AB190" s="188" t="str">
        <f>IF(ISERROR(VLOOKUP($A190,parlvotes_lh!$A$11:$ZZ$201,366,FALSE))=TRUE,"",IF(VLOOKUP($A190,parlvotes_lh!$A$11:$ZZ$201,366,FALSE)=0,"",VLOOKUP($A190,parlvotes_lh!$A$11:$ZZ$201,366,FALSE)))</f>
        <v/>
      </c>
      <c r="AC190" s="188" t="str">
        <f>IF(ISERROR(VLOOKUP($A190,parlvotes_lh!$A$11:$ZZ$201,386,FALSE))=TRUE,"",IF(VLOOKUP($A190,parlvotes_lh!$A$11:$ZZ$201,386,FALSE)=0,"",VLOOKUP($A190,parlvotes_lh!$A$11:$ZZ$201,386,FALSE)))</f>
        <v/>
      </c>
    </row>
    <row r="191" spans="1:29" ht="13.5" customHeight="1" x14ac:dyDescent="0.25">
      <c r="A191" s="182"/>
      <c r="B191" s="87" t="str">
        <f>IF(A191="","",MID(info_weblinks!$C$3,32,3))</f>
        <v/>
      </c>
      <c r="C191" s="87" t="str">
        <f>IF(info_parties!G191="","",info_parties!G191)</f>
        <v/>
      </c>
      <c r="D191" s="87" t="str">
        <f>IF(info_parties!K191="","",info_parties!K191)</f>
        <v/>
      </c>
      <c r="E191" s="87" t="str">
        <f>IF(info_parties!H191="","",info_parties!H191)</f>
        <v/>
      </c>
      <c r="F191" s="183" t="str">
        <f t="shared" si="8"/>
        <v/>
      </c>
      <c r="G191" s="184" t="str">
        <f t="shared" si="9"/>
        <v/>
      </c>
      <c r="H191" s="185" t="str">
        <f t="shared" si="10"/>
        <v/>
      </c>
      <c r="I191" s="186" t="str">
        <f t="shared" si="11"/>
        <v/>
      </c>
      <c r="J191" s="187" t="str">
        <f>IF(ISERROR(VLOOKUP($A191,parlvotes_lh!$A$11:$ZZ$201,6,FALSE))=TRUE,"",IF(VLOOKUP($A191,parlvotes_lh!$A$11:$ZZ$201,6,FALSE)=0,"",VLOOKUP($A191,parlvotes_lh!$A$11:$ZZ$201,6,FALSE)))</f>
        <v/>
      </c>
      <c r="K191" s="187" t="str">
        <f>IF(ISERROR(VLOOKUP($A191,parlvotes_lh!$A$11:$ZZ$201,26,FALSE))=TRUE,"",IF(VLOOKUP($A191,parlvotes_lh!$A$11:$ZZ$201,26,FALSE)=0,"",VLOOKUP($A191,parlvotes_lh!$A$11:$ZZ$201,26,FALSE)))</f>
        <v/>
      </c>
      <c r="L191" s="187" t="str">
        <f>IF(ISERROR(VLOOKUP($A191,parlvotes_lh!$A$11:$ZZ$201,46,FALSE))=TRUE,"",IF(VLOOKUP($A191,parlvotes_lh!$A$11:$ZZ$201,46,FALSE)=0,"",VLOOKUP($A191,parlvotes_lh!$A$11:$ZZ$201,46,FALSE)))</f>
        <v/>
      </c>
      <c r="M191" s="187" t="str">
        <f>IF(ISERROR(VLOOKUP($A191,parlvotes_lh!$A$11:$ZZ$201,66,FALSE))=TRUE,"",IF(VLOOKUP($A191,parlvotes_lh!$A$11:$ZZ$201,66,FALSE)=0,"",VLOOKUP($A191,parlvotes_lh!$A$11:$ZZ$201,66,FALSE)))</f>
        <v/>
      </c>
      <c r="N191" s="187" t="str">
        <f>IF(ISERROR(VLOOKUP($A191,parlvotes_lh!$A$11:$ZZ$201,86,FALSE))=TRUE,"",IF(VLOOKUP($A191,parlvotes_lh!$A$11:$ZZ$201,86,FALSE)=0,"",VLOOKUP($A191,parlvotes_lh!$A$11:$ZZ$201,86,FALSE)))</f>
        <v/>
      </c>
      <c r="O191" s="187" t="str">
        <f>IF(ISERROR(VLOOKUP($A191,parlvotes_lh!$A$11:$ZZ$201,106,FALSE))=TRUE,"",IF(VLOOKUP($A191,parlvotes_lh!$A$11:$ZZ$201,106,FALSE)=0,"",VLOOKUP($A191,parlvotes_lh!$A$11:$ZZ$201,106,FALSE)))</f>
        <v/>
      </c>
      <c r="P191" s="187" t="str">
        <f>IF(ISERROR(VLOOKUP($A191,parlvotes_lh!$A$11:$ZZ$201,126,FALSE))=TRUE,"",IF(VLOOKUP($A191,parlvotes_lh!$A$11:$ZZ$201,126,FALSE)=0,"",VLOOKUP($A191,parlvotes_lh!$A$11:$ZZ$201,126,FALSE)))</f>
        <v/>
      </c>
      <c r="Q191" s="188" t="str">
        <f>IF(ISERROR(VLOOKUP($A191,parlvotes_lh!$A$11:$ZZ$201,146,FALSE))=TRUE,"",IF(VLOOKUP($A191,parlvotes_lh!$A$11:$ZZ$201,146,FALSE)=0,"",VLOOKUP($A191,parlvotes_lh!$A$11:$ZZ$201,146,FALSE)))</f>
        <v/>
      </c>
      <c r="R191" s="188" t="str">
        <f>IF(ISERROR(VLOOKUP($A191,parlvotes_lh!$A$11:$ZZ$201,166,FALSE))=TRUE,"",IF(VLOOKUP($A191,parlvotes_lh!$A$11:$ZZ$201,166,FALSE)=0,"",VLOOKUP($A191,parlvotes_lh!$A$11:$ZZ$201,166,FALSE)))</f>
        <v/>
      </c>
      <c r="S191" s="188" t="str">
        <f>IF(ISERROR(VLOOKUP($A191,parlvotes_lh!$A$11:$ZZ$201,186,FALSE))=TRUE,"",IF(VLOOKUP($A191,parlvotes_lh!$A$11:$ZZ$201,186,FALSE)=0,"",VLOOKUP($A191,parlvotes_lh!$A$11:$ZZ$201,186,FALSE)))</f>
        <v/>
      </c>
      <c r="T191" s="188" t="str">
        <f>IF(ISERROR(VLOOKUP($A191,parlvotes_lh!$A$11:$ZZ$201,206,FALSE))=TRUE,"",IF(VLOOKUP($A191,parlvotes_lh!$A$11:$ZZ$201,206,FALSE)=0,"",VLOOKUP($A191,parlvotes_lh!$A$11:$ZZ$201,206,FALSE)))</f>
        <v/>
      </c>
      <c r="U191" s="188" t="str">
        <f>IF(ISERROR(VLOOKUP($A191,parlvotes_lh!$A$11:$ZZ$201,226,FALSE))=TRUE,"",IF(VLOOKUP($A191,parlvotes_lh!$A$11:$ZZ$201,226,FALSE)=0,"",VLOOKUP($A191,parlvotes_lh!$A$11:$ZZ$201,226,FALSE)))</f>
        <v/>
      </c>
      <c r="V191" s="188" t="str">
        <f>IF(ISERROR(VLOOKUP($A191,parlvotes_lh!$A$11:$ZZ$201,246,FALSE))=TRUE,"",IF(VLOOKUP($A191,parlvotes_lh!$A$11:$ZZ$201,246,FALSE)=0,"",VLOOKUP($A191,parlvotes_lh!$A$11:$ZZ$201,246,FALSE)))</f>
        <v/>
      </c>
      <c r="W191" s="188" t="str">
        <f>IF(ISERROR(VLOOKUP($A191,parlvotes_lh!$A$11:$ZZ$201,266,FALSE))=TRUE,"",IF(VLOOKUP($A191,parlvotes_lh!$A$11:$ZZ$201,266,FALSE)=0,"",VLOOKUP($A191,parlvotes_lh!$A$11:$ZZ$201,266,FALSE)))</f>
        <v/>
      </c>
      <c r="X191" s="188" t="str">
        <f>IF(ISERROR(VLOOKUP($A191,parlvotes_lh!$A$11:$ZZ$201,286,FALSE))=TRUE,"",IF(VLOOKUP($A191,parlvotes_lh!$A$11:$ZZ$201,286,FALSE)=0,"",VLOOKUP($A191,parlvotes_lh!$A$11:$ZZ$201,286,FALSE)))</f>
        <v/>
      </c>
      <c r="Y191" s="188" t="str">
        <f>IF(ISERROR(VLOOKUP($A191,parlvotes_lh!$A$11:$ZZ$201,306,FALSE))=TRUE,"",IF(VLOOKUP($A191,parlvotes_lh!$A$11:$ZZ$201,306,FALSE)=0,"",VLOOKUP($A191,parlvotes_lh!$A$11:$ZZ$201,306,FALSE)))</f>
        <v/>
      </c>
      <c r="Z191" s="188" t="str">
        <f>IF(ISERROR(VLOOKUP($A191,parlvotes_lh!$A$11:$ZZ$201,326,FALSE))=TRUE,"",IF(VLOOKUP($A191,parlvotes_lh!$A$11:$ZZ$201,326,FALSE)=0,"",VLOOKUP($A191,parlvotes_lh!$A$11:$ZZ$201,326,FALSE)))</f>
        <v/>
      </c>
      <c r="AA191" s="188" t="str">
        <f>IF(ISERROR(VLOOKUP($A191,parlvotes_lh!$A$11:$ZZ$201,346,FALSE))=TRUE,"",IF(VLOOKUP($A191,parlvotes_lh!$A$11:$ZZ$201,346,FALSE)=0,"",VLOOKUP($A191,parlvotes_lh!$A$11:$ZZ$201,346,FALSE)))</f>
        <v/>
      </c>
      <c r="AB191" s="188" t="str">
        <f>IF(ISERROR(VLOOKUP($A191,parlvotes_lh!$A$11:$ZZ$201,366,FALSE))=TRUE,"",IF(VLOOKUP($A191,parlvotes_lh!$A$11:$ZZ$201,366,FALSE)=0,"",VLOOKUP($A191,parlvotes_lh!$A$11:$ZZ$201,366,FALSE)))</f>
        <v/>
      </c>
      <c r="AC191" s="188" t="str">
        <f>IF(ISERROR(VLOOKUP($A191,parlvotes_lh!$A$11:$ZZ$201,386,FALSE))=TRUE,"",IF(VLOOKUP($A191,parlvotes_lh!$A$11:$ZZ$201,386,FALSE)=0,"",VLOOKUP($A191,parlvotes_lh!$A$11:$ZZ$201,386,FALSE)))</f>
        <v/>
      </c>
    </row>
    <row r="192" spans="1:29" ht="13.5" customHeight="1" x14ac:dyDescent="0.25">
      <c r="A192" s="182"/>
      <c r="B192" s="87" t="str">
        <f>IF(A192="","",MID(info_weblinks!$C$3,32,3))</f>
        <v/>
      </c>
      <c r="C192" s="87" t="str">
        <f>IF(info_parties!G192="","",info_parties!G192)</f>
        <v/>
      </c>
      <c r="D192" s="87" t="str">
        <f>IF(info_parties!K192="","",info_parties!K192)</f>
        <v/>
      </c>
      <c r="E192" s="87" t="str">
        <f>IF(info_parties!H192="","",info_parties!H192)</f>
        <v/>
      </c>
      <c r="F192" s="183" t="str">
        <f t="shared" si="8"/>
        <v/>
      </c>
      <c r="G192" s="184" t="str">
        <f t="shared" si="9"/>
        <v/>
      </c>
      <c r="H192" s="185" t="str">
        <f t="shared" si="10"/>
        <v/>
      </c>
      <c r="I192" s="186" t="str">
        <f t="shared" si="11"/>
        <v/>
      </c>
      <c r="J192" s="187" t="str">
        <f>IF(ISERROR(VLOOKUP($A192,parlvotes_lh!$A$11:$ZZ$201,6,FALSE))=TRUE,"",IF(VLOOKUP($A192,parlvotes_lh!$A$11:$ZZ$201,6,FALSE)=0,"",VLOOKUP($A192,parlvotes_lh!$A$11:$ZZ$201,6,FALSE)))</f>
        <v/>
      </c>
      <c r="K192" s="187" t="str">
        <f>IF(ISERROR(VLOOKUP($A192,parlvotes_lh!$A$11:$ZZ$201,26,FALSE))=TRUE,"",IF(VLOOKUP($A192,parlvotes_lh!$A$11:$ZZ$201,26,FALSE)=0,"",VLOOKUP($A192,parlvotes_lh!$A$11:$ZZ$201,26,FALSE)))</f>
        <v/>
      </c>
      <c r="L192" s="187" t="str">
        <f>IF(ISERROR(VLOOKUP($A192,parlvotes_lh!$A$11:$ZZ$201,46,FALSE))=TRUE,"",IF(VLOOKUP($A192,parlvotes_lh!$A$11:$ZZ$201,46,FALSE)=0,"",VLOOKUP($A192,parlvotes_lh!$A$11:$ZZ$201,46,FALSE)))</f>
        <v/>
      </c>
      <c r="M192" s="187" t="str">
        <f>IF(ISERROR(VLOOKUP($A192,parlvotes_lh!$A$11:$ZZ$201,66,FALSE))=TRUE,"",IF(VLOOKUP($A192,parlvotes_lh!$A$11:$ZZ$201,66,FALSE)=0,"",VLOOKUP($A192,parlvotes_lh!$A$11:$ZZ$201,66,FALSE)))</f>
        <v/>
      </c>
      <c r="N192" s="187" t="str">
        <f>IF(ISERROR(VLOOKUP($A192,parlvotes_lh!$A$11:$ZZ$201,86,FALSE))=TRUE,"",IF(VLOOKUP($A192,parlvotes_lh!$A$11:$ZZ$201,86,FALSE)=0,"",VLOOKUP($A192,parlvotes_lh!$A$11:$ZZ$201,86,FALSE)))</f>
        <v/>
      </c>
      <c r="O192" s="187" t="str">
        <f>IF(ISERROR(VLOOKUP($A192,parlvotes_lh!$A$11:$ZZ$201,106,FALSE))=TRUE,"",IF(VLOOKUP($A192,parlvotes_lh!$A$11:$ZZ$201,106,FALSE)=0,"",VLOOKUP($A192,parlvotes_lh!$A$11:$ZZ$201,106,FALSE)))</f>
        <v/>
      </c>
      <c r="P192" s="187" t="str">
        <f>IF(ISERROR(VLOOKUP($A192,parlvotes_lh!$A$11:$ZZ$201,126,FALSE))=TRUE,"",IF(VLOOKUP($A192,parlvotes_lh!$A$11:$ZZ$201,126,FALSE)=0,"",VLOOKUP($A192,parlvotes_lh!$A$11:$ZZ$201,126,FALSE)))</f>
        <v/>
      </c>
      <c r="Q192" s="188" t="str">
        <f>IF(ISERROR(VLOOKUP($A192,parlvotes_lh!$A$11:$ZZ$201,146,FALSE))=TRUE,"",IF(VLOOKUP($A192,parlvotes_lh!$A$11:$ZZ$201,146,FALSE)=0,"",VLOOKUP($A192,parlvotes_lh!$A$11:$ZZ$201,146,FALSE)))</f>
        <v/>
      </c>
      <c r="R192" s="188" t="str">
        <f>IF(ISERROR(VLOOKUP($A192,parlvotes_lh!$A$11:$ZZ$201,166,FALSE))=TRUE,"",IF(VLOOKUP($A192,parlvotes_lh!$A$11:$ZZ$201,166,FALSE)=0,"",VLOOKUP($A192,parlvotes_lh!$A$11:$ZZ$201,166,FALSE)))</f>
        <v/>
      </c>
      <c r="S192" s="188" t="str">
        <f>IF(ISERROR(VLOOKUP($A192,parlvotes_lh!$A$11:$ZZ$201,186,FALSE))=TRUE,"",IF(VLOOKUP($A192,parlvotes_lh!$A$11:$ZZ$201,186,FALSE)=0,"",VLOOKUP($A192,parlvotes_lh!$A$11:$ZZ$201,186,FALSE)))</f>
        <v/>
      </c>
      <c r="T192" s="188" t="str">
        <f>IF(ISERROR(VLOOKUP($A192,parlvotes_lh!$A$11:$ZZ$201,206,FALSE))=TRUE,"",IF(VLOOKUP($A192,parlvotes_lh!$A$11:$ZZ$201,206,FALSE)=0,"",VLOOKUP($A192,parlvotes_lh!$A$11:$ZZ$201,206,FALSE)))</f>
        <v/>
      </c>
      <c r="U192" s="188" t="str">
        <f>IF(ISERROR(VLOOKUP($A192,parlvotes_lh!$A$11:$ZZ$201,226,FALSE))=TRUE,"",IF(VLOOKUP($A192,parlvotes_lh!$A$11:$ZZ$201,226,FALSE)=0,"",VLOOKUP($A192,parlvotes_lh!$A$11:$ZZ$201,226,FALSE)))</f>
        <v/>
      </c>
      <c r="V192" s="188" t="str">
        <f>IF(ISERROR(VLOOKUP($A192,parlvotes_lh!$A$11:$ZZ$201,246,FALSE))=TRUE,"",IF(VLOOKUP($A192,parlvotes_lh!$A$11:$ZZ$201,246,FALSE)=0,"",VLOOKUP($A192,parlvotes_lh!$A$11:$ZZ$201,246,FALSE)))</f>
        <v/>
      </c>
      <c r="W192" s="188" t="str">
        <f>IF(ISERROR(VLOOKUP($A192,parlvotes_lh!$A$11:$ZZ$201,266,FALSE))=TRUE,"",IF(VLOOKUP($A192,parlvotes_lh!$A$11:$ZZ$201,266,FALSE)=0,"",VLOOKUP($A192,parlvotes_lh!$A$11:$ZZ$201,266,FALSE)))</f>
        <v/>
      </c>
      <c r="X192" s="188" t="str">
        <f>IF(ISERROR(VLOOKUP($A192,parlvotes_lh!$A$11:$ZZ$201,286,FALSE))=TRUE,"",IF(VLOOKUP($A192,parlvotes_lh!$A$11:$ZZ$201,286,FALSE)=0,"",VLOOKUP($A192,parlvotes_lh!$A$11:$ZZ$201,286,FALSE)))</f>
        <v/>
      </c>
      <c r="Y192" s="188" t="str">
        <f>IF(ISERROR(VLOOKUP($A192,parlvotes_lh!$A$11:$ZZ$201,306,FALSE))=TRUE,"",IF(VLOOKUP($A192,parlvotes_lh!$A$11:$ZZ$201,306,FALSE)=0,"",VLOOKUP($A192,parlvotes_lh!$A$11:$ZZ$201,306,FALSE)))</f>
        <v/>
      </c>
      <c r="Z192" s="188" t="str">
        <f>IF(ISERROR(VLOOKUP($A192,parlvotes_lh!$A$11:$ZZ$201,326,FALSE))=TRUE,"",IF(VLOOKUP($A192,parlvotes_lh!$A$11:$ZZ$201,326,FALSE)=0,"",VLOOKUP($A192,parlvotes_lh!$A$11:$ZZ$201,326,FALSE)))</f>
        <v/>
      </c>
      <c r="AA192" s="188" t="str">
        <f>IF(ISERROR(VLOOKUP($A192,parlvotes_lh!$A$11:$ZZ$201,346,FALSE))=TRUE,"",IF(VLOOKUP($A192,parlvotes_lh!$A$11:$ZZ$201,346,FALSE)=0,"",VLOOKUP($A192,parlvotes_lh!$A$11:$ZZ$201,346,FALSE)))</f>
        <v/>
      </c>
      <c r="AB192" s="188" t="str">
        <f>IF(ISERROR(VLOOKUP($A192,parlvotes_lh!$A$11:$ZZ$201,366,FALSE))=TRUE,"",IF(VLOOKUP($A192,parlvotes_lh!$A$11:$ZZ$201,366,FALSE)=0,"",VLOOKUP($A192,parlvotes_lh!$A$11:$ZZ$201,366,FALSE)))</f>
        <v/>
      </c>
      <c r="AC192" s="188" t="str">
        <f>IF(ISERROR(VLOOKUP($A192,parlvotes_lh!$A$11:$ZZ$201,386,FALSE))=TRUE,"",IF(VLOOKUP($A192,parlvotes_lh!$A$11:$ZZ$201,386,FALSE)=0,"",VLOOKUP($A192,parlvotes_lh!$A$11:$ZZ$201,386,FALSE)))</f>
        <v/>
      </c>
    </row>
    <row r="193" spans="1:29" ht="13.5" customHeight="1" x14ac:dyDescent="0.25">
      <c r="A193" s="182"/>
      <c r="B193" s="87" t="str">
        <f>IF(A193="","",MID(info_weblinks!$C$3,32,3))</f>
        <v/>
      </c>
      <c r="C193" s="87" t="str">
        <f>IF(info_parties!G193="","",info_parties!G193)</f>
        <v/>
      </c>
      <c r="D193" s="87" t="str">
        <f>IF(info_parties!K193="","",info_parties!K193)</f>
        <v/>
      </c>
      <c r="E193" s="87" t="str">
        <f>IF(info_parties!H193="","",info_parties!H193)</f>
        <v/>
      </c>
      <c r="F193" s="183" t="str">
        <f t="shared" si="8"/>
        <v/>
      </c>
      <c r="G193" s="184" t="str">
        <f t="shared" si="9"/>
        <v/>
      </c>
      <c r="H193" s="185" t="str">
        <f t="shared" si="10"/>
        <v/>
      </c>
      <c r="I193" s="186" t="str">
        <f t="shared" si="11"/>
        <v/>
      </c>
      <c r="J193" s="187" t="str">
        <f>IF(ISERROR(VLOOKUP($A193,parlvotes_lh!$A$11:$ZZ$201,6,FALSE))=TRUE,"",IF(VLOOKUP($A193,parlvotes_lh!$A$11:$ZZ$201,6,FALSE)=0,"",VLOOKUP($A193,parlvotes_lh!$A$11:$ZZ$201,6,FALSE)))</f>
        <v/>
      </c>
      <c r="K193" s="187" t="str">
        <f>IF(ISERROR(VLOOKUP($A193,parlvotes_lh!$A$11:$ZZ$201,26,FALSE))=TRUE,"",IF(VLOOKUP($A193,parlvotes_lh!$A$11:$ZZ$201,26,FALSE)=0,"",VLOOKUP($A193,parlvotes_lh!$A$11:$ZZ$201,26,FALSE)))</f>
        <v/>
      </c>
      <c r="L193" s="187" t="str">
        <f>IF(ISERROR(VLOOKUP($A193,parlvotes_lh!$A$11:$ZZ$201,46,FALSE))=TRUE,"",IF(VLOOKUP($A193,parlvotes_lh!$A$11:$ZZ$201,46,FALSE)=0,"",VLOOKUP($A193,parlvotes_lh!$A$11:$ZZ$201,46,FALSE)))</f>
        <v/>
      </c>
      <c r="M193" s="187" t="str">
        <f>IF(ISERROR(VLOOKUP($A193,parlvotes_lh!$A$11:$ZZ$201,66,FALSE))=TRUE,"",IF(VLOOKUP($A193,parlvotes_lh!$A$11:$ZZ$201,66,FALSE)=0,"",VLOOKUP($A193,parlvotes_lh!$A$11:$ZZ$201,66,FALSE)))</f>
        <v/>
      </c>
      <c r="N193" s="187" t="str">
        <f>IF(ISERROR(VLOOKUP($A193,parlvotes_lh!$A$11:$ZZ$201,86,FALSE))=TRUE,"",IF(VLOOKUP($A193,parlvotes_lh!$A$11:$ZZ$201,86,FALSE)=0,"",VLOOKUP($A193,parlvotes_lh!$A$11:$ZZ$201,86,FALSE)))</f>
        <v/>
      </c>
      <c r="O193" s="187" t="str">
        <f>IF(ISERROR(VLOOKUP($A193,parlvotes_lh!$A$11:$ZZ$201,106,FALSE))=TRUE,"",IF(VLOOKUP($A193,parlvotes_lh!$A$11:$ZZ$201,106,FALSE)=0,"",VLOOKUP($A193,parlvotes_lh!$A$11:$ZZ$201,106,FALSE)))</f>
        <v/>
      </c>
      <c r="P193" s="187" t="str">
        <f>IF(ISERROR(VLOOKUP($A193,parlvotes_lh!$A$11:$ZZ$201,126,FALSE))=TRUE,"",IF(VLOOKUP($A193,parlvotes_lh!$A$11:$ZZ$201,126,FALSE)=0,"",VLOOKUP($A193,parlvotes_lh!$A$11:$ZZ$201,126,FALSE)))</f>
        <v/>
      </c>
      <c r="Q193" s="188" t="str">
        <f>IF(ISERROR(VLOOKUP($A193,parlvotes_lh!$A$11:$ZZ$201,146,FALSE))=TRUE,"",IF(VLOOKUP($A193,parlvotes_lh!$A$11:$ZZ$201,146,FALSE)=0,"",VLOOKUP($A193,parlvotes_lh!$A$11:$ZZ$201,146,FALSE)))</f>
        <v/>
      </c>
      <c r="R193" s="188" t="str">
        <f>IF(ISERROR(VLOOKUP($A193,parlvotes_lh!$A$11:$ZZ$201,166,FALSE))=TRUE,"",IF(VLOOKUP($A193,parlvotes_lh!$A$11:$ZZ$201,166,FALSE)=0,"",VLOOKUP($A193,parlvotes_lh!$A$11:$ZZ$201,166,FALSE)))</f>
        <v/>
      </c>
      <c r="S193" s="188" t="str">
        <f>IF(ISERROR(VLOOKUP($A193,parlvotes_lh!$A$11:$ZZ$201,186,FALSE))=TRUE,"",IF(VLOOKUP($A193,parlvotes_lh!$A$11:$ZZ$201,186,FALSE)=0,"",VLOOKUP($A193,parlvotes_lh!$A$11:$ZZ$201,186,FALSE)))</f>
        <v/>
      </c>
      <c r="T193" s="188" t="str">
        <f>IF(ISERROR(VLOOKUP($A193,parlvotes_lh!$A$11:$ZZ$201,206,FALSE))=TRUE,"",IF(VLOOKUP($A193,parlvotes_lh!$A$11:$ZZ$201,206,FALSE)=0,"",VLOOKUP($A193,parlvotes_lh!$A$11:$ZZ$201,206,FALSE)))</f>
        <v/>
      </c>
      <c r="U193" s="188" t="str">
        <f>IF(ISERROR(VLOOKUP($A193,parlvotes_lh!$A$11:$ZZ$201,226,FALSE))=TRUE,"",IF(VLOOKUP($A193,parlvotes_lh!$A$11:$ZZ$201,226,FALSE)=0,"",VLOOKUP($A193,parlvotes_lh!$A$11:$ZZ$201,226,FALSE)))</f>
        <v/>
      </c>
      <c r="V193" s="188" t="str">
        <f>IF(ISERROR(VLOOKUP($A193,parlvotes_lh!$A$11:$ZZ$201,246,FALSE))=TRUE,"",IF(VLOOKUP($A193,parlvotes_lh!$A$11:$ZZ$201,246,FALSE)=0,"",VLOOKUP($A193,parlvotes_lh!$A$11:$ZZ$201,246,FALSE)))</f>
        <v/>
      </c>
      <c r="W193" s="188" t="str">
        <f>IF(ISERROR(VLOOKUP($A193,parlvotes_lh!$A$11:$ZZ$201,266,FALSE))=TRUE,"",IF(VLOOKUP($A193,parlvotes_lh!$A$11:$ZZ$201,266,FALSE)=0,"",VLOOKUP($A193,parlvotes_lh!$A$11:$ZZ$201,266,FALSE)))</f>
        <v/>
      </c>
      <c r="X193" s="188" t="str">
        <f>IF(ISERROR(VLOOKUP($A193,parlvotes_lh!$A$11:$ZZ$201,286,FALSE))=TRUE,"",IF(VLOOKUP($A193,parlvotes_lh!$A$11:$ZZ$201,286,FALSE)=0,"",VLOOKUP($A193,parlvotes_lh!$A$11:$ZZ$201,286,FALSE)))</f>
        <v/>
      </c>
      <c r="Y193" s="188" t="str">
        <f>IF(ISERROR(VLOOKUP($A193,parlvotes_lh!$A$11:$ZZ$201,306,FALSE))=TRUE,"",IF(VLOOKUP($A193,parlvotes_lh!$A$11:$ZZ$201,306,FALSE)=0,"",VLOOKUP($A193,parlvotes_lh!$A$11:$ZZ$201,306,FALSE)))</f>
        <v/>
      </c>
      <c r="Z193" s="188" t="str">
        <f>IF(ISERROR(VLOOKUP($A193,parlvotes_lh!$A$11:$ZZ$201,326,FALSE))=TRUE,"",IF(VLOOKUP($A193,parlvotes_lh!$A$11:$ZZ$201,326,FALSE)=0,"",VLOOKUP($A193,parlvotes_lh!$A$11:$ZZ$201,326,FALSE)))</f>
        <v/>
      </c>
      <c r="AA193" s="188" t="str">
        <f>IF(ISERROR(VLOOKUP($A193,parlvotes_lh!$A$11:$ZZ$201,346,FALSE))=TRUE,"",IF(VLOOKUP($A193,parlvotes_lh!$A$11:$ZZ$201,346,FALSE)=0,"",VLOOKUP($A193,parlvotes_lh!$A$11:$ZZ$201,346,FALSE)))</f>
        <v/>
      </c>
      <c r="AB193" s="188" t="str">
        <f>IF(ISERROR(VLOOKUP($A193,parlvotes_lh!$A$11:$ZZ$201,366,FALSE))=TRUE,"",IF(VLOOKUP($A193,parlvotes_lh!$A$11:$ZZ$201,366,FALSE)=0,"",VLOOKUP($A193,parlvotes_lh!$A$11:$ZZ$201,366,FALSE)))</f>
        <v/>
      </c>
      <c r="AC193" s="188" t="str">
        <f>IF(ISERROR(VLOOKUP($A193,parlvotes_lh!$A$11:$ZZ$201,386,FALSE))=TRUE,"",IF(VLOOKUP($A193,parlvotes_lh!$A$11:$ZZ$201,386,FALSE)=0,"",VLOOKUP($A193,parlvotes_lh!$A$11:$ZZ$201,386,FALSE)))</f>
        <v/>
      </c>
    </row>
    <row r="194" spans="1:29" ht="13.5" customHeight="1" x14ac:dyDescent="0.25">
      <c r="A194" s="182"/>
      <c r="B194" s="87" t="str">
        <f>IF(A194="","",MID(info_weblinks!$C$3,32,3))</f>
        <v/>
      </c>
      <c r="C194" s="87" t="str">
        <f>IF(info_parties!G194="","",info_parties!G194)</f>
        <v/>
      </c>
      <c r="D194" s="87" t="str">
        <f>IF(info_parties!K194="","",info_parties!K194)</f>
        <v/>
      </c>
      <c r="E194" s="87" t="str">
        <f>IF(info_parties!H194="","",info_parties!H194)</f>
        <v/>
      </c>
      <c r="F194" s="183" t="str">
        <f t="shared" ref="F194:F200" si="12">IF(MAX(J194:AC194)=0,"",INDEX(J$1:AC$1,MATCH(TRUE,INDEX((J194:AC194&lt;&gt;""),0),0)))</f>
        <v/>
      </c>
      <c r="G194" s="184" t="str">
        <f t="shared" ref="G194:G200" si="13">IF(MAX(J194:AC194)=0,"",INDEX(J$1:AC$1,1,MATCH(LOOKUP(9.99+307,J194:AC194),J194:AC194,0)))</f>
        <v/>
      </c>
      <c r="H194" s="185" t="str">
        <f t="shared" ref="H194:H200" si="14">IF(MAX(J194:AC194)=0,"",MAX(J194:AC194))</f>
        <v/>
      </c>
      <c r="I194" s="186" t="str">
        <f t="shared" ref="I194:I200" si="15">IF(H194="","",INDEX(J$1:AC$1,1,MATCH(H194,J194:AC194,0)))</f>
        <v/>
      </c>
      <c r="J194" s="187" t="str">
        <f>IF(ISERROR(VLOOKUP($A194,parlvotes_lh!$A$11:$ZZ$201,6,FALSE))=TRUE,"",IF(VLOOKUP($A194,parlvotes_lh!$A$11:$ZZ$201,6,FALSE)=0,"",VLOOKUP($A194,parlvotes_lh!$A$11:$ZZ$201,6,FALSE)))</f>
        <v/>
      </c>
      <c r="K194" s="187" t="str">
        <f>IF(ISERROR(VLOOKUP($A194,parlvotes_lh!$A$11:$ZZ$201,26,FALSE))=TRUE,"",IF(VLOOKUP($A194,parlvotes_lh!$A$11:$ZZ$201,26,FALSE)=0,"",VLOOKUP($A194,parlvotes_lh!$A$11:$ZZ$201,26,FALSE)))</f>
        <v/>
      </c>
      <c r="L194" s="187" t="str">
        <f>IF(ISERROR(VLOOKUP($A194,parlvotes_lh!$A$11:$ZZ$201,46,FALSE))=TRUE,"",IF(VLOOKUP($A194,parlvotes_lh!$A$11:$ZZ$201,46,FALSE)=0,"",VLOOKUP($A194,parlvotes_lh!$A$11:$ZZ$201,46,FALSE)))</f>
        <v/>
      </c>
      <c r="M194" s="187" t="str">
        <f>IF(ISERROR(VLOOKUP($A194,parlvotes_lh!$A$11:$ZZ$201,66,FALSE))=TRUE,"",IF(VLOOKUP($A194,parlvotes_lh!$A$11:$ZZ$201,66,FALSE)=0,"",VLOOKUP($A194,parlvotes_lh!$A$11:$ZZ$201,66,FALSE)))</f>
        <v/>
      </c>
      <c r="N194" s="187" t="str">
        <f>IF(ISERROR(VLOOKUP($A194,parlvotes_lh!$A$11:$ZZ$201,86,FALSE))=TRUE,"",IF(VLOOKUP($A194,parlvotes_lh!$A$11:$ZZ$201,86,FALSE)=0,"",VLOOKUP($A194,parlvotes_lh!$A$11:$ZZ$201,86,FALSE)))</f>
        <v/>
      </c>
      <c r="O194" s="187" t="str">
        <f>IF(ISERROR(VLOOKUP($A194,parlvotes_lh!$A$11:$ZZ$201,106,FALSE))=TRUE,"",IF(VLOOKUP($A194,parlvotes_lh!$A$11:$ZZ$201,106,FALSE)=0,"",VLOOKUP($A194,parlvotes_lh!$A$11:$ZZ$201,106,FALSE)))</f>
        <v/>
      </c>
      <c r="P194" s="187" t="str">
        <f>IF(ISERROR(VLOOKUP($A194,parlvotes_lh!$A$11:$ZZ$201,126,FALSE))=TRUE,"",IF(VLOOKUP($A194,parlvotes_lh!$A$11:$ZZ$201,126,FALSE)=0,"",VLOOKUP($A194,parlvotes_lh!$A$11:$ZZ$201,126,FALSE)))</f>
        <v/>
      </c>
      <c r="Q194" s="188" t="str">
        <f>IF(ISERROR(VLOOKUP($A194,parlvotes_lh!$A$11:$ZZ$201,146,FALSE))=TRUE,"",IF(VLOOKUP($A194,parlvotes_lh!$A$11:$ZZ$201,146,FALSE)=0,"",VLOOKUP($A194,parlvotes_lh!$A$11:$ZZ$201,146,FALSE)))</f>
        <v/>
      </c>
      <c r="R194" s="188" t="str">
        <f>IF(ISERROR(VLOOKUP($A194,parlvotes_lh!$A$11:$ZZ$201,166,FALSE))=TRUE,"",IF(VLOOKUP($A194,parlvotes_lh!$A$11:$ZZ$201,166,FALSE)=0,"",VLOOKUP($A194,parlvotes_lh!$A$11:$ZZ$201,166,FALSE)))</f>
        <v/>
      </c>
      <c r="S194" s="188" t="str">
        <f>IF(ISERROR(VLOOKUP($A194,parlvotes_lh!$A$11:$ZZ$201,186,FALSE))=TRUE,"",IF(VLOOKUP($A194,parlvotes_lh!$A$11:$ZZ$201,186,FALSE)=0,"",VLOOKUP($A194,parlvotes_lh!$A$11:$ZZ$201,186,FALSE)))</f>
        <v/>
      </c>
      <c r="T194" s="188" t="str">
        <f>IF(ISERROR(VLOOKUP($A194,parlvotes_lh!$A$11:$ZZ$201,206,FALSE))=TRUE,"",IF(VLOOKUP($A194,parlvotes_lh!$A$11:$ZZ$201,206,FALSE)=0,"",VLOOKUP($A194,parlvotes_lh!$A$11:$ZZ$201,206,FALSE)))</f>
        <v/>
      </c>
      <c r="U194" s="188" t="str">
        <f>IF(ISERROR(VLOOKUP($A194,parlvotes_lh!$A$11:$ZZ$201,226,FALSE))=TRUE,"",IF(VLOOKUP($A194,parlvotes_lh!$A$11:$ZZ$201,226,FALSE)=0,"",VLOOKUP($A194,parlvotes_lh!$A$11:$ZZ$201,226,FALSE)))</f>
        <v/>
      </c>
      <c r="V194" s="188" t="str">
        <f>IF(ISERROR(VLOOKUP($A194,parlvotes_lh!$A$11:$ZZ$201,246,FALSE))=TRUE,"",IF(VLOOKUP($A194,parlvotes_lh!$A$11:$ZZ$201,246,FALSE)=0,"",VLOOKUP($A194,parlvotes_lh!$A$11:$ZZ$201,246,FALSE)))</f>
        <v/>
      </c>
      <c r="W194" s="188" t="str">
        <f>IF(ISERROR(VLOOKUP($A194,parlvotes_lh!$A$11:$ZZ$201,266,FALSE))=TRUE,"",IF(VLOOKUP($A194,parlvotes_lh!$A$11:$ZZ$201,266,FALSE)=0,"",VLOOKUP($A194,parlvotes_lh!$A$11:$ZZ$201,266,FALSE)))</f>
        <v/>
      </c>
      <c r="X194" s="188" t="str">
        <f>IF(ISERROR(VLOOKUP($A194,parlvotes_lh!$A$11:$ZZ$201,286,FALSE))=TRUE,"",IF(VLOOKUP($A194,parlvotes_lh!$A$11:$ZZ$201,286,FALSE)=0,"",VLOOKUP($A194,parlvotes_lh!$A$11:$ZZ$201,286,FALSE)))</f>
        <v/>
      </c>
      <c r="Y194" s="188" t="str">
        <f>IF(ISERROR(VLOOKUP($A194,parlvotes_lh!$A$11:$ZZ$201,306,FALSE))=TRUE,"",IF(VLOOKUP($A194,parlvotes_lh!$A$11:$ZZ$201,306,FALSE)=0,"",VLOOKUP($A194,parlvotes_lh!$A$11:$ZZ$201,306,FALSE)))</f>
        <v/>
      </c>
      <c r="Z194" s="188" t="str">
        <f>IF(ISERROR(VLOOKUP($A194,parlvotes_lh!$A$11:$ZZ$201,326,FALSE))=TRUE,"",IF(VLOOKUP($A194,parlvotes_lh!$A$11:$ZZ$201,326,FALSE)=0,"",VLOOKUP($A194,parlvotes_lh!$A$11:$ZZ$201,326,FALSE)))</f>
        <v/>
      </c>
      <c r="AA194" s="188" t="str">
        <f>IF(ISERROR(VLOOKUP($A194,parlvotes_lh!$A$11:$ZZ$201,346,FALSE))=TRUE,"",IF(VLOOKUP($A194,parlvotes_lh!$A$11:$ZZ$201,346,FALSE)=0,"",VLOOKUP($A194,parlvotes_lh!$A$11:$ZZ$201,346,FALSE)))</f>
        <v/>
      </c>
      <c r="AB194" s="188" t="str">
        <f>IF(ISERROR(VLOOKUP($A194,parlvotes_lh!$A$11:$ZZ$201,366,FALSE))=TRUE,"",IF(VLOOKUP($A194,parlvotes_lh!$A$11:$ZZ$201,366,FALSE)=0,"",VLOOKUP($A194,parlvotes_lh!$A$11:$ZZ$201,366,FALSE)))</f>
        <v/>
      </c>
      <c r="AC194" s="188" t="str">
        <f>IF(ISERROR(VLOOKUP($A194,parlvotes_lh!$A$11:$ZZ$201,386,FALSE))=TRUE,"",IF(VLOOKUP($A194,parlvotes_lh!$A$11:$ZZ$201,386,FALSE)=0,"",VLOOKUP($A194,parlvotes_lh!$A$11:$ZZ$201,386,FALSE)))</f>
        <v/>
      </c>
    </row>
    <row r="195" spans="1:29" ht="13.5" customHeight="1" x14ac:dyDescent="0.25">
      <c r="A195" s="182"/>
      <c r="B195" s="87" t="str">
        <f>IF(A195="","",MID(info_weblinks!$C$3,32,3))</f>
        <v/>
      </c>
      <c r="C195" s="87" t="str">
        <f>IF(info_parties!G195="","",info_parties!G195)</f>
        <v/>
      </c>
      <c r="D195" s="87" t="str">
        <f>IF(info_parties!K195="","",info_parties!K195)</f>
        <v/>
      </c>
      <c r="E195" s="87" t="str">
        <f>IF(info_parties!H195="","",info_parties!H195)</f>
        <v/>
      </c>
      <c r="F195" s="183" t="str">
        <f t="shared" si="12"/>
        <v/>
      </c>
      <c r="G195" s="184" t="str">
        <f t="shared" si="13"/>
        <v/>
      </c>
      <c r="H195" s="185" t="str">
        <f t="shared" si="14"/>
        <v/>
      </c>
      <c r="I195" s="186" t="str">
        <f t="shared" si="15"/>
        <v/>
      </c>
      <c r="J195" s="187" t="str">
        <f>IF(ISERROR(VLOOKUP($A195,parlvotes_lh!$A$11:$ZZ$201,6,FALSE))=TRUE,"",IF(VLOOKUP($A195,parlvotes_lh!$A$11:$ZZ$201,6,FALSE)=0,"",VLOOKUP($A195,parlvotes_lh!$A$11:$ZZ$201,6,FALSE)))</f>
        <v/>
      </c>
      <c r="K195" s="187" t="str">
        <f>IF(ISERROR(VLOOKUP($A195,parlvotes_lh!$A$11:$ZZ$201,26,FALSE))=TRUE,"",IF(VLOOKUP($A195,parlvotes_lh!$A$11:$ZZ$201,26,FALSE)=0,"",VLOOKUP($A195,parlvotes_lh!$A$11:$ZZ$201,26,FALSE)))</f>
        <v/>
      </c>
      <c r="L195" s="187" t="str">
        <f>IF(ISERROR(VLOOKUP($A195,parlvotes_lh!$A$11:$ZZ$201,46,FALSE))=TRUE,"",IF(VLOOKUP($A195,parlvotes_lh!$A$11:$ZZ$201,46,FALSE)=0,"",VLOOKUP($A195,parlvotes_lh!$A$11:$ZZ$201,46,FALSE)))</f>
        <v/>
      </c>
      <c r="M195" s="187" t="str">
        <f>IF(ISERROR(VLOOKUP($A195,parlvotes_lh!$A$11:$ZZ$201,66,FALSE))=TRUE,"",IF(VLOOKUP($A195,parlvotes_lh!$A$11:$ZZ$201,66,FALSE)=0,"",VLOOKUP($A195,parlvotes_lh!$A$11:$ZZ$201,66,FALSE)))</f>
        <v/>
      </c>
      <c r="N195" s="187" t="str">
        <f>IF(ISERROR(VLOOKUP($A195,parlvotes_lh!$A$11:$ZZ$201,86,FALSE))=TRUE,"",IF(VLOOKUP($A195,parlvotes_lh!$A$11:$ZZ$201,86,FALSE)=0,"",VLOOKUP($A195,parlvotes_lh!$A$11:$ZZ$201,86,FALSE)))</f>
        <v/>
      </c>
      <c r="O195" s="187" t="str">
        <f>IF(ISERROR(VLOOKUP($A195,parlvotes_lh!$A$11:$ZZ$201,106,FALSE))=TRUE,"",IF(VLOOKUP($A195,parlvotes_lh!$A$11:$ZZ$201,106,FALSE)=0,"",VLOOKUP($A195,parlvotes_lh!$A$11:$ZZ$201,106,FALSE)))</f>
        <v/>
      </c>
      <c r="P195" s="187" t="str">
        <f>IF(ISERROR(VLOOKUP($A195,parlvotes_lh!$A$11:$ZZ$201,126,FALSE))=TRUE,"",IF(VLOOKUP($A195,parlvotes_lh!$A$11:$ZZ$201,126,FALSE)=0,"",VLOOKUP($A195,parlvotes_lh!$A$11:$ZZ$201,126,FALSE)))</f>
        <v/>
      </c>
      <c r="Q195" s="188" t="str">
        <f>IF(ISERROR(VLOOKUP($A195,parlvotes_lh!$A$11:$ZZ$201,146,FALSE))=TRUE,"",IF(VLOOKUP($A195,parlvotes_lh!$A$11:$ZZ$201,146,FALSE)=0,"",VLOOKUP($A195,parlvotes_lh!$A$11:$ZZ$201,146,FALSE)))</f>
        <v/>
      </c>
      <c r="R195" s="188" t="str">
        <f>IF(ISERROR(VLOOKUP($A195,parlvotes_lh!$A$11:$ZZ$201,166,FALSE))=TRUE,"",IF(VLOOKUP($A195,parlvotes_lh!$A$11:$ZZ$201,166,FALSE)=0,"",VLOOKUP($A195,parlvotes_lh!$A$11:$ZZ$201,166,FALSE)))</f>
        <v/>
      </c>
      <c r="S195" s="188" t="str">
        <f>IF(ISERROR(VLOOKUP($A195,parlvotes_lh!$A$11:$ZZ$201,186,FALSE))=TRUE,"",IF(VLOOKUP($A195,parlvotes_lh!$A$11:$ZZ$201,186,FALSE)=0,"",VLOOKUP($A195,parlvotes_lh!$A$11:$ZZ$201,186,FALSE)))</f>
        <v/>
      </c>
      <c r="T195" s="188" t="str">
        <f>IF(ISERROR(VLOOKUP($A195,parlvotes_lh!$A$11:$ZZ$201,206,FALSE))=TRUE,"",IF(VLOOKUP($A195,parlvotes_lh!$A$11:$ZZ$201,206,FALSE)=0,"",VLOOKUP($A195,parlvotes_lh!$A$11:$ZZ$201,206,FALSE)))</f>
        <v/>
      </c>
      <c r="U195" s="188" t="str">
        <f>IF(ISERROR(VLOOKUP($A195,parlvotes_lh!$A$11:$ZZ$201,226,FALSE))=TRUE,"",IF(VLOOKUP($A195,parlvotes_lh!$A$11:$ZZ$201,226,FALSE)=0,"",VLOOKUP($A195,parlvotes_lh!$A$11:$ZZ$201,226,FALSE)))</f>
        <v/>
      </c>
      <c r="V195" s="188" t="str">
        <f>IF(ISERROR(VLOOKUP($A195,parlvotes_lh!$A$11:$ZZ$201,246,FALSE))=TRUE,"",IF(VLOOKUP($A195,parlvotes_lh!$A$11:$ZZ$201,246,FALSE)=0,"",VLOOKUP($A195,parlvotes_lh!$A$11:$ZZ$201,246,FALSE)))</f>
        <v/>
      </c>
      <c r="W195" s="188" t="str">
        <f>IF(ISERROR(VLOOKUP($A195,parlvotes_lh!$A$11:$ZZ$201,266,FALSE))=TRUE,"",IF(VLOOKUP($A195,parlvotes_lh!$A$11:$ZZ$201,266,FALSE)=0,"",VLOOKUP($A195,parlvotes_lh!$A$11:$ZZ$201,266,FALSE)))</f>
        <v/>
      </c>
      <c r="X195" s="188" t="str">
        <f>IF(ISERROR(VLOOKUP($A195,parlvotes_lh!$A$11:$ZZ$201,286,FALSE))=TRUE,"",IF(VLOOKUP($A195,parlvotes_lh!$A$11:$ZZ$201,286,FALSE)=0,"",VLOOKUP($A195,parlvotes_lh!$A$11:$ZZ$201,286,FALSE)))</f>
        <v/>
      </c>
      <c r="Y195" s="188" t="str">
        <f>IF(ISERROR(VLOOKUP($A195,parlvotes_lh!$A$11:$ZZ$201,306,FALSE))=TRUE,"",IF(VLOOKUP($A195,parlvotes_lh!$A$11:$ZZ$201,306,FALSE)=0,"",VLOOKUP($A195,parlvotes_lh!$A$11:$ZZ$201,306,FALSE)))</f>
        <v/>
      </c>
      <c r="Z195" s="188" t="str">
        <f>IF(ISERROR(VLOOKUP($A195,parlvotes_lh!$A$11:$ZZ$201,326,FALSE))=TRUE,"",IF(VLOOKUP($A195,parlvotes_lh!$A$11:$ZZ$201,326,FALSE)=0,"",VLOOKUP($A195,parlvotes_lh!$A$11:$ZZ$201,326,FALSE)))</f>
        <v/>
      </c>
      <c r="AA195" s="188" t="str">
        <f>IF(ISERROR(VLOOKUP($A195,parlvotes_lh!$A$11:$ZZ$201,346,FALSE))=TRUE,"",IF(VLOOKUP($A195,parlvotes_lh!$A$11:$ZZ$201,346,FALSE)=0,"",VLOOKUP($A195,parlvotes_lh!$A$11:$ZZ$201,346,FALSE)))</f>
        <v/>
      </c>
      <c r="AB195" s="188" t="str">
        <f>IF(ISERROR(VLOOKUP($A195,parlvotes_lh!$A$11:$ZZ$201,366,FALSE))=TRUE,"",IF(VLOOKUP($A195,parlvotes_lh!$A$11:$ZZ$201,366,FALSE)=0,"",VLOOKUP($A195,parlvotes_lh!$A$11:$ZZ$201,366,FALSE)))</f>
        <v/>
      </c>
      <c r="AC195" s="188" t="str">
        <f>IF(ISERROR(VLOOKUP($A195,parlvotes_lh!$A$11:$ZZ$201,386,FALSE))=TRUE,"",IF(VLOOKUP($A195,parlvotes_lh!$A$11:$ZZ$201,386,FALSE)=0,"",VLOOKUP($A195,parlvotes_lh!$A$11:$ZZ$201,386,FALSE)))</f>
        <v/>
      </c>
    </row>
    <row r="196" spans="1:29" ht="13.5" customHeight="1" x14ac:dyDescent="0.25">
      <c r="A196" s="182"/>
      <c r="B196" s="87" t="str">
        <f>IF(A196="","",MID(info_weblinks!$C$3,32,3))</f>
        <v/>
      </c>
      <c r="C196" s="87" t="str">
        <f>IF(info_parties!G196="","",info_parties!G196)</f>
        <v/>
      </c>
      <c r="D196" s="87" t="str">
        <f>IF(info_parties!K196="","",info_parties!K196)</f>
        <v/>
      </c>
      <c r="E196" s="87" t="str">
        <f>IF(info_parties!H196="","",info_parties!H196)</f>
        <v/>
      </c>
      <c r="F196" s="183" t="str">
        <f t="shared" si="12"/>
        <v/>
      </c>
      <c r="G196" s="184" t="str">
        <f t="shared" si="13"/>
        <v/>
      </c>
      <c r="H196" s="185" t="str">
        <f t="shared" si="14"/>
        <v/>
      </c>
      <c r="I196" s="186" t="str">
        <f t="shared" si="15"/>
        <v/>
      </c>
      <c r="J196" s="187" t="str">
        <f>IF(ISERROR(VLOOKUP($A196,parlvotes_lh!$A$11:$ZZ$201,6,FALSE))=TRUE,"",IF(VLOOKUP($A196,parlvotes_lh!$A$11:$ZZ$201,6,FALSE)=0,"",VLOOKUP($A196,parlvotes_lh!$A$11:$ZZ$201,6,FALSE)))</f>
        <v/>
      </c>
      <c r="K196" s="187" t="str">
        <f>IF(ISERROR(VLOOKUP($A196,parlvotes_lh!$A$11:$ZZ$201,26,FALSE))=TRUE,"",IF(VLOOKUP($A196,parlvotes_lh!$A$11:$ZZ$201,26,FALSE)=0,"",VLOOKUP($A196,parlvotes_lh!$A$11:$ZZ$201,26,FALSE)))</f>
        <v/>
      </c>
      <c r="L196" s="187" t="str">
        <f>IF(ISERROR(VLOOKUP($A196,parlvotes_lh!$A$11:$ZZ$201,46,FALSE))=TRUE,"",IF(VLOOKUP($A196,parlvotes_lh!$A$11:$ZZ$201,46,FALSE)=0,"",VLOOKUP($A196,parlvotes_lh!$A$11:$ZZ$201,46,FALSE)))</f>
        <v/>
      </c>
      <c r="M196" s="187" t="str">
        <f>IF(ISERROR(VLOOKUP($A196,parlvotes_lh!$A$11:$ZZ$201,66,FALSE))=TRUE,"",IF(VLOOKUP($A196,parlvotes_lh!$A$11:$ZZ$201,66,FALSE)=0,"",VLOOKUP($A196,parlvotes_lh!$A$11:$ZZ$201,66,FALSE)))</f>
        <v/>
      </c>
      <c r="N196" s="187" t="str">
        <f>IF(ISERROR(VLOOKUP($A196,parlvotes_lh!$A$11:$ZZ$201,86,FALSE))=TRUE,"",IF(VLOOKUP($A196,parlvotes_lh!$A$11:$ZZ$201,86,FALSE)=0,"",VLOOKUP($A196,parlvotes_lh!$A$11:$ZZ$201,86,FALSE)))</f>
        <v/>
      </c>
      <c r="O196" s="187" t="str">
        <f>IF(ISERROR(VLOOKUP($A196,parlvotes_lh!$A$11:$ZZ$201,106,FALSE))=TRUE,"",IF(VLOOKUP($A196,parlvotes_lh!$A$11:$ZZ$201,106,FALSE)=0,"",VLOOKUP($A196,parlvotes_lh!$A$11:$ZZ$201,106,FALSE)))</f>
        <v/>
      </c>
      <c r="P196" s="187" t="str">
        <f>IF(ISERROR(VLOOKUP($A196,parlvotes_lh!$A$11:$ZZ$201,126,FALSE))=TRUE,"",IF(VLOOKUP($A196,parlvotes_lh!$A$11:$ZZ$201,126,FALSE)=0,"",VLOOKUP($A196,parlvotes_lh!$A$11:$ZZ$201,126,FALSE)))</f>
        <v/>
      </c>
      <c r="Q196" s="188" t="str">
        <f>IF(ISERROR(VLOOKUP($A196,parlvotes_lh!$A$11:$ZZ$201,146,FALSE))=TRUE,"",IF(VLOOKUP($A196,parlvotes_lh!$A$11:$ZZ$201,146,FALSE)=0,"",VLOOKUP($A196,parlvotes_lh!$A$11:$ZZ$201,146,FALSE)))</f>
        <v/>
      </c>
      <c r="R196" s="188" t="str">
        <f>IF(ISERROR(VLOOKUP($A196,parlvotes_lh!$A$11:$ZZ$201,166,FALSE))=TRUE,"",IF(VLOOKUP($A196,parlvotes_lh!$A$11:$ZZ$201,166,FALSE)=0,"",VLOOKUP($A196,parlvotes_lh!$A$11:$ZZ$201,166,FALSE)))</f>
        <v/>
      </c>
      <c r="S196" s="188" t="str">
        <f>IF(ISERROR(VLOOKUP($A196,parlvotes_lh!$A$11:$ZZ$201,186,FALSE))=TRUE,"",IF(VLOOKUP($A196,parlvotes_lh!$A$11:$ZZ$201,186,FALSE)=0,"",VLOOKUP($A196,parlvotes_lh!$A$11:$ZZ$201,186,FALSE)))</f>
        <v/>
      </c>
      <c r="T196" s="188" t="str">
        <f>IF(ISERROR(VLOOKUP($A196,parlvotes_lh!$A$11:$ZZ$201,206,FALSE))=TRUE,"",IF(VLOOKUP($A196,parlvotes_lh!$A$11:$ZZ$201,206,FALSE)=0,"",VLOOKUP($A196,parlvotes_lh!$A$11:$ZZ$201,206,FALSE)))</f>
        <v/>
      </c>
      <c r="U196" s="188" t="str">
        <f>IF(ISERROR(VLOOKUP($A196,parlvotes_lh!$A$11:$ZZ$201,226,FALSE))=TRUE,"",IF(VLOOKUP($A196,parlvotes_lh!$A$11:$ZZ$201,226,FALSE)=0,"",VLOOKUP($A196,parlvotes_lh!$A$11:$ZZ$201,226,FALSE)))</f>
        <v/>
      </c>
      <c r="V196" s="188" t="str">
        <f>IF(ISERROR(VLOOKUP($A196,parlvotes_lh!$A$11:$ZZ$201,246,FALSE))=TRUE,"",IF(VLOOKUP($A196,parlvotes_lh!$A$11:$ZZ$201,246,FALSE)=0,"",VLOOKUP($A196,parlvotes_lh!$A$11:$ZZ$201,246,FALSE)))</f>
        <v/>
      </c>
      <c r="W196" s="188" t="str">
        <f>IF(ISERROR(VLOOKUP($A196,parlvotes_lh!$A$11:$ZZ$201,266,FALSE))=TRUE,"",IF(VLOOKUP($A196,parlvotes_lh!$A$11:$ZZ$201,266,FALSE)=0,"",VLOOKUP($A196,parlvotes_lh!$A$11:$ZZ$201,266,FALSE)))</f>
        <v/>
      </c>
      <c r="X196" s="188" t="str">
        <f>IF(ISERROR(VLOOKUP($A196,parlvotes_lh!$A$11:$ZZ$201,286,FALSE))=TRUE,"",IF(VLOOKUP($A196,parlvotes_lh!$A$11:$ZZ$201,286,FALSE)=0,"",VLOOKUP($A196,parlvotes_lh!$A$11:$ZZ$201,286,FALSE)))</f>
        <v/>
      </c>
      <c r="Y196" s="188" t="str">
        <f>IF(ISERROR(VLOOKUP($A196,parlvotes_lh!$A$11:$ZZ$201,306,FALSE))=TRUE,"",IF(VLOOKUP($A196,parlvotes_lh!$A$11:$ZZ$201,306,FALSE)=0,"",VLOOKUP($A196,parlvotes_lh!$A$11:$ZZ$201,306,FALSE)))</f>
        <v/>
      </c>
      <c r="Z196" s="188" t="str">
        <f>IF(ISERROR(VLOOKUP($A196,parlvotes_lh!$A$11:$ZZ$201,326,FALSE))=TRUE,"",IF(VLOOKUP($A196,parlvotes_lh!$A$11:$ZZ$201,326,FALSE)=0,"",VLOOKUP($A196,parlvotes_lh!$A$11:$ZZ$201,326,FALSE)))</f>
        <v/>
      </c>
      <c r="AA196" s="188" t="str">
        <f>IF(ISERROR(VLOOKUP($A196,parlvotes_lh!$A$11:$ZZ$201,346,FALSE))=TRUE,"",IF(VLOOKUP($A196,parlvotes_lh!$A$11:$ZZ$201,346,FALSE)=0,"",VLOOKUP($A196,parlvotes_lh!$A$11:$ZZ$201,346,FALSE)))</f>
        <v/>
      </c>
      <c r="AB196" s="188" t="str">
        <f>IF(ISERROR(VLOOKUP($A196,parlvotes_lh!$A$11:$ZZ$201,366,FALSE))=TRUE,"",IF(VLOOKUP($A196,parlvotes_lh!$A$11:$ZZ$201,366,FALSE)=0,"",VLOOKUP($A196,parlvotes_lh!$A$11:$ZZ$201,366,FALSE)))</f>
        <v/>
      </c>
      <c r="AC196" s="188" t="str">
        <f>IF(ISERROR(VLOOKUP($A196,parlvotes_lh!$A$11:$ZZ$201,386,FALSE))=TRUE,"",IF(VLOOKUP($A196,parlvotes_lh!$A$11:$ZZ$201,386,FALSE)=0,"",VLOOKUP($A196,parlvotes_lh!$A$11:$ZZ$201,386,FALSE)))</f>
        <v/>
      </c>
    </row>
    <row r="197" spans="1:29" ht="13.5" customHeight="1" x14ac:dyDescent="0.25">
      <c r="A197" s="182"/>
      <c r="B197" s="87" t="str">
        <f>IF(A197="","",MID(info_weblinks!$C$3,32,3))</f>
        <v/>
      </c>
      <c r="C197" s="87" t="str">
        <f>IF(info_parties!G197="","",info_parties!G197)</f>
        <v/>
      </c>
      <c r="D197" s="87" t="str">
        <f>IF(info_parties!K197="","",info_parties!K197)</f>
        <v/>
      </c>
      <c r="E197" s="87" t="str">
        <f>IF(info_parties!H197="","",info_parties!H197)</f>
        <v/>
      </c>
      <c r="F197" s="183" t="str">
        <f t="shared" si="12"/>
        <v/>
      </c>
      <c r="G197" s="184" t="str">
        <f t="shared" si="13"/>
        <v/>
      </c>
      <c r="H197" s="185" t="str">
        <f t="shared" si="14"/>
        <v/>
      </c>
      <c r="I197" s="186" t="str">
        <f t="shared" si="15"/>
        <v/>
      </c>
      <c r="J197" s="187" t="str">
        <f>IF(ISERROR(VLOOKUP($A197,parlvotes_lh!$A$11:$ZZ$201,6,FALSE))=TRUE,"",IF(VLOOKUP($A197,parlvotes_lh!$A$11:$ZZ$201,6,FALSE)=0,"",VLOOKUP($A197,parlvotes_lh!$A$11:$ZZ$201,6,FALSE)))</f>
        <v/>
      </c>
      <c r="K197" s="187" t="str">
        <f>IF(ISERROR(VLOOKUP($A197,parlvotes_lh!$A$11:$ZZ$201,26,FALSE))=TRUE,"",IF(VLOOKUP($A197,parlvotes_lh!$A$11:$ZZ$201,26,FALSE)=0,"",VLOOKUP($A197,parlvotes_lh!$A$11:$ZZ$201,26,FALSE)))</f>
        <v/>
      </c>
      <c r="L197" s="187" t="str">
        <f>IF(ISERROR(VLOOKUP($A197,parlvotes_lh!$A$11:$ZZ$201,46,FALSE))=TRUE,"",IF(VLOOKUP($A197,parlvotes_lh!$A$11:$ZZ$201,46,FALSE)=0,"",VLOOKUP($A197,parlvotes_lh!$A$11:$ZZ$201,46,FALSE)))</f>
        <v/>
      </c>
      <c r="M197" s="187" t="str">
        <f>IF(ISERROR(VLOOKUP($A197,parlvotes_lh!$A$11:$ZZ$201,66,FALSE))=TRUE,"",IF(VLOOKUP($A197,parlvotes_lh!$A$11:$ZZ$201,66,FALSE)=0,"",VLOOKUP($A197,parlvotes_lh!$A$11:$ZZ$201,66,FALSE)))</f>
        <v/>
      </c>
      <c r="N197" s="187" t="str">
        <f>IF(ISERROR(VLOOKUP($A197,parlvotes_lh!$A$11:$ZZ$201,86,FALSE))=TRUE,"",IF(VLOOKUP($A197,parlvotes_lh!$A$11:$ZZ$201,86,FALSE)=0,"",VLOOKUP($A197,parlvotes_lh!$A$11:$ZZ$201,86,FALSE)))</f>
        <v/>
      </c>
      <c r="O197" s="187" t="str">
        <f>IF(ISERROR(VLOOKUP($A197,parlvotes_lh!$A$11:$ZZ$201,106,FALSE))=TRUE,"",IF(VLOOKUP($A197,parlvotes_lh!$A$11:$ZZ$201,106,FALSE)=0,"",VLOOKUP($A197,parlvotes_lh!$A$11:$ZZ$201,106,FALSE)))</f>
        <v/>
      </c>
      <c r="P197" s="187" t="str">
        <f>IF(ISERROR(VLOOKUP($A197,parlvotes_lh!$A$11:$ZZ$201,126,FALSE))=TRUE,"",IF(VLOOKUP($A197,parlvotes_lh!$A$11:$ZZ$201,126,FALSE)=0,"",VLOOKUP($A197,parlvotes_lh!$A$11:$ZZ$201,126,FALSE)))</f>
        <v/>
      </c>
      <c r="Q197" s="188" t="str">
        <f>IF(ISERROR(VLOOKUP($A197,parlvotes_lh!$A$11:$ZZ$201,146,FALSE))=TRUE,"",IF(VLOOKUP($A197,parlvotes_lh!$A$11:$ZZ$201,146,FALSE)=0,"",VLOOKUP($A197,parlvotes_lh!$A$11:$ZZ$201,146,FALSE)))</f>
        <v/>
      </c>
      <c r="R197" s="188" t="str">
        <f>IF(ISERROR(VLOOKUP($A197,parlvotes_lh!$A$11:$ZZ$201,166,FALSE))=TRUE,"",IF(VLOOKUP($A197,parlvotes_lh!$A$11:$ZZ$201,166,FALSE)=0,"",VLOOKUP($A197,parlvotes_lh!$A$11:$ZZ$201,166,FALSE)))</f>
        <v/>
      </c>
      <c r="S197" s="188" t="str">
        <f>IF(ISERROR(VLOOKUP($A197,parlvotes_lh!$A$11:$ZZ$201,186,FALSE))=TRUE,"",IF(VLOOKUP($A197,parlvotes_lh!$A$11:$ZZ$201,186,FALSE)=0,"",VLOOKUP($A197,parlvotes_lh!$A$11:$ZZ$201,186,FALSE)))</f>
        <v/>
      </c>
      <c r="T197" s="188" t="str">
        <f>IF(ISERROR(VLOOKUP($A197,parlvotes_lh!$A$11:$ZZ$201,206,FALSE))=TRUE,"",IF(VLOOKUP($A197,parlvotes_lh!$A$11:$ZZ$201,206,FALSE)=0,"",VLOOKUP($A197,parlvotes_lh!$A$11:$ZZ$201,206,FALSE)))</f>
        <v/>
      </c>
      <c r="U197" s="188" t="str">
        <f>IF(ISERROR(VLOOKUP($A197,parlvotes_lh!$A$11:$ZZ$201,226,FALSE))=TRUE,"",IF(VLOOKUP($A197,parlvotes_lh!$A$11:$ZZ$201,226,FALSE)=0,"",VLOOKUP($A197,parlvotes_lh!$A$11:$ZZ$201,226,FALSE)))</f>
        <v/>
      </c>
      <c r="V197" s="188" t="str">
        <f>IF(ISERROR(VLOOKUP($A197,parlvotes_lh!$A$11:$ZZ$201,246,FALSE))=TRUE,"",IF(VLOOKUP($A197,parlvotes_lh!$A$11:$ZZ$201,246,FALSE)=0,"",VLOOKUP($A197,parlvotes_lh!$A$11:$ZZ$201,246,FALSE)))</f>
        <v/>
      </c>
      <c r="W197" s="188" t="str">
        <f>IF(ISERROR(VLOOKUP($A197,parlvotes_lh!$A$11:$ZZ$201,266,FALSE))=TRUE,"",IF(VLOOKUP($A197,parlvotes_lh!$A$11:$ZZ$201,266,FALSE)=0,"",VLOOKUP($A197,parlvotes_lh!$A$11:$ZZ$201,266,FALSE)))</f>
        <v/>
      </c>
      <c r="X197" s="188" t="str">
        <f>IF(ISERROR(VLOOKUP($A197,parlvotes_lh!$A$11:$ZZ$201,286,FALSE))=TRUE,"",IF(VLOOKUP($A197,parlvotes_lh!$A$11:$ZZ$201,286,FALSE)=0,"",VLOOKUP($A197,parlvotes_lh!$A$11:$ZZ$201,286,FALSE)))</f>
        <v/>
      </c>
      <c r="Y197" s="188" t="str">
        <f>IF(ISERROR(VLOOKUP($A197,parlvotes_lh!$A$11:$ZZ$201,306,FALSE))=TRUE,"",IF(VLOOKUP($A197,parlvotes_lh!$A$11:$ZZ$201,306,FALSE)=0,"",VLOOKUP($A197,parlvotes_lh!$A$11:$ZZ$201,306,FALSE)))</f>
        <v/>
      </c>
      <c r="Z197" s="188" t="str">
        <f>IF(ISERROR(VLOOKUP($A197,parlvotes_lh!$A$11:$ZZ$201,326,FALSE))=TRUE,"",IF(VLOOKUP($A197,parlvotes_lh!$A$11:$ZZ$201,326,FALSE)=0,"",VLOOKUP($A197,parlvotes_lh!$A$11:$ZZ$201,326,FALSE)))</f>
        <v/>
      </c>
      <c r="AA197" s="188" t="str">
        <f>IF(ISERROR(VLOOKUP($A197,parlvotes_lh!$A$11:$ZZ$201,346,FALSE))=TRUE,"",IF(VLOOKUP($A197,parlvotes_lh!$A$11:$ZZ$201,346,FALSE)=0,"",VLOOKUP($A197,parlvotes_lh!$A$11:$ZZ$201,346,FALSE)))</f>
        <v/>
      </c>
      <c r="AB197" s="188" t="str">
        <f>IF(ISERROR(VLOOKUP($A197,parlvotes_lh!$A$11:$ZZ$201,366,FALSE))=TRUE,"",IF(VLOOKUP($A197,parlvotes_lh!$A$11:$ZZ$201,366,FALSE)=0,"",VLOOKUP($A197,parlvotes_lh!$A$11:$ZZ$201,366,FALSE)))</f>
        <v/>
      </c>
      <c r="AC197" s="188" t="str">
        <f>IF(ISERROR(VLOOKUP($A197,parlvotes_lh!$A$11:$ZZ$201,386,FALSE))=TRUE,"",IF(VLOOKUP($A197,parlvotes_lh!$A$11:$ZZ$201,386,FALSE)=0,"",VLOOKUP($A197,parlvotes_lh!$A$11:$ZZ$201,386,FALSE)))</f>
        <v/>
      </c>
    </row>
    <row r="198" spans="1:29" ht="13.5" customHeight="1" x14ac:dyDescent="0.25">
      <c r="A198" s="182"/>
      <c r="B198" s="87" t="str">
        <f>IF(A198="","",MID(info_weblinks!$C$3,32,3))</f>
        <v/>
      </c>
      <c r="C198" s="87" t="str">
        <f>IF(info_parties!G198="","",info_parties!G198)</f>
        <v/>
      </c>
      <c r="D198" s="87" t="str">
        <f>IF(info_parties!K198="","",info_parties!K198)</f>
        <v/>
      </c>
      <c r="E198" s="87" t="str">
        <f>IF(info_parties!H198="","",info_parties!H198)</f>
        <v/>
      </c>
      <c r="F198" s="183" t="str">
        <f t="shared" si="12"/>
        <v/>
      </c>
      <c r="G198" s="184" t="str">
        <f t="shared" si="13"/>
        <v/>
      </c>
      <c r="H198" s="185" t="str">
        <f t="shared" si="14"/>
        <v/>
      </c>
      <c r="I198" s="186" t="str">
        <f t="shared" si="15"/>
        <v/>
      </c>
      <c r="J198" s="187" t="str">
        <f>IF(ISERROR(VLOOKUP($A198,parlvotes_lh!$A$11:$ZZ$201,6,FALSE))=TRUE,"",IF(VLOOKUP($A198,parlvotes_lh!$A$11:$ZZ$201,6,FALSE)=0,"",VLOOKUP($A198,parlvotes_lh!$A$11:$ZZ$201,6,FALSE)))</f>
        <v/>
      </c>
      <c r="K198" s="187" t="str">
        <f>IF(ISERROR(VLOOKUP($A198,parlvotes_lh!$A$11:$ZZ$201,26,FALSE))=TRUE,"",IF(VLOOKUP($A198,parlvotes_lh!$A$11:$ZZ$201,26,FALSE)=0,"",VLOOKUP($A198,parlvotes_lh!$A$11:$ZZ$201,26,FALSE)))</f>
        <v/>
      </c>
      <c r="L198" s="187" t="str">
        <f>IF(ISERROR(VLOOKUP($A198,parlvotes_lh!$A$11:$ZZ$201,46,FALSE))=TRUE,"",IF(VLOOKUP($A198,parlvotes_lh!$A$11:$ZZ$201,46,FALSE)=0,"",VLOOKUP($A198,parlvotes_lh!$A$11:$ZZ$201,46,FALSE)))</f>
        <v/>
      </c>
      <c r="M198" s="187" t="str">
        <f>IF(ISERROR(VLOOKUP($A198,parlvotes_lh!$A$11:$ZZ$201,66,FALSE))=TRUE,"",IF(VLOOKUP($A198,parlvotes_lh!$A$11:$ZZ$201,66,FALSE)=0,"",VLOOKUP($A198,parlvotes_lh!$A$11:$ZZ$201,66,FALSE)))</f>
        <v/>
      </c>
      <c r="N198" s="187" t="str">
        <f>IF(ISERROR(VLOOKUP($A198,parlvotes_lh!$A$11:$ZZ$201,86,FALSE))=TRUE,"",IF(VLOOKUP($A198,parlvotes_lh!$A$11:$ZZ$201,86,FALSE)=0,"",VLOOKUP($A198,parlvotes_lh!$A$11:$ZZ$201,86,FALSE)))</f>
        <v/>
      </c>
      <c r="O198" s="187" t="str">
        <f>IF(ISERROR(VLOOKUP($A198,parlvotes_lh!$A$11:$ZZ$201,106,FALSE))=TRUE,"",IF(VLOOKUP($A198,parlvotes_lh!$A$11:$ZZ$201,106,FALSE)=0,"",VLOOKUP($A198,parlvotes_lh!$A$11:$ZZ$201,106,FALSE)))</f>
        <v/>
      </c>
      <c r="P198" s="187" t="str">
        <f>IF(ISERROR(VLOOKUP($A198,parlvotes_lh!$A$11:$ZZ$201,126,FALSE))=TRUE,"",IF(VLOOKUP($A198,parlvotes_lh!$A$11:$ZZ$201,126,FALSE)=0,"",VLOOKUP($A198,parlvotes_lh!$A$11:$ZZ$201,126,FALSE)))</f>
        <v/>
      </c>
      <c r="Q198" s="188" t="str">
        <f>IF(ISERROR(VLOOKUP($A198,parlvotes_lh!$A$11:$ZZ$201,146,FALSE))=TRUE,"",IF(VLOOKUP($A198,parlvotes_lh!$A$11:$ZZ$201,146,FALSE)=0,"",VLOOKUP($A198,parlvotes_lh!$A$11:$ZZ$201,146,FALSE)))</f>
        <v/>
      </c>
      <c r="R198" s="188" t="str">
        <f>IF(ISERROR(VLOOKUP($A198,parlvotes_lh!$A$11:$ZZ$201,166,FALSE))=TRUE,"",IF(VLOOKUP($A198,parlvotes_lh!$A$11:$ZZ$201,166,FALSE)=0,"",VLOOKUP($A198,parlvotes_lh!$A$11:$ZZ$201,166,FALSE)))</f>
        <v/>
      </c>
      <c r="S198" s="188" t="str">
        <f>IF(ISERROR(VLOOKUP($A198,parlvotes_lh!$A$11:$ZZ$201,186,FALSE))=TRUE,"",IF(VLOOKUP($A198,parlvotes_lh!$A$11:$ZZ$201,186,FALSE)=0,"",VLOOKUP($A198,parlvotes_lh!$A$11:$ZZ$201,186,FALSE)))</f>
        <v/>
      </c>
      <c r="T198" s="188" t="str">
        <f>IF(ISERROR(VLOOKUP($A198,parlvotes_lh!$A$11:$ZZ$201,206,FALSE))=TRUE,"",IF(VLOOKUP($A198,parlvotes_lh!$A$11:$ZZ$201,206,FALSE)=0,"",VLOOKUP($A198,parlvotes_lh!$A$11:$ZZ$201,206,FALSE)))</f>
        <v/>
      </c>
      <c r="U198" s="188" t="str">
        <f>IF(ISERROR(VLOOKUP($A198,parlvotes_lh!$A$11:$ZZ$201,226,FALSE))=TRUE,"",IF(VLOOKUP($A198,parlvotes_lh!$A$11:$ZZ$201,226,FALSE)=0,"",VLOOKUP($A198,parlvotes_lh!$A$11:$ZZ$201,226,FALSE)))</f>
        <v/>
      </c>
      <c r="V198" s="188" t="str">
        <f>IF(ISERROR(VLOOKUP($A198,parlvotes_lh!$A$11:$ZZ$201,246,FALSE))=TRUE,"",IF(VLOOKUP($A198,parlvotes_lh!$A$11:$ZZ$201,246,FALSE)=0,"",VLOOKUP($A198,parlvotes_lh!$A$11:$ZZ$201,246,FALSE)))</f>
        <v/>
      </c>
      <c r="W198" s="188" t="str">
        <f>IF(ISERROR(VLOOKUP($A198,parlvotes_lh!$A$11:$ZZ$201,266,FALSE))=TRUE,"",IF(VLOOKUP($A198,parlvotes_lh!$A$11:$ZZ$201,266,FALSE)=0,"",VLOOKUP($A198,parlvotes_lh!$A$11:$ZZ$201,266,FALSE)))</f>
        <v/>
      </c>
      <c r="X198" s="188" t="str">
        <f>IF(ISERROR(VLOOKUP($A198,parlvotes_lh!$A$11:$ZZ$201,286,FALSE))=TRUE,"",IF(VLOOKUP($A198,parlvotes_lh!$A$11:$ZZ$201,286,FALSE)=0,"",VLOOKUP($A198,parlvotes_lh!$A$11:$ZZ$201,286,FALSE)))</f>
        <v/>
      </c>
      <c r="Y198" s="188" t="str">
        <f>IF(ISERROR(VLOOKUP($A198,parlvotes_lh!$A$11:$ZZ$201,306,FALSE))=TRUE,"",IF(VLOOKUP($A198,parlvotes_lh!$A$11:$ZZ$201,306,FALSE)=0,"",VLOOKUP($A198,parlvotes_lh!$A$11:$ZZ$201,306,FALSE)))</f>
        <v/>
      </c>
      <c r="Z198" s="188" t="str">
        <f>IF(ISERROR(VLOOKUP($A198,parlvotes_lh!$A$11:$ZZ$201,326,FALSE))=TRUE,"",IF(VLOOKUP($A198,parlvotes_lh!$A$11:$ZZ$201,326,FALSE)=0,"",VLOOKUP($A198,parlvotes_lh!$A$11:$ZZ$201,326,FALSE)))</f>
        <v/>
      </c>
      <c r="AA198" s="188" t="str">
        <f>IF(ISERROR(VLOOKUP($A198,parlvotes_lh!$A$11:$ZZ$201,346,FALSE))=TRUE,"",IF(VLOOKUP($A198,parlvotes_lh!$A$11:$ZZ$201,346,FALSE)=0,"",VLOOKUP($A198,parlvotes_lh!$A$11:$ZZ$201,346,FALSE)))</f>
        <v/>
      </c>
      <c r="AB198" s="188" t="str">
        <f>IF(ISERROR(VLOOKUP($A198,parlvotes_lh!$A$11:$ZZ$201,366,FALSE))=TRUE,"",IF(VLOOKUP($A198,parlvotes_lh!$A$11:$ZZ$201,366,FALSE)=0,"",VLOOKUP($A198,parlvotes_lh!$A$11:$ZZ$201,366,FALSE)))</f>
        <v/>
      </c>
      <c r="AC198" s="188" t="str">
        <f>IF(ISERROR(VLOOKUP($A198,parlvotes_lh!$A$11:$ZZ$201,386,FALSE))=TRUE,"",IF(VLOOKUP($A198,parlvotes_lh!$A$11:$ZZ$201,386,FALSE)=0,"",VLOOKUP($A198,parlvotes_lh!$A$11:$ZZ$201,386,FALSE)))</f>
        <v/>
      </c>
    </row>
    <row r="199" spans="1:29" ht="13.5" customHeight="1" x14ac:dyDescent="0.25">
      <c r="A199" s="182"/>
      <c r="B199" s="87" t="str">
        <f>IF(A199="","",MID(info_weblinks!$C$3,32,3))</f>
        <v/>
      </c>
      <c r="C199" s="87" t="str">
        <f>IF(info_parties!G199="","",info_parties!G199)</f>
        <v/>
      </c>
      <c r="D199" s="87" t="str">
        <f>IF(info_parties!K199="","",info_parties!K199)</f>
        <v/>
      </c>
      <c r="E199" s="87" t="str">
        <f>IF(info_parties!H199="","",info_parties!H199)</f>
        <v/>
      </c>
      <c r="F199" s="183" t="str">
        <f t="shared" si="12"/>
        <v/>
      </c>
      <c r="G199" s="184" t="str">
        <f t="shared" si="13"/>
        <v/>
      </c>
      <c r="H199" s="185" t="str">
        <f t="shared" si="14"/>
        <v/>
      </c>
      <c r="I199" s="186" t="str">
        <f t="shared" si="15"/>
        <v/>
      </c>
      <c r="J199" s="187" t="str">
        <f>IF(ISERROR(VLOOKUP($A199,parlvotes_lh!$A$11:$ZZ$201,6,FALSE))=TRUE,"",IF(VLOOKUP($A199,parlvotes_lh!$A$11:$ZZ$201,6,FALSE)=0,"",VLOOKUP($A199,parlvotes_lh!$A$11:$ZZ$201,6,FALSE)))</f>
        <v/>
      </c>
      <c r="K199" s="187" t="str">
        <f>IF(ISERROR(VLOOKUP($A199,parlvotes_lh!$A$11:$ZZ$201,26,FALSE))=TRUE,"",IF(VLOOKUP($A199,parlvotes_lh!$A$11:$ZZ$201,26,FALSE)=0,"",VLOOKUP($A199,parlvotes_lh!$A$11:$ZZ$201,26,FALSE)))</f>
        <v/>
      </c>
      <c r="L199" s="187" t="str">
        <f>IF(ISERROR(VLOOKUP($A199,parlvotes_lh!$A$11:$ZZ$201,46,FALSE))=TRUE,"",IF(VLOOKUP($A199,parlvotes_lh!$A$11:$ZZ$201,46,FALSE)=0,"",VLOOKUP($A199,parlvotes_lh!$A$11:$ZZ$201,46,FALSE)))</f>
        <v/>
      </c>
      <c r="M199" s="187" t="str">
        <f>IF(ISERROR(VLOOKUP($A199,parlvotes_lh!$A$11:$ZZ$201,66,FALSE))=TRUE,"",IF(VLOOKUP($A199,parlvotes_lh!$A$11:$ZZ$201,66,FALSE)=0,"",VLOOKUP($A199,parlvotes_lh!$A$11:$ZZ$201,66,FALSE)))</f>
        <v/>
      </c>
      <c r="N199" s="187" t="str">
        <f>IF(ISERROR(VLOOKUP($A199,parlvotes_lh!$A$11:$ZZ$201,86,FALSE))=TRUE,"",IF(VLOOKUP($A199,parlvotes_lh!$A$11:$ZZ$201,86,FALSE)=0,"",VLOOKUP($A199,parlvotes_lh!$A$11:$ZZ$201,86,FALSE)))</f>
        <v/>
      </c>
      <c r="O199" s="187" t="str">
        <f>IF(ISERROR(VLOOKUP($A199,parlvotes_lh!$A$11:$ZZ$201,106,FALSE))=TRUE,"",IF(VLOOKUP($A199,parlvotes_lh!$A$11:$ZZ$201,106,FALSE)=0,"",VLOOKUP($A199,parlvotes_lh!$A$11:$ZZ$201,106,FALSE)))</f>
        <v/>
      </c>
      <c r="P199" s="187" t="str">
        <f>IF(ISERROR(VLOOKUP($A199,parlvotes_lh!$A$11:$ZZ$201,126,FALSE))=TRUE,"",IF(VLOOKUP($A199,parlvotes_lh!$A$11:$ZZ$201,126,FALSE)=0,"",VLOOKUP($A199,parlvotes_lh!$A$11:$ZZ$201,126,FALSE)))</f>
        <v/>
      </c>
      <c r="Q199" s="188" t="str">
        <f>IF(ISERROR(VLOOKUP($A199,parlvotes_lh!$A$11:$ZZ$201,146,FALSE))=TRUE,"",IF(VLOOKUP($A199,parlvotes_lh!$A$11:$ZZ$201,146,FALSE)=0,"",VLOOKUP($A199,parlvotes_lh!$A$11:$ZZ$201,146,FALSE)))</f>
        <v/>
      </c>
      <c r="R199" s="188" t="str">
        <f>IF(ISERROR(VLOOKUP($A199,parlvotes_lh!$A$11:$ZZ$201,166,FALSE))=TRUE,"",IF(VLOOKUP($A199,parlvotes_lh!$A$11:$ZZ$201,166,FALSE)=0,"",VLOOKUP($A199,parlvotes_lh!$A$11:$ZZ$201,166,FALSE)))</f>
        <v/>
      </c>
      <c r="S199" s="188" t="str">
        <f>IF(ISERROR(VLOOKUP($A199,parlvotes_lh!$A$11:$ZZ$201,186,FALSE))=TRUE,"",IF(VLOOKUP($A199,parlvotes_lh!$A$11:$ZZ$201,186,FALSE)=0,"",VLOOKUP($A199,parlvotes_lh!$A$11:$ZZ$201,186,FALSE)))</f>
        <v/>
      </c>
      <c r="T199" s="188" t="str">
        <f>IF(ISERROR(VLOOKUP($A199,parlvotes_lh!$A$11:$ZZ$201,206,FALSE))=TRUE,"",IF(VLOOKUP($A199,parlvotes_lh!$A$11:$ZZ$201,206,FALSE)=0,"",VLOOKUP($A199,parlvotes_lh!$A$11:$ZZ$201,206,FALSE)))</f>
        <v/>
      </c>
      <c r="U199" s="188" t="str">
        <f>IF(ISERROR(VLOOKUP($A199,parlvotes_lh!$A$11:$ZZ$201,226,FALSE))=TRUE,"",IF(VLOOKUP($A199,parlvotes_lh!$A$11:$ZZ$201,226,FALSE)=0,"",VLOOKUP($A199,parlvotes_lh!$A$11:$ZZ$201,226,FALSE)))</f>
        <v/>
      </c>
      <c r="V199" s="188" t="str">
        <f>IF(ISERROR(VLOOKUP($A199,parlvotes_lh!$A$11:$ZZ$201,246,FALSE))=TRUE,"",IF(VLOOKUP($A199,parlvotes_lh!$A$11:$ZZ$201,246,FALSE)=0,"",VLOOKUP($A199,parlvotes_lh!$A$11:$ZZ$201,246,FALSE)))</f>
        <v/>
      </c>
      <c r="W199" s="188" t="str">
        <f>IF(ISERROR(VLOOKUP($A199,parlvotes_lh!$A$11:$ZZ$201,266,FALSE))=TRUE,"",IF(VLOOKUP($A199,parlvotes_lh!$A$11:$ZZ$201,266,FALSE)=0,"",VLOOKUP($A199,parlvotes_lh!$A$11:$ZZ$201,266,FALSE)))</f>
        <v/>
      </c>
      <c r="X199" s="188" t="str">
        <f>IF(ISERROR(VLOOKUP($A199,parlvotes_lh!$A$11:$ZZ$201,286,FALSE))=TRUE,"",IF(VLOOKUP($A199,parlvotes_lh!$A$11:$ZZ$201,286,FALSE)=0,"",VLOOKUP($A199,parlvotes_lh!$A$11:$ZZ$201,286,FALSE)))</f>
        <v/>
      </c>
      <c r="Y199" s="188" t="str">
        <f>IF(ISERROR(VLOOKUP($A199,parlvotes_lh!$A$11:$ZZ$201,306,FALSE))=TRUE,"",IF(VLOOKUP($A199,parlvotes_lh!$A$11:$ZZ$201,306,FALSE)=0,"",VLOOKUP($A199,parlvotes_lh!$A$11:$ZZ$201,306,FALSE)))</f>
        <v/>
      </c>
      <c r="Z199" s="188" t="str">
        <f>IF(ISERROR(VLOOKUP($A199,parlvotes_lh!$A$11:$ZZ$201,326,FALSE))=TRUE,"",IF(VLOOKUP($A199,parlvotes_lh!$A$11:$ZZ$201,326,FALSE)=0,"",VLOOKUP($A199,parlvotes_lh!$A$11:$ZZ$201,326,FALSE)))</f>
        <v/>
      </c>
      <c r="AA199" s="188" t="str">
        <f>IF(ISERROR(VLOOKUP($A199,parlvotes_lh!$A$11:$ZZ$201,346,FALSE))=TRUE,"",IF(VLOOKUP($A199,parlvotes_lh!$A$11:$ZZ$201,346,FALSE)=0,"",VLOOKUP($A199,parlvotes_lh!$A$11:$ZZ$201,346,FALSE)))</f>
        <v/>
      </c>
      <c r="AB199" s="188" t="str">
        <f>IF(ISERROR(VLOOKUP($A199,parlvotes_lh!$A$11:$ZZ$201,366,FALSE))=TRUE,"",IF(VLOOKUP($A199,parlvotes_lh!$A$11:$ZZ$201,366,FALSE)=0,"",VLOOKUP($A199,parlvotes_lh!$A$11:$ZZ$201,366,FALSE)))</f>
        <v/>
      </c>
      <c r="AC199" s="188" t="str">
        <f>IF(ISERROR(VLOOKUP($A199,parlvotes_lh!$A$11:$ZZ$201,386,FALSE))=TRUE,"",IF(VLOOKUP($A199,parlvotes_lh!$A$11:$ZZ$201,386,FALSE)=0,"",VLOOKUP($A199,parlvotes_lh!$A$11:$ZZ$201,386,FALSE)))</f>
        <v/>
      </c>
    </row>
    <row r="200" spans="1:29" ht="13.5" customHeight="1" x14ac:dyDescent="0.25">
      <c r="A200" s="182"/>
      <c r="B200" s="87" t="str">
        <f>IF(A200="","",MID(info_weblinks!$C$3,32,3))</f>
        <v/>
      </c>
      <c r="C200" s="87" t="str">
        <f>IF(info_parties!G200="","",info_parties!G200)</f>
        <v/>
      </c>
      <c r="D200" s="87" t="str">
        <f>IF(info_parties!K200="","",info_parties!K200)</f>
        <v/>
      </c>
      <c r="E200" s="87" t="str">
        <f>IF(info_parties!H200="","",info_parties!H200)</f>
        <v/>
      </c>
      <c r="F200" s="183" t="str">
        <f t="shared" si="12"/>
        <v/>
      </c>
      <c r="G200" s="184" t="str">
        <f t="shared" si="13"/>
        <v/>
      </c>
      <c r="H200" s="185" t="str">
        <f t="shared" si="14"/>
        <v/>
      </c>
      <c r="I200" s="186" t="str">
        <f t="shared" si="15"/>
        <v/>
      </c>
      <c r="J200" s="187" t="str">
        <f>IF(ISERROR(VLOOKUP($A200,parlvotes_lh!$A$11:$ZZ$201,6,FALSE))=TRUE,"",IF(VLOOKUP($A200,parlvotes_lh!$A$11:$ZZ$201,6,FALSE)=0,"",VLOOKUP($A200,parlvotes_lh!$A$11:$ZZ$201,6,FALSE)))</f>
        <v/>
      </c>
      <c r="K200" s="187" t="str">
        <f>IF(ISERROR(VLOOKUP($A200,parlvotes_lh!$A$11:$ZZ$201,26,FALSE))=TRUE,"",IF(VLOOKUP($A200,parlvotes_lh!$A$11:$ZZ$201,26,FALSE)=0,"",VLOOKUP($A200,parlvotes_lh!$A$11:$ZZ$201,26,FALSE)))</f>
        <v/>
      </c>
      <c r="L200" s="187" t="str">
        <f>IF(ISERROR(VLOOKUP($A200,parlvotes_lh!$A$11:$ZZ$201,46,FALSE))=TRUE,"",IF(VLOOKUP($A200,parlvotes_lh!$A$11:$ZZ$201,46,FALSE)=0,"",VLOOKUP($A200,parlvotes_lh!$A$11:$ZZ$201,46,FALSE)))</f>
        <v/>
      </c>
      <c r="M200" s="187" t="str">
        <f>IF(ISERROR(VLOOKUP($A200,parlvotes_lh!$A$11:$ZZ$201,66,FALSE))=TRUE,"",IF(VLOOKUP($A200,parlvotes_lh!$A$11:$ZZ$201,66,FALSE)=0,"",VLOOKUP($A200,parlvotes_lh!$A$11:$ZZ$201,66,FALSE)))</f>
        <v/>
      </c>
      <c r="N200" s="187" t="str">
        <f>IF(ISERROR(VLOOKUP($A200,parlvotes_lh!$A$11:$ZZ$201,86,FALSE))=TRUE,"",IF(VLOOKUP($A200,parlvotes_lh!$A$11:$ZZ$201,86,FALSE)=0,"",VLOOKUP($A200,parlvotes_lh!$A$11:$ZZ$201,86,FALSE)))</f>
        <v/>
      </c>
      <c r="O200" s="187" t="str">
        <f>IF(ISERROR(VLOOKUP($A200,parlvotes_lh!$A$11:$ZZ$201,106,FALSE))=TRUE,"",IF(VLOOKUP($A200,parlvotes_lh!$A$11:$ZZ$201,106,FALSE)=0,"",VLOOKUP($A200,parlvotes_lh!$A$11:$ZZ$201,106,FALSE)))</f>
        <v/>
      </c>
      <c r="P200" s="187" t="str">
        <f>IF(ISERROR(VLOOKUP($A200,parlvotes_lh!$A$11:$ZZ$201,126,FALSE))=TRUE,"",IF(VLOOKUP($A200,parlvotes_lh!$A$11:$ZZ$201,126,FALSE)=0,"",VLOOKUP($A200,parlvotes_lh!$A$11:$ZZ$201,126,FALSE)))</f>
        <v/>
      </c>
      <c r="Q200" s="188" t="str">
        <f>IF(ISERROR(VLOOKUP($A200,parlvotes_lh!$A$11:$ZZ$201,146,FALSE))=TRUE,"",IF(VLOOKUP($A200,parlvotes_lh!$A$11:$ZZ$201,146,FALSE)=0,"",VLOOKUP($A200,parlvotes_lh!$A$11:$ZZ$201,146,FALSE)))</f>
        <v/>
      </c>
      <c r="R200" s="188" t="str">
        <f>IF(ISERROR(VLOOKUP($A200,parlvotes_lh!$A$11:$ZZ$201,166,FALSE))=TRUE,"",IF(VLOOKUP($A200,parlvotes_lh!$A$11:$ZZ$201,166,FALSE)=0,"",VLOOKUP($A200,parlvotes_lh!$A$11:$ZZ$201,166,FALSE)))</f>
        <v/>
      </c>
      <c r="S200" s="188" t="str">
        <f>IF(ISERROR(VLOOKUP($A200,parlvotes_lh!$A$11:$ZZ$201,186,FALSE))=TRUE,"",IF(VLOOKUP($A200,parlvotes_lh!$A$11:$ZZ$201,186,FALSE)=0,"",VLOOKUP($A200,parlvotes_lh!$A$11:$ZZ$201,186,FALSE)))</f>
        <v/>
      </c>
      <c r="T200" s="188" t="str">
        <f>IF(ISERROR(VLOOKUP($A200,parlvotes_lh!$A$11:$ZZ$201,206,FALSE))=TRUE,"",IF(VLOOKUP($A200,parlvotes_lh!$A$11:$ZZ$201,206,FALSE)=0,"",VLOOKUP($A200,parlvotes_lh!$A$11:$ZZ$201,206,FALSE)))</f>
        <v/>
      </c>
      <c r="U200" s="188" t="str">
        <f>IF(ISERROR(VLOOKUP($A200,parlvotes_lh!$A$11:$ZZ$201,226,FALSE))=TRUE,"",IF(VLOOKUP($A200,parlvotes_lh!$A$11:$ZZ$201,226,FALSE)=0,"",VLOOKUP($A200,parlvotes_lh!$A$11:$ZZ$201,226,FALSE)))</f>
        <v/>
      </c>
      <c r="V200" s="188" t="str">
        <f>IF(ISERROR(VLOOKUP($A200,parlvotes_lh!$A$11:$ZZ$201,246,FALSE))=TRUE,"",IF(VLOOKUP($A200,parlvotes_lh!$A$11:$ZZ$201,246,FALSE)=0,"",VLOOKUP($A200,parlvotes_lh!$A$11:$ZZ$201,246,FALSE)))</f>
        <v/>
      </c>
      <c r="W200" s="188" t="str">
        <f>IF(ISERROR(VLOOKUP($A200,parlvotes_lh!$A$11:$ZZ$201,266,FALSE))=TRUE,"",IF(VLOOKUP($A200,parlvotes_lh!$A$11:$ZZ$201,266,FALSE)=0,"",VLOOKUP($A200,parlvotes_lh!$A$11:$ZZ$201,266,FALSE)))</f>
        <v/>
      </c>
      <c r="X200" s="188" t="str">
        <f>IF(ISERROR(VLOOKUP($A200,parlvotes_lh!$A$11:$ZZ$201,286,FALSE))=TRUE,"",IF(VLOOKUP($A200,parlvotes_lh!$A$11:$ZZ$201,286,FALSE)=0,"",VLOOKUP($A200,parlvotes_lh!$A$11:$ZZ$201,286,FALSE)))</f>
        <v/>
      </c>
      <c r="Y200" s="188" t="str">
        <f>IF(ISERROR(VLOOKUP($A200,parlvotes_lh!$A$11:$ZZ$201,306,FALSE))=TRUE,"",IF(VLOOKUP($A200,parlvotes_lh!$A$11:$ZZ$201,306,FALSE)=0,"",VLOOKUP($A200,parlvotes_lh!$A$11:$ZZ$201,306,FALSE)))</f>
        <v/>
      </c>
      <c r="Z200" s="188" t="str">
        <f>IF(ISERROR(VLOOKUP($A200,parlvotes_lh!$A$11:$ZZ$201,326,FALSE))=TRUE,"",IF(VLOOKUP($A200,parlvotes_lh!$A$11:$ZZ$201,326,FALSE)=0,"",VLOOKUP($A200,parlvotes_lh!$A$11:$ZZ$201,326,FALSE)))</f>
        <v/>
      </c>
      <c r="AA200" s="188" t="str">
        <f>IF(ISERROR(VLOOKUP($A200,parlvotes_lh!$A$11:$ZZ$201,346,FALSE))=TRUE,"",IF(VLOOKUP($A200,parlvotes_lh!$A$11:$ZZ$201,346,FALSE)=0,"",VLOOKUP($A200,parlvotes_lh!$A$11:$ZZ$201,346,FALSE)))</f>
        <v/>
      </c>
      <c r="AB200" s="188" t="str">
        <f>IF(ISERROR(VLOOKUP($A200,parlvotes_lh!$A$11:$ZZ$201,366,FALSE))=TRUE,"",IF(VLOOKUP($A200,parlvotes_lh!$A$11:$ZZ$201,366,FALSE)=0,"",VLOOKUP($A200,parlvotes_lh!$A$11:$ZZ$201,366,FALSE)))</f>
        <v/>
      </c>
      <c r="AC200" s="188" t="str">
        <f>IF(ISERROR(VLOOKUP($A200,parlvotes_lh!$A$11:$ZZ$201,386,FALSE))=TRUE,"",IF(VLOOKUP($A200,parlvotes_lh!$A$11:$ZZ$201,386,FALSE)=0,"",VLOOKUP($A200,parlvotes_lh!$A$11:$ZZ$201,386,FALSE)))</f>
        <v/>
      </c>
    </row>
    <row r="201" spans="1:29" ht="13.5" customHeight="1" x14ac:dyDescent="0.25">
      <c r="J201" s="189"/>
      <c r="K201" s="189"/>
      <c r="L201" s="189"/>
      <c r="M201" s="189"/>
      <c r="N201" s="189"/>
      <c r="O201" s="189"/>
      <c r="P201" s="189"/>
      <c r="Q201" s="189"/>
      <c r="R201" s="189"/>
      <c r="S201" s="189"/>
      <c r="T201" s="189"/>
      <c r="U201" s="189"/>
      <c r="V201" s="189"/>
      <c r="W201" s="189"/>
      <c r="X201" s="189"/>
      <c r="Y201" s="189"/>
      <c r="Z201" s="189"/>
      <c r="AA201" s="189"/>
      <c r="AB201" s="189">
        <f>IF(ISERROR(VLOOKUP("Election Start Date:",parlvotes_lh!$A$1:$ZZ$1,23,FALSE))=TRUE,0,IF(VLOOKUP("Election Start Date:",parlvotes_lh!$A$1:$ZZ$1,23,FALSE)=0,0,VLOOKUP("Election Start Date:",parlvotes_lh!$A$1:$ZZ$1,23,FALSE)))</f>
        <v>35925</v>
      </c>
      <c r="AC201" s="189">
        <f>IF(ISERROR(VLOOKUP("Election Start Date:",parlvotes_lh!$A$1:$ZZ$1,23,FALSE))=TRUE,0,IF(VLOOKUP("Election Start Date:",parlvotes_lh!$A$1:$ZZ$1,23,FALSE)=0,0,VLOOKUP("Election Start Date:",parlvotes_lh!$A$1:$ZZ$1,23,FALSE)))</f>
        <v>35925</v>
      </c>
    </row>
  </sheetData>
  <pageMargins left="0.75" right="0.75" top="1" bottom="1" header="0.5" footer="0.5"/>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7">
    <tabColor rgb="FF5A6E5A"/>
  </sheetPr>
  <dimension ref="A1:H3"/>
  <sheetViews>
    <sheetView zoomScaleNormal="100" workbookViewId="0"/>
  </sheetViews>
  <sheetFormatPr defaultRowHeight="13.5" customHeight="1" x14ac:dyDescent="0.25"/>
  <sheetData>
    <row r="1" spans="1:8" ht="13.5" customHeight="1" x14ac:dyDescent="0.25">
      <c r="A1" s="131" t="s">
        <v>223</v>
      </c>
      <c r="B1" s="1"/>
      <c r="C1" s="1"/>
      <c r="D1" s="1"/>
      <c r="E1" s="1"/>
      <c r="F1" s="1"/>
      <c r="G1" s="1"/>
      <c r="H1" s="1"/>
    </row>
    <row r="2" spans="1:8" ht="13.5" customHeight="1" x14ac:dyDescent="0.25">
      <c r="A2" s="1"/>
      <c r="B2" s="1"/>
      <c r="C2" s="1"/>
      <c r="D2" s="1"/>
      <c r="E2" s="1"/>
      <c r="F2" s="1"/>
      <c r="G2" s="1"/>
      <c r="H2" s="1"/>
    </row>
    <row r="3" spans="1:8" ht="13.5" customHeight="1" x14ac:dyDescent="0.25">
      <c r="A3" s="1"/>
      <c r="B3" s="1"/>
      <c r="C3" s="1"/>
      <c r="D3" s="1"/>
      <c r="E3" s="1"/>
      <c r="F3" s="1"/>
      <c r="G3" s="1"/>
      <c r="H3" s="1"/>
    </row>
  </sheetData>
  <customSheetViews>
    <customSheetView guid="{58E98FBC-18A6-4DF7-8BE5-466B393E75B5}">
      <selection activeCell="A9" sqref="A9"/>
      <pageMargins left="0.75" right="0.75" top="1" bottom="1" header="0.5" footer="0.5"/>
      <headerFooter alignWithMargins="0"/>
    </customSheetView>
  </customSheetViews>
  <phoneticPr fontId="0" type="noConversion"/>
  <pageMargins left="0.75" right="0.75" top="1" bottom="1" header="0.5" footer="0.5"/>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5"/>
  <dimension ref="A1:LE74"/>
  <sheetViews>
    <sheetView zoomScaleNormal="100" workbookViewId="0">
      <pane xSplit="3" ySplit="5" topLeftCell="E6" activePane="bottomRight" state="frozen"/>
      <selection pane="topRight" activeCell="D1" sqref="D1"/>
      <selection pane="bottomLeft" activeCell="A6" sqref="A6"/>
      <selection pane="bottomRight"/>
    </sheetView>
  </sheetViews>
  <sheetFormatPr defaultColWidth="9.08984375" defaultRowHeight="14.5" x14ac:dyDescent="0.35"/>
  <cols>
    <col min="1" max="1" width="9.08984375" style="163"/>
    <col min="2" max="2" width="34.54296875" style="163" customWidth="1"/>
    <col min="3" max="16384" width="9.08984375" style="163"/>
  </cols>
  <sheetData>
    <row r="1" spans="1:317" s="151" customFormat="1" ht="10.5" x14ac:dyDescent="0.25">
      <c r="A1" s="150" t="s">
        <v>10</v>
      </c>
      <c r="C1" s="150"/>
      <c r="D1" s="150"/>
      <c r="E1" s="152" t="s">
        <v>295</v>
      </c>
      <c r="F1" s="150"/>
      <c r="G1" s="150"/>
      <c r="H1" s="150"/>
      <c r="I1" s="150"/>
      <c r="J1" s="150"/>
      <c r="K1" s="150"/>
      <c r="L1" s="150"/>
      <c r="M1" s="150"/>
      <c r="N1" s="150"/>
      <c r="O1" s="150"/>
      <c r="P1" s="153"/>
      <c r="Q1" s="152" t="s">
        <v>295</v>
      </c>
      <c r="R1" s="150"/>
      <c r="S1" s="150"/>
      <c r="T1" s="150"/>
      <c r="U1" s="150"/>
      <c r="V1" s="150"/>
      <c r="W1" s="150"/>
      <c r="X1" s="150"/>
      <c r="Y1" s="150"/>
      <c r="Z1" s="150"/>
      <c r="AA1" s="150"/>
      <c r="AB1" s="153"/>
      <c r="AC1" s="152" t="s">
        <v>295</v>
      </c>
      <c r="AD1" s="150"/>
      <c r="AE1" s="150"/>
      <c r="AF1" s="150"/>
      <c r="AG1" s="150"/>
      <c r="AH1" s="150"/>
      <c r="AI1" s="150"/>
      <c r="AJ1" s="150"/>
      <c r="AK1" s="150"/>
      <c r="AL1" s="150"/>
      <c r="AM1" s="150"/>
      <c r="AN1" s="153"/>
      <c r="AO1" s="152" t="s">
        <v>297</v>
      </c>
      <c r="AP1" s="150"/>
      <c r="AQ1" s="150"/>
      <c r="AR1" s="150"/>
      <c r="AS1" s="150"/>
      <c r="AT1" s="150"/>
      <c r="AU1" s="150"/>
      <c r="AV1" s="150"/>
      <c r="AW1" s="150"/>
      <c r="AX1" s="150"/>
      <c r="AY1" s="150"/>
      <c r="AZ1" s="153"/>
      <c r="BA1" s="152" t="s">
        <v>297</v>
      </c>
      <c r="BB1" s="150"/>
      <c r="BC1" s="150"/>
      <c r="BD1" s="150"/>
      <c r="BE1" s="150"/>
      <c r="BF1" s="150"/>
      <c r="BG1" s="150"/>
      <c r="BH1" s="150"/>
      <c r="BI1" s="150"/>
      <c r="BJ1" s="150"/>
      <c r="BK1" s="150"/>
      <c r="BL1" s="153"/>
      <c r="BM1" s="152" t="s">
        <v>298</v>
      </c>
      <c r="BN1" s="150"/>
      <c r="BO1" s="150"/>
      <c r="BP1" s="150"/>
      <c r="BQ1" s="150"/>
      <c r="BR1" s="150"/>
      <c r="BS1" s="150"/>
      <c r="BT1" s="150"/>
      <c r="BU1" s="150"/>
      <c r="BV1" s="150"/>
      <c r="BW1" s="150"/>
      <c r="BX1" s="153"/>
      <c r="BY1" s="152" t="s">
        <v>298</v>
      </c>
      <c r="BZ1" s="150"/>
      <c r="CA1" s="150"/>
      <c r="CB1" s="150"/>
      <c r="CC1" s="150"/>
      <c r="CD1" s="150"/>
      <c r="CE1" s="150"/>
      <c r="CF1" s="150"/>
      <c r="CG1" s="150"/>
      <c r="CH1" s="150"/>
      <c r="CI1" s="150"/>
      <c r="CJ1" s="153"/>
      <c r="CK1" s="152" t="s">
        <v>298</v>
      </c>
      <c r="CL1" s="150"/>
      <c r="CM1" s="150"/>
      <c r="CN1" s="150"/>
      <c r="CO1" s="150"/>
      <c r="CP1" s="150"/>
      <c r="CQ1" s="150"/>
      <c r="CR1" s="150"/>
      <c r="CS1" s="150"/>
      <c r="CT1" s="150"/>
      <c r="CU1" s="150"/>
      <c r="CV1" s="153"/>
      <c r="CW1" s="152" t="s">
        <v>298</v>
      </c>
      <c r="CX1" s="150"/>
      <c r="CY1" s="150"/>
      <c r="CZ1" s="150"/>
      <c r="DA1" s="150"/>
      <c r="DB1" s="150"/>
      <c r="DC1" s="150"/>
      <c r="DD1" s="150"/>
      <c r="DE1" s="150"/>
      <c r="DF1" s="150"/>
      <c r="DG1" s="150"/>
      <c r="DH1" s="153"/>
      <c r="DI1" s="152" t="s">
        <v>298</v>
      </c>
      <c r="DJ1" s="150"/>
      <c r="DK1" s="150"/>
      <c r="DL1" s="150"/>
      <c r="DM1" s="150"/>
      <c r="DN1" s="150"/>
      <c r="DO1" s="150"/>
      <c r="DP1" s="150"/>
      <c r="DQ1" s="150"/>
      <c r="DR1" s="150"/>
      <c r="DS1" s="150"/>
      <c r="DT1" s="153"/>
      <c r="DU1" s="152" t="s">
        <v>299</v>
      </c>
      <c r="DV1" s="150"/>
      <c r="DW1" s="150"/>
      <c r="DX1" s="150"/>
      <c r="DY1" s="150"/>
      <c r="DZ1" s="150"/>
      <c r="EA1" s="150"/>
      <c r="EB1" s="150"/>
      <c r="EC1" s="150"/>
      <c r="ED1" s="150"/>
      <c r="EE1" s="150"/>
      <c r="EF1" s="153"/>
      <c r="EG1" s="152" t="s">
        <v>299</v>
      </c>
      <c r="EH1" s="150"/>
      <c r="EI1" s="150"/>
      <c r="EJ1" s="150"/>
      <c r="EK1" s="150"/>
      <c r="EL1" s="150"/>
      <c r="EM1" s="150"/>
      <c r="EN1" s="150"/>
      <c r="EO1" s="150"/>
      <c r="EP1" s="150"/>
      <c r="EQ1" s="150"/>
      <c r="ER1" s="153"/>
      <c r="ES1" s="152" t="s">
        <v>299</v>
      </c>
      <c r="ET1" s="150"/>
      <c r="EU1" s="150"/>
      <c r="EV1" s="150"/>
      <c r="EW1" s="150"/>
      <c r="EX1" s="150"/>
      <c r="EY1" s="150"/>
      <c r="EZ1" s="150"/>
      <c r="FA1" s="150"/>
      <c r="FB1" s="150"/>
      <c r="FC1" s="150"/>
      <c r="FD1" s="153"/>
      <c r="FE1" s="152" t="s">
        <v>299</v>
      </c>
      <c r="FF1" s="150"/>
      <c r="FG1" s="150"/>
      <c r="FH1" s="150"/>
      <c r="FI1" s="150"/>
      <c r="FJ1" s="150"/>
      <c r="FK1" s="150"/>
      <c r="FL1" s="150"/>
      <c r="FM1" s="150"/>
      <c r="FN1" s="150"/>
      <c r="FO1" s="150"/>
      <c r="FP1" s="153"/>
      <c r="FQ1" s="152" t="s">
        <v>299</v>
      </c>
      <c r="FR1" s="150"/>
      <c r="FS1" s="150"/>
      <c r="FT1" s="150"/>
      <c r="FU1" s="150"/>
      <c r="FV1" s="150"/>
      <c r="FW1" s="150"/>
      <c r="FX1" s="150"/>
      <c r="FY1" s="150"/>
      <c r="FZ1" s="150"/>
      <c r="GA1" s="150"/>
      <c r="GB1" s="153"/>
      <c r="GC1" s="152" t="s">
        <v>300</v>
      </c>
      <c r="GD1" s="150"/>
      <c r="GE1" s="150"/>
      <c r="GF1" s="150"/>
      <c r="GG1" s="150"/>
      <c r="GH1" s="150"/>
      <c r="GI1" s="150"/>
      <c r="GJ1" s="150"/>
      <c r="GK1" s="150"/>
      <c r="GL1" s="150"/>
      <c r="GM1" s="150"/>
      <c r="GN1" s="153"/>
      <c r="GO1" s="152" t="s">
        <v>300</v>
      </c>
      <c r="GP1" s="150"/>
      <c r="GQ1" s="150"/>
      <c r="GR1" s="150"/>
      <c r="GS1" s="150"/>
      <c r="GT1" s="150"/>
      <c r="GU1" s="150"/>
      <c r="GV1" s="150"/>
      <c r="GW1" s="150"/>
      <c r="GX1" s="150"/>
      <c r="GY1" s="150"/>
      <c r="GZ1" s="153"/>
      <c r="HA1" s="152" t="s">
        <v>300</v>
      </c>
      <c r="HB1" s="150"/>
      <c r="HC1" s="150"/>
      <c r="HD1" s="150"/>
      <c r="HE1" s="150"/>
      <c r="HF1" s="150"/>
      <c r="HG1" s="150"/>
      <c r="HH1" s="150"/>
      <c r="HI1" s="150"/>
      <c r="HJ1" s="150"/>
      <c r="HK1" s="150"/>
      <c r="HL1" s="153"/>
      <c r="HM1" s="152" t="s">
        <v>301</v>
      </c>
      <c r="HN1" s="150"/>
      <c r="HO1" s="150"/>
      <c r="HP1" s="150"/>
      <c r="HQ1" s="150"/>
      <c r="HR1" s="150"/>
      <c r="HS1" s="150"/>
      <c r="HT1" s="150"/>
      <c r="HU1" s="150"/>
      <c r="HV1" s="150"/>
      <c r="HW1" s="150"/>
      <c r="HX1" s="153"/>
      <c r="HY1" s="152" t="s">
        <v>301</v>
      </c>
      <c r="HZ1" s="150"/>
      <c r="IA1" s="150"/>
      <c r="IB1" s="150"/>
      <c r="IC1" s="150"/>
      <c r="ID1" s="150"/>
      <c r="IE1" s="150"/>
      <c r="IF1" s="150"/>
      <c r="IG1" s="150"/>
      <c r="IH1" s="150"/>
      <c r="II1" s="150"/>
      <c r="IJ1" s="153"/>
      <c r="IK1" s="152" t="s">
        <v>302</v>
      </c>
      <c r="IL1" s="150"/>
      <c r="IM1" s="150"/>
      <c r="IN1" s="150"/>
      <c r="IO1" s="150"/>
      <c r="IP1" s="150"/>
      <c r="IQ1" s="150"/>
      <c r="IR1" s="150"/>
      <c r="IS1" s="150"/>
      <c r="IT1" s="150"/>
      <c r="IU1" s="150"/>
      <c r="IV1" s="150"/>
      <c r="IW1" s="152" t="s">
        <v>302</v>
      </c>
      <c r="IX1" s="150"/>
      <c r="IY1" s="150"/>
      <c r="IZ1" s="150"/>
      <c r="JA1" s="150"/>
      <c r="JB1" s="150"/>
      <c r="JC1" s="150"/>
      <c r="JD1" s="150"/>
      <c r="JE1" s="150"/>
      <c r="JF1" s="150"/>
      <c r="JG1" s="150"/>
      <c r="JH1" s="153"/>
      <c r="JI1" s="152" t="s">
        <v>302</v>
      </c>
      <c r="JJ1" s="150"/>
      <c r="JK1" s="150"/>
      <c r="JL1" s="150"/>
      <c r="JM1" s="150"/>
      <c r="JN1" s="150"/>
      <c r="JO1" s="150"/>
      <c r="JP1" s="150"/>
      <c r="JQ1" s="150"/>
      <c r="JR1" s="150"/>
      <c r="JS1" s="150"/>
      <c r="JT1" s="153"/>
      <c r="JU1" s="152" t="s">
        <v>303</v>
      </c>
      <c r="JV1" s="150"/>
      <c r="JW1" s="150"/>
      <c r="JX1" s="150"/>
      <c r="JY1" s="150"/>
      <c r="JZ1" s="150"/>
      <c r="KA1" s="150"/>
      <c r="KB1" s="150"/>
      <c r="KC1" s="150"/>
      <c r="KD1" s="150"/>
      <c r="KE1" s="150"/>
      <c r="KF1" s="153"/>
      <c r="KG1" s="152" t="s">
        <v>304</v>
      </c>
      <c r="KH1" s="150"/>
      <c r="KI1" s="150"/>
      <c r="KJ1" s="150"/>
      <c r="KK1" s="150"/>
      <c r="KL1" s="150"/>
      <c r="KM1" s="150"/>
      <c r="KN1" s="150"/>
      <c r="KO1" s="150"/>
      <c r="KP1" s="150"/>
      <c r="KQ1" s="150"/>
      <c r="KR1" s="153"/>
      <c r="KS1" s="152" t="s">
        <v>304</v>
      </c>
      <c r="KT1" s="150"/>
      <c r="KU1" s="150"/>
      <c r="KV1" s="150"/>
      <c r="KW1" s="150"/>
      <c r="KX1" s="150"/>
      <c r="KY1" s="150"/>
      <c r="KZ1" s="150"/>
      <c r="LA1" s="150"/>
      <c r="LB1" s="150"/>
      <c r="LC1" s="150"/>
      <c r="LD1" s="153"/>
    </row>
    <row r="2" spans="1:317" s="151" customFormat="1" ht="10.5" x14ac:dyDescent="0.25">
      <c r="A2" s="154" t="s">
        <v>4</v>
      </c>
      <c r="C2" s="154"/>
      <c r="D2" s="154"/>
      <c r="E2" s="155">
        <v>33016</v>
      </c>
      <c r="F2" s="154"/>
      <c r="G2" s="154"/>
      <c r="H2" s="154"/>
      <c r="I2" s="154"/>
      <c r="J2" s="154"/>
      <c r="K2" s="154"/>
      <c r="L2" s="154"/>
      <c r="M2" s="154"/>
      <c r="N2" s="154"/>
      <c r="O2" s="154"/>
      <c r="P2" s="156"/>
      <c r="Q2" s="155">
        <v>33016</v>
      </c>
      <c r="R2" s="154"/>
      <c r="S2" s="154"/>
      <c r="T2" s="154"/>
      <c r="U2" s="154"/>
      <c r="V2" s="154"/>
      <c r="W2" s="154"/>
      <c r="X2" s="154"/>
      <c r="Y2" s="154"/>
      <c r="Z2" s="154"/>
      <c r="AA2" s="154"/>
      <c r="AB2" s="156"/>
      <c r="AC2" s="155">
        <v>33016</v>
      </c>
      <c r="AD2" s="154"/>
      <c r="AE2" s="154"/>
      <c r="AF2" s="154"/>
      <c r="AG2" s="154"/>
      <c r="AH2" s="154"/>
      <c r="AI2" s="154"/>
      <c r="AJ2" s="154"/>
      <c r="AK2" s="154"/>
      <c r="AL2" s="154"/>
      <c r="AM2" s="154"/>
      <c r="AN2" s="156"/>
      <c r="AO2" s="155">
        <v>34324</v>
      </c>
      <c r="AP2" s="154"/>
      <c r="AQ2" s="154"/>
      <c r="AR2" s="154"/>
      <c r="AS2" s="154"/>
      <c r="AT2" s="154"/>
      <c r="AU2" s="154"/>
      <c r="AV2" s="154"/>
      <c r="AW2" s="154"/>
      <c r="AX2" s="154"/>
      <c r="AY2" s="154"/>
      <c r="AZ2" s="156"/>
      <c r="BA2" s="155">
        <v>34324</v>
      </c>
      <c r="BB2" s="154"/>
      <c r="BC2" s="154"/>
      <c r="BD2" s="154"/>
      <c r="BE2" s="154"/>
      <c r="BF2" s="154"/>
      <c r="BG2" s="154"/>
      <c r="BH2" s="154"/>
      <c r="BI2" s="154"/>
      <c r="BJ2" s="154"/>
      <c r="BK2" s="154"/>
      <c r="BL2" s="156"/>
      <c r="BM2" s="155">
        <v>34530</v>
      </c>
      <c r="BN2" s="154"/>
      <c r="BO2" s="154"/>
      <c r="BP2" s="154"/>
      <c r="BQ2" s="154"/>
      <c r="BR2" s="154"/>
      <c r="BS2" s="154"/>
      <c r="BT2" s="154"/>
      <c r="BU2" s="154"/>
      <c r="BV2" s="154"/>
      <c r="BW2" s="154"/>
      <c r="BX2" s="156"/>
      <c r="BY2" s="155">
        <v>34530</v>
      </c>
      <c r="BZ2" s="154"/>
      <c r="CA2" s="154"/>
      <c r="CB2" s="154"/>
      <c r="CC2" s="154"/>
      <c r="CD2" s="154"/>
      <c r="CE2" s="154"/>
      <c r="CF2" s="154"/>
      <c r="CG2" s="154"/>
      <c r="CH2" s="154"/>
      <c r="CI2" s="154"/>
      <c r="CJ2" s="156"/>
      <c r="CK2" s="155">
        <v>34530</v>
      </c>
      <c r="CL2" s="154"/>
      <c r="CM2" s="154"/>
      <c r="CN2" s="154"/>
      <c r="CO2" s="154"/>
      <c r="CP2" s="154"/>
      <c r="CQ2" s="154"/>
      <c r="CR2" s="154"/>
      <c r="CS2" s="154"/>
      <c r="CT2" s="154"/>
      <c r="CU2" s="154"/>
      <c r="CV2" s="156"/>
      <c r="CW2" s="155">
        <v>34530</v>
      </c>
      <c r="CX2" s="154"/>
      <c r="CY2" s="154"/>
      <c r="CZ2" s="154"/>
      <c r="DA2" s="154"/>
      <c r="DB2" s="154"/>
      <c r="DC2" s="154"/>
      <c r="DD2" s="154"/>
      <c r="DE2" s="154"/>
      <c r="DF2" s="154"/>
      <c r="DG2" s="154"/>
      <c r="DH2" s="156"/>
      <c r="DI2" s="155">
        <v>34530</v>
      </c>
      <c r="DJ2" s="154"/>
      <c r="DK2" s="154"/>
      <c r="DL2" s="154"/>
      <c r="DM2" s="154"/>
      <c r="DN2" s="154"/>
      <c r="DO2" s="154"/>
      <c r="DP2" s="154"/>
      <c r="DQ2" s="154"/>
      <c r="DR2" s="154"/>
      <c r="DS2" s="154"/>
      <c r="DT2" s="156"/>
      <c r="DU2" s="157">
        <v>35977</v>
      </c>
      <c r="DV2" s="154"/>
      <c r="DW2" s="154"/>
      <c r="DX2" s="154"/>
      <c r="DY2" s="154"/>
      <c r="DZ2" s="154"/>
      <c r="EA2" s="154"/>
      <c r="EB2" s="154"/>
      <c r="EC2" s="154"/>
      <c r="ED2" s="154"/>
      <c r="EE2" s="154"/>
      <c r="EF2" s="156"/>
      <c r="EG2" s="155">
        <v>35982</v>
      </c>
      <c r="EH2" s="154"/>
      <c r="EI2" s="154"/>
      <c r="EJ2" s="154"/>
      <c r="EK2" s="154"/>
      <c r="EL2" s="154"/>
      <c r="EM2" s="154"/>
      <c r="EN2" s="154"/>
      <c r="EO2" s="154"/>
      <c r="EP2" s="154"/>
      <c r="EQ2" s="154"/>
      <c r="ER2" s="156"/>
      <c r="ES2" s="155">
        <v>35982</v>
      </c>
      <c r="ET2" s="154"/>
      <c r="EU2" s="154"/>
      <c r="EV2" s="154"/>
      <c r="EW2" s="154"/>
      <c r="EX2" s="154"/>
      <c r="EY2" s="154"/>
      <c r="EZ2" s="154"/>
      <c r="FA2" s="154"/>
      <c r="FB2" s="154"/>
      <c r="FC2" s="154"/>
      <c r="FD2" s="156"/>
      <c r="FE2" s="155">
        <v>35982</v>
      </c>
      <c r="FF2" s="154"/>
      <c r="FG2" s="154"/>
      <c r="FH2" s="154"/>
      <c r="FI2" s="154"/>
      <c r="FJ2" s="154"/>
      <c r="FK2" s="154"/>
      <c r="FL2" s="154"/>
      <c r="FM2" s="154"/>
      <c r="FN2" s="154"/>
      <c r="FO2" s="154"/>
      <c r="FP2" s="156"/>
      <c r="FQ2" s="155">
        <v>35982</v>
      </c>
      <c r="FR2" s="154"/>
      <c r="FS2" s="154"/>
      <c r="FT2" s="154"/>
      <c r="FU2" s="154"/>
      <c r="FV2" s="154"/>
      <c r="FW2" s="154"/>
      <c r="FX2" s="154"/>
      <c r="FY2" s="154"/>
      <c r="FZ2" s="154"/>
      <c r="GA2" s="154"/>
      <c r="GB2" s="156"/>
      <c r="GC2" s="155">
        <v>37403</v>
      </c>
      <c r="GD2" s="154"/>
      <c r="GE2" s="154"/>
      <c r="GF2" s="154"/>
      <c r="GG2" s="154"/>
      <c r="GH2" s="154"/>
      <c r="GI2" s="154"/>
      <c r="GJ2" s="154"/>
      <c r="GK2" s="154"/>
      <c r="GL2" s="154"/>
      <c r="GM2" s="154"/>
      <c r="GN2" s="156"/>
      <c r="GO2" s="155">
        <v>37403</v>
      </c>
      <c r="GP2" s="154"/>
      <c r="GQ2" s="154"/>
      <c r="GR2" s="154"/>
      <c r="GS2" s="154"/>
      <c r="GT2" s="154"/>
      <c r="GU2" s="154"/>
      <c r="GV2" s="154"/>
      <c r="GW2" s="154"/>
      <c r="GX2" s="154"/>
      <c r="GY2" s="154"/>
      <c r="GZ2" s="156"/>
      <c r="HA2" s="155">
        <v>37403</v>
      </c>
      <c r="HB2" s="154"/>
      <c r="HC2" s="154"/>
      <c r="HD2" s="154"/>
      <c r="HE2" s="154"/>
      <c r="HF2" s="154"/>
      <c r="HG2" s="154"/>
      <c r="HH2" s="154"/>
      <c r="HI2" s="154"/>
      <c r="HJ2" s="154"/>
      <c r="HK2" s="154"/>
      <c r="HL2" s="156"/>
      <c r="HM2" s="155">
        <v>38259</v>
      </c>
      <c r="HN2" s="154"/>
      <c r="HO2" s="154"/>
      <c r="HP2" s="154"/>
      <c r="HQ2" s="154"/>
      <c r="HR2" s="154"/>
      <c r="HS2" s="154"/>
      <c r="HT2" s="154"/>
      <c r="HU2" s="154"/>
      <c r="HV2" s="154"/>
      <c r="HW2" s="154"/>
      <c r="HX2" s="156"/>
      <c r="HY2" s="155">
        <v>38259</v>
      </c>
      <c r="HZ2" s="154"/>
      <c r="IA2" s="154"/>
      <c r="IB2" s="154"/>
      <c r="IC2" s="154"/>
      <c r="ID2" s="154"/>
      <c r="IE2" s="154"/>
      <c r="IF2" s="154"/>
      <c r="IG2" s="154"/>
      <c r="IH2" s="154"/>
      <c r="II2" s="154"/>
      <c r="IJ2" s="156"/>
      <c r="IK2" s="155">
        <v>38877</v>
      </c>
      <c r="IL2" s="154"/>
      <c r="IM2" s="154"/>
      <c r="IN2" s="154"/>
      <c r="IO2" s="154"/>
      <c r="IP2" s="154"/>
      <c r="IQ2" s="154"/>
      <c r="IR2" s="154"/>
      <c r="IS2" s="154"/>
      <c r="IT2" s="154"/>
      <c r="IU2" s="154"/>
      <c r="IV2" s="154"/>
      <c r="IW2" s="155">
        <v>38877</v>
      </c>
      <c r="IX2" s="154"/>
      <c r="IY2" s="154"/>
      <c r="IZ2" s="154"/>
      <c r="JA2" s="154"/>
      <c r="JB2" s="154"/>
      <c r="JC2" s="154"/>
      <c r="JD2" s="154"/>
      <c r="JE2" s="154"/>
      <c r="JF2" s="154"/>
      <c r="JG2" s="154"/>
      <c r="JH2" s="156"/>
      <c r="JI2" s="155">
        <v>38877</v>
      </c>
      <c r="JJ2" s="154"/>
      <c r="JK2" s="154"/>
      <c r="JL2" s="154"/>
      <c r="JM2" s="154"/>
      <c r="JN2" s="154"/>
      <c r="JO2" s="154"/>
      <c r="JP2" s="154"/>
      <c r="JQ2" s="154"/>
      <c r="JR2" s="154"/>
      <c r="JS2" s="154"/>
      <c r="JT2" s="156"/>
      <c r="JU2" s="155">
        <v>39570</v>
      </c>
      <c r="JV2" s="154"/>
      <c r="JW2" s="154"/>
      <c r="JX2" s="154"/>
      <c r="JY2" s="154"/>
      <c r="JZ2" s="154"/>
      <c r="KA2" s="154"/>
      <c r="KB2" s="154"/>
      <c r="KC2" s="154"/>
      <c r="KD2" s="154"/>
      <c r="KE2" s="154"/>
      <c r="KF2" s="156"/>
      <c r="KG2" s="155">
        <v>39917</v>
      </c>
      <c r="KH2" s="154"/>
      <c r="KI2" s="154"/>
      <c r="KJ2" s="154"/>
      <c r="KK2" s="154"/>
      <c r="KL2" s="154"/>
      <c r="KM2" s="154"/>
      <c r="KN2" s="154"/>
      <c r="KO2" s="154"/>
      <c r="KP2" s="154"/>
      <c r="KQ2" s="154"/>
      <c r="KR2" s="156"/>
      <c r="KS2" s="155">
        <v>39917</v>
      </c>
      <c r="KT2" s="154"/>
      <c r="KU2" s="154"/>
      <c r="KV2" s="154"/>
      <c r="KW2" s="154"/>
      <c r="KX2" s="154"/>
      <c r="KY2" s="154"/>
      <c r="KZ2" s="154"/>
      <c r="LA2" s="154"/>
      <c r="LB2" s="154"/>
      <c r="LC2" s="154"/>
      <c r="LD2" s="156"/>
    </row>
    <row r="3" spans="1:317" s="151" customFormat="1" ht="10.5" x14ac:dyDescent="0.25">
      <c r="A3" s="154" t="s">
        <v>5</v>
      </c>
      <c r="C3" s="154"/>
      <c r="D3" s="154"/>
      <c r="E3" s="155">
        <v>33239</v>
      </c>
      <c r="F3" s="154"/>
      <c r="G3" s="154"/>
      <c r="H3" s="154"/>
      <c r="I3" s="154"/>
      <c r="J3" s="154"/>
      <c r="K3" s="154"/>
      <c r="L3" s="154"/>
      <c r="M3" s="154"/>
      <c r="N3" s="154"/>
      <c r="O3" s="154"/>
      <c r="P3" s="156"/>
      <c r="Q3" s="155">
        <v>33604</v>
      </c>
      <c r="R3" s="154"/>
      <c r="S3" s="154"/>
      <c r="T3" s="154"/>
      <c r="U3" s="154"/>
      <c r="V3" s="154"/>
      <c r="W3" s="154"/>
      <c r="X3" s="154"/>
      <c r="Y3" s="154"/>
      <c r="Z3" s="154"/>
      <c r="AA3" s="154"/>
      <c r="AB3" s="156"/>
      <c r="AC3" s="155">
        <v>33239</v>
      </c>
      <c r="AD3" s="154"/>
      <c r="AE3" s="154"/>
      <c r="AF3" s="154"/>
      <c r="AG3" s="154"/>
      <c r="AH3" s="154"/>
      <c r="AI3" s="154"/>
      <c r="AJ3" s="154"/>
      <c r="AK3" s="154"/>
      <c r="AL3" s="154"/>
      <c r="AM3" s="154"/>
      <c r="AN3" s="156"/>
      <c r="AO3" s="155">
        <v>34334</v>
      </c>
      <c r="AP3" s="154"/>
      <c r="AQ3" s="154"/>
      <c r="AR3" s="154"/>
      <c r="AS3" s="154"/>
      <c r="AT3" s="154"/>
      <c r="AU3" s="154"/>
      <c r="AV3" s="154"/>
      <c r="AW3" s="154"/>
      <c r="AX3" s="154"/>
      <c r="AY3" s="154"/>
      <c r="AZ3" s="156"/>
      <c r="BA3" s="155">
        <v>34335</v>
      </c>
      <c r="BB3" s="154"/>
      <c r="BC3" s="154"/>
      <c r="BD3" s="154"/>
      <c r="BE3" s="154"/>
      <c r="BF3" s="154"/>
      <c r="BG3" s="154"/>
      <c r="BH3" s="154"/>
      <c r="BI3" s="154"/>
      <c r="BJ3" s="154"/>
      <c r="BK3" s="154"/>
      <c r="BL3" s="156"/>
      <c r="BM3" s="155">
        <v>34699</v>
      </c>
      <c r="BN3" s="154"/>
      <c r="BO3" s="154"/>
      <c r="BP3" s="154"/>
      <c r="BQ3" s="154"/>
      <c r="BR3" s="154"/>
      <c r="BS3" s="154"/>
      <c r="BT3" s="154"/>
      <c r="BU3" s="154"/>
      <c r="BV3" s="154"/>
      <c r="BW3" s="154"/>
      <c r="BX3" s="156"/>
      <c r="BY3" s="155">
        <v>34700</v>
      </c>
      <c r="BZ3" s="154"/>
      <c r="CA3" s="154"/>
      <c r="CB3" s="154"/>
      <c r="CC3" s="154"/>
      <c r="CD3" s="154"/>
      <c r="CE3" s="154"/>
      <c r="CF3" s="154"/>
      <c r="CG3" s="154"/>
      <c r="CH3" s="154"/>
      <c r="CI3" s="154"/>
      <c r="CJ3" s="156"/>
      <c r="CK3" s="155" t="s">
        <v>647</v>
      </c>
      <c r="CL3" s="154"/>
      <c r="CM3" s="154"/>
      <c r="CN3" s="154"/>
      <c r="CO3" s="154"/>
      <c r="CP3" s="154"/>
      <c r="CQ3" s="154"/>
      <c r="CR3" s="154"/>
      <c r="CS3" s="154"/>
      <c r="CT3" s="154"/>
      <c r="CU3" s="154"/>
      <c r="CV3" s="156"/>
      <c r="CW3" s="155">
        <v>35431</v>
      </c>
      <c r="CX3" s="154"/>
      <c r="CY3" s="154"/>
      <c r="CZ3" s="154"/>
      <c r="DA3" s="154"/>
      <c r="DB3" s="154"/>
      <c r="DC3" s="154"/>
      <c r="DD3" s="154"/>
      <c r="DE3" s="154"/>
      <c r="DF3" s="154"/>
      <c r="DG3" s="154"/>
      <c r="DH3" s="156"/>
      <c r="DI3" s="155">
        <v>35796</v>
      </c>
      <c r="DJ3" s="154"/>
      <c r="DK3" s="154"/>
      <c r="DL3" s="154"/>
      <c r="DM3" s="154"/>
      <c r="DN3" s="154"/>
      <c r="DO3" s="154"/>
      <c r="DP3" s="154"/>
      <c r="DQ3" s="154"/>
      <c r="DR3" s="154"/>
      <c r="DS3" s="154"/>
      <c r="DT3" s="156"/>
      <c r="DU3" s="155">
        <v>36160</v>
      </c>
      <c r="DV3" s="154"/>
      <c r="DW3" s="154"/>
      <c r="DX3" s="154"/>
      <c r="DY3" s="154"/>
      <c r="DZ3" s="154"/>
      <c r="EA3" s="154"/>
      <c r="EB3" s="154"/>
      <c r="EC3" s="154"/>
      <c r="ED3" s="154"/>
      <c r="EE3" s="154"/>
      <c r="EF3" s="156"/>
      <c r="EG3" s="155">
        <v>36525</v>
      </c>
      <c r="EH3" s="154"/>
      <c r="EI3" s="154"/>
      <c r="EJ3" s="154"/>
      <c r="EK3" s="154"/>
      <c r="EL3" s="154"/>
      <c r="EM3" s="154"/>
      <c r="EN3" s="154"/>
      <c r="EO3" s="154"/>
      <c r="EP3" s="154"/>
      <c r="EQ3" s="154"/>
      <c r="ER3" s="156"/>
      <c r="ES3" s="155">
        <v>36891</v>
      </c>
      <c r="ET3" s="154"/>
      <c r="EU3" s="154"/>
      <c r="EV3" s="154"/>
      <c r="EW3" s="154"/>
      <c r="EX3" s="154"/>
      <c r="EY3" s="154"/>
      <c r="EZ3" s="154"/>
      <c r="FA3" s="154"/>
      <c r="FB3" s="154"/>
      <c r="FC3" s="154"/>
      <c r="FD3" s="156"/>
      <c r="FE3" s="155">
        <v>36891</v>
      </c>
      <c r="FF3" s="154"/>
      <c r="FG3" s="154"/>
      <c r="FH3" s="154"/>
      <c r="FI3" s="154"/>
      <c r="FJ3" s="154"/>
      <c r="FK3" s="154"/>
      <c r="FL3" s="154"/>
      <c r="FM3" s="154"/>
      <c r="FN3" s="154"/>
      <c r="FO3" s="154"/>
      <c r="FP3" s="156"/>
      <c r="FQ3" s="152">
        <v>2002</v>
      </c>
      <c r="FR3" s="154"/>
      <c r="FS3" s="154"/>
      <c r="FT3" s="154"/>
      <c r="FU3" s="154"/>
      <c r="FV3" s="154"/>
      <c r="FW3" s="154"/>
      <c r="FX3" s="154"/>
      <c r="FY3" s="154"/>
      <c r="FZ3" s="154"/>
      <c r="GA3" s="154"/>
      <c r="GB3" s="156"/>
      <c r="GC3" s="155">
        <v>37621</v>
      </c>
      <c r="GD3" s="154"/>
      <c r="GE3" s="154"/>
      <c r="GF3" s="154"/>
      <c r="GG3" s="154"/>
      <c r="GH3" s="154"/>
      <c r="GI3" s="154"/>
      <c r="GJ3" s="154"/>
      <c r="GK3" s="154"/>
      <c r="GL3" s="154"/>
      <c r="GM3" s="154"/>
      <c r="GN3" s="156"/>
      <c r="GO3" s="152">
        <v>2003</v>
      </c>
      <c r="GP3" s="154"/>
      <c r="GQ3" s="154"/>
      <c r="GR3" s="154"/>
      <c r="GS3" s="154"/>
      <c r="GT3" s="154"/>
      <c r="GU3" s="154"/>
      <c r="GV3" s="154"/>
      <c r="GW3" s="154"/>
      <c r="GX3" s="154"/>
      <c r="GY3" s="154"/>
      <c r="GZ3" s="156"/>
      <c r="HA3" s="152">
        <v>2004</v>
      </c>
      <c r="HB3" s="154"/>
      <c r="HC3" s="154"/>
      <c r="HD3" s="154"/>
      <c r="HE3" s="154"/>
      <c r="HF3" s="154"/>
      <c r="HG3" s="154"/>
      <c r="HH3" s="154"/>
      <c r="HI3" s="154"/>
      <c r="HJ3" s="154"/>
      <c r="HK3" s="154"/>
      <c r="HL3" s="156"/>
      <c r="HM3" s="155">
        <v>38259</v>
      </c>
      <c r="HN3" s="154"/>
      <c r="HO3" s="154"/>
      <c r="HP3" s="154"/>
      <c r="HQ3" s="154"/>
      <c r="HR3" s="154"/>
      <c r="HS3" s="154"/>
      <c r="HT3" s="154"/>
      <c r="HU3" s="154"/>
      <c r="HV3" s="154"/>
      <c r="HW3" s="154"/>
      <c r="HX3" s="156"/>
      <c r="HY3" s="152">
        <v>2005</v>
      </c>
      <c r="HZ3" s="154"/>
      <c r="IA3" s="154"/>
      <c r="IB3" s="154"/>
      <c r="IC3" s="154"/>
      <c r="ID3" s="154"/>
      <c r="IE3" s="154"/>
      <c r="IF3" s="154"/>
      <c r="IG3" s="154"/>
      <c r="IH3" s="154"/>
      <c r="II3" s="154"/>
      <c r="IJ3" s="156"/>
      <c r="IK3" s="155">
        <v>38877</v>
      </c>
      <c r="IL3" s="154"/>
      <c r="IM3" s="154"/>
      <c r="IN3" s="154"/>
      <c r="IO3" s="154"/>
      <c r="IP3" s="154"/>
      <c r="IQ3" s="154"/>
      <c r="IR3" s="154"/>
      <c r="IS3" s="154"/>
      <c r="IT3" s="154"/>
      <c r="IU3" s="154"/>
      <c r="IV3" s="154"/>
      <c r="IW3" s="152">
        <v>2007</v>
      </c>
      <c r="IX3" s="154"/>
      <c r="IY3" s="154"/>
      <c r="IZ3" s="154"/>
      <c r="JA3" s="154"/>
      <c r="JB3" s="154"/>
      <c r="JC3" s="154"/>
      <c r="JD3" s="154"/>
      <c r="JE3" s="154"/>
      <c r="JF3" s="154"/>
      <c r="JG3" s="154"/>
      <c r="JH3" s="156"/>
      <c r="JI3" s="152">
        <v>2008</v>
      </c>
      <c r="JJ3" s="154"/>
      <c r="JK3" s="154"/>
      <c r="JL3" s="154"/>
      <c r="JM3" s="154"/>
      <c r="JN3" s="154"/>
      <c r="JO3" s="154"/>
      <c r="JP3" s="154"/>
      <c r="JQ3" s="154"/>
      <c r="JR3" s="154"/>
      <c r="JS3" s="154"/>
      <c r="JT3" s="156"/>
      <c r="JU3" s="155">
        <v>39570</v>
      </c>
      <c r="JV3" s="154"/>
      <c r="JW3" s="154"/>
      <c r="JX3" s="154"/>
      <c r="JY3" s="154"/>
      <c r="JZ3" s="154"/>
      <c r="KA3" s="154"/>
      <c r="KB3" s="154"/>
      <c r="KC3" s="154"/>
      <c r="KD3" s="154"/>
      <c r="KE3" s="154"/>
      <c r="KF3" s="156"/>
      <c r="KG3" s="155">
        <v>39917</v>
      </c>
      <c r="KH3" s="154"/>
      <c r="KI3" s="154"/>
      <c r="KJ3" s="154"/>
      <c r="KK3" s="154"/>
      <c r="KL3" s="154"/>
      <c r="KM3" s="154"/>
      <c r="KN3" s="154"/>
      <c r="KO3" s="154"/>
      <c r="KP3" s="154"/>
      <c r="KQ3" s="154"/>
      <c r="KR3" s="156"/>
      <c r="KS3" s="152">
        <v>2009</v>
      </c>
      <c r="KT3" s="154"/>
      <c r="KU3" s="154"/>
      <c r="KV3" s="154"/>
      <c r="KW3" s="154"/>
      <c r="KX3" s="154"/>
      <c r="KY3" s="154"/>
      <c r="KZ3" s="154"/>
      <c r="LA3" s="154"/>
      <c r="LB3" s="154"/>
      <c r="LC3" s="154"/>
      <c r="LD3" s="156"/>
    </row>
    <row r="4" spans="1:317" s="151" customFormat="1" ht="31.5" customHeight="1" x14ac:dyDescent="0.25">
      <c r="A4" s="150" t="s">
        <v>11</v>
      </c>
      <c r="C4" s="150"/>
      <c r="D4" s="158" t="s">
        <v>648</v>
      </c>
      <c r="E4" s="159" t="s">
        <v>649</v>
      </c>
      <c r="F4" s="150"/>
      <c r="G4" s="150"/>
      <c r="H4" s="150"/>
      <c r="I4" s="150"/>
      <c r="J4" s="150"/>
      <c r="K4" s="150"/>
      <c r="L4" s="150"/>
      <c r="M4" s="150"/>
      <c r="N4" s="150"/>
      <c r="O4" s="150"/>
      <c r="P4" s="153"/>
      <c r="Q4" s="159"/>
      <c r="R4" s="150"/>
      <c r="S4" s="150"/>
      <c r="T4" s="150"/>
      <c r="U4" s="150"/>
      <c r="V4" s="150"/>
      <c r="W4" s="150"/>
      <c r="X4" s="150"/>
      <c r="Y4" s="150"/>
      <c r="Z4" s="150"/>
      <c r="AA4" s="150"/>
      <c r="AB4" s="153"/>
      <c r="AC4" s="159" t="s">
        <v>649</v>
      </c>
      <c r="AD4" s="150"/>
      <c r="AE4" s="150"/>
      <c r="AF4" s="150"/>
      <c r="AG4" s="150"/>
      <c r="AH4" s="150"/>
      <c r="AI4" s="150"/>
      <c r="AJ4" s="150"/>
      <c r="AK4" s="150"/>
      <c r="AL4" s="150"/>
      <c r="AM4" s="150"/>
      <c r="AN4" s="153"/>
      <c r="AO4" s="159"/>
      <c r="AP4" s="150"/>
      <c r="AQ4" s="150"/>
      <c r="AR4" s="150"/>
      <c r="AS4" s="150"/>
      <c r="AT4" s="150"/>
      <c r="AU4" s="150"/>
      <c r="AV4" s="150"/>
      <c r="AW4" s="150"/>
      <c r="AX4" s="150"/>
      <c r="AY4" s="150"/>
      <c r="AZ4" s="153"/>
      <c r="BA4" s="159"/>
      <c r="BB4" s="150"/>
      <c r="BC4" s="150"/>
      <c r="BD4" s="150"/>
      <c r="BE4" s="150"/>
      <c r="BF4" s="150"/>
      <c r="BG4" s="150"/>
      <c r="BH4" s="150"/>
      <c r="BI4" s="150"/>
      <c r="BJ4" s="150"/>
      <c r="BK4" s="150"/>
      <c r="BL4" s="153"/>
      <c r="BM4" s="159"/>
      <c r="BN4" s="150"/>
      <c r="BO4" s="150"/>
      <c r="BP4" s="150"/>
      <c r="BQ4" s="150"/>
      <c r="BR4" s="150"/>
      <c r="BS4" s="150"/>
      <c r="BT4" s="150"/>
      <c r="BU4" s="150"/>
      <c r="BV4" s="150"/>
      <c r="BW4" s="150"/>
      <c r="BX4" s="153"/>
      <c r="BY4" s="159"/>
      <c r="BZ4" s="150"/>
      <c r="CA4" s="150"/>
      <c r="CB4" s="150"/>
      <c r="CC4" s="150"/>
      <c r="CD4" s="150"/>
      <c r="CE4" s="150"/>
      <c r="CF4" s="150"/>
      <c r="CG4" s="150"/>
      <c r="CH4" s="150"/>
      <c r="CI4" s="150"/>
      <c r="CJ4" s="153"/>
      <c r="CK4" s="159"/>
      <c r="CL4" s="150"/>
      <c r="CM4" s="150"/>
      <c r="CN4" s="150"/>
      <c r="CO4" s="150"/>
      <c r="CP4" s="150"/>
      <c r="CQ4" s="150"/>
      <c r="CR4" s="150"/>
      <c r="CS4" s="150"/>
      <c r="CT4" s="150"/>
      <c r="CU4" s="150"/>
      <c r="CV4" s="153"/>
      <c r="CW4" s="159"/>
      <c r="CX4" s="150"/>
      <c r="CY4" s="150"/>
      <c r="CZ4" s="150"/>
      <c r="DA4" s="150"/>
      <c r="DB4" s="150"/>
      <c r="DC4" s="150"/>
      <c r="DD4" s="150"/>
      <c r="DE4" s="150"/>
      <c r="DF4" s="150"/>
      <c r="DG4" s="150"/>
      <c r="DH4" s="153"/>
      <c r="DI4" s="159"/>
      <c r="DJ4" s="150"/>
      <c r="DK4" s="150"/>
      <c r="DL4" s="150"/>
      <c r="DM4" s="150"/>
      <c r="DN4" s="150"/>
      <c r="DO4" s="150"/>
      <c r="DP4" s="150"/>
      <c r="DQ4" s="150"/>
      <c r="DR4" s="150"/>
      <c r="DS4" s="150"/>
      <c r="DT4" s="153"/>
      <c r="DU4" s="159"/>
      <c r="DV4" s="150"/>
      <c r="DW4" s="150"/>
      <c r="DX4" s="150"/>
      <c r="DY4" s="150"/>
      <c r="DZ4" s="150"/>
      <c r="EA4" s="150"/>
      <c r="EB4" s="150"/>
      <c r="EC4" s="150"/>
      <c r="ED4" s="150"/>
      <c r="EE4" s="150"/>
      <c r="EF4" s="153"/>
      <c r="EG4" s="159"/>
      <c r="EH4" s="150"/>
      <c r="EI4" s="150"/>
      <c r="EJ4" s="150"/>
      <c r="EK4" s="150"/>
      <c r="EL4" s="150"/>
      <c r="EM4" s="150"/>
      <c r="EN4" s="150"/>
      <c r="EO4" s="150"/>
      <c r="EP4" s="150"/>
      <c r="EQ4" s="150"/>
      <c r="ER4" s="153"/>
      <c r="ES4" s="159"/>
      <c r="ET4" s="150"/>
      <c r="EU4" s="150"/>
      <c r="EV4" s="150"/>
      <c r="EW4" s="150"/>
      <c r="EX4" s="150"/>
      <c r="EY4" s="150"/>
      <c r="EZ4" s="150"/>
      <c r="FA4" s="150"/>
      <c r="FB4" s="150"/>
      <c r="FC4" s="150"/>
      <c r="FD4" s="153"/>
      <c r="FE4" s="152" t="s">
        <v>650</v>
      </c>
      <c r="FF4" s="150"/>
      <c r="FG4" s="150"/>
      <c r="FH4" s="150"/>
      <c r="FI4" s="150"/>
      <c r="FJ4" s="150"/>
      <c r="FK4" s="150"/>
      <c r="FL4" s="150"/>
      <c r="FM4" s="150"/>
      <c r="FN4" s="150"/>
      <c r="FO4" s="150"/>
      <c r="FP4" s="153"/>
      <c r="FQ4" s="159" t="s">
        <v>651</v>
      </c>
      <c r="FR4" s="150"/>
      <c r="FS4" s="150"/>
      <c r="FT4" s="150"/>
      <c r="FU4" s="150"/>
      <c r="FV4" s="150"/>
      <c r="FW4" s="150"/>
      <c r="FX4" s="150"/>
      <c r="FY4" s="150"/>
      <c r="FZ4" s="150"/>
      <c r="GA4" s="150"/>
      <c r="GB4" s="153"/>
      <c r="GC4" s="159"/>
      <c r="GD4" s="150"/>
      <c r="GE4" s="150"/>
      <c r="GF4" s="150"/>
      <c r="GG4" s="150"/>
      <c r="GH4" s="150"/>
      <c r="GI4" s="150"/>
      <c r="GJ4" s="150"/>
      <c r="GK4" s="150"/>
      <c r="GL4" s="150"/>
      <c r="GM4" s="150"/>
      <c r="GN4" s="153"/>
      <c r="GO4" s="159" t="s">
        <v>652</v>
      </c>
      <c r="GP4" s="150"/>
      <c r="GQ4" s="150"/>
      <c r="GR4" s="150"/>
      <c r="GS4" s="150"/>
      <c r="GT4" s="150"/>
      <c r="GU4" s="150"/>
      <c r="GV4" s="150"/>
      <c r="GW4" s="150"/>
      <c r="GX4" s="150"/>
      <c r="GY4" s="150"/>
      <c r="GZ4" s="153"/>
      <c r="HA4" s="159" t="s">
        <v>653</v>
      </c>
      <c r="HB4" s="150"/>
      <c r="HC4" s="150"/>
      <c r="HD4" s="150"/>
      <c r="HE4" s="150"/>
      <c r="HF4" s="150"/>
      <c r="HG4" s="150"/>
      <c r="HH4" s="150"/>
      <c r="HI4" s="150"/>
      <c r="HJ4" s="150"/>
      <c r="HK4" s="150"/>
      <c r="HL4" s="153"/>
      <c r="HM4" s="159"/>
      <c r="HN4" s="150"/>
      <c r="HO4" s="150"/>
      <c r="HP4" s="150"/>
      <c r="HQ4" s="150"/>
      <c r="HR4" s="150"/>
      <c r="HS4" s="150"/>
      <c r="HT4" s="150"/>
      <c r="HU4" s="150"/>
      <c r="HV4" s="150"/>
      <c r="HW4" s="150"/>
      <c r="HX4" s="153"/>
      <c r="HY4" s="159" t="s">
        <v>654</v>
      </c>
      <c r="HZ4" s="150"/>
      <c r="IA4" s="150"/>
      <c r="IB4" s="150"/>
      <c r="IC4" s="150"/>
      <c r="ID4" s="150"/>
      <c r="IE4" s="150"/>
      <c r="IF4" s="150"/>
      <c r="IG4" s="150"/>
      <c r="IH4" s="150"/>
      <c r="II4" s="150"/>
      <c r="IJ4" s="153"/>
      <c r="IK4" s="159"/>
      <c r="IL4" s="150"/>
      <c r="IM4" s="150"/>
      <c r="IN4" s="150"/>
      <c r="IO4" s="150"/>
      <c r="IP4" s="150"/>
      <c r="IQ4" s="150"/>
      <c r="IR4" s="150"/>
      <c r="IS4" s="150"/>
      <c r="IT4" s="150"/>
      <c r="IU4" s="150"/>
      <c r="IV4" s="150"/>
      <c r="IW4" s="159" t="s">
        <v>655</v>
      </c>
      <c r="IX4" s="150"/>
      <c r="IY4" s="150"/>
      <c r="IZ4" s="150"/>
      <c r="JA4" s="150"/>
      <c r="JB4" s="150"/>
      <c r="JC4" s="150"/>
      <c r="JD4" s="150"/>
      <c r="JE4" s="150"/>
      <c r="JF4" s="150"/>
      <c r="JG4" s="150"/>
      <c r="JH4" s="153"/>
      <c r="JI4" s="159" t="s">
        <v>656</v>
      </c>
      <c r="JJ4" s="150"/>
      <c r="JK4" s="150"/>
      <c r="JL4" s="150"/>
      <c r="JM4" s="150"/>
      <c r="JN4" s="150"/>
      <c r="JO4" s="150"/>
      <c r="JP4" s="150"/>
      <c r="JQ4" s="150"/>
      <c r="JR4" s="150"/>
      <c r="JS4" s="150"/>
      <c r="JT4" s="153"/>
      <c r="JU4" s="159"/>
      <c r="JV4" s="150"/>
      <c r="JW4" s="150"/>
      <c r="JX4" s="150"/>
      <c r="JY4" s="150"/>
      <c r="JZ4" s="150"/>
      <c r="KA4" s="150"/>
      <c r="KB4" s="150"/>
      <c r="KC4" s="150"/>
      <c r="KD4" s="150"/>
      <c r="KE4" s="150"/>
      <c r="KF4" s="153"/>
      <c r="KG4" s="159"/>
      <c r="KH4" s="150"/>
      <c r="KI4" s="150"/>
      <c r="KJ4" s="150"/>
      <c r="KK4" s="150"/>
      <c r="KL4" s="150"/>
      <c r="KM4" s="150"/>
      <c r="KN4" s="150"/>
      <c r="KO4" s="150"/>
      <c r="KP4" s="150"/>
      <c r="KQ4" s="150"/>
      <c r="KR4" s="153"/>
      <c r="KS4" s="159" t="s">
        <v>657</v>
      </c>
      <c r="KT4" s="150"/>
      <c r="KU4" s="150"/>
      <c r="KV4" s="150"/>
      <c r="KW4" s="150"/>
      <c r="KX4" s="150"/>
      <c r="KY4" s="150"/>
      <c r="KZ4" s="150"/>
      <c r="LA4" s="150"/>
      <c r="LB4" s="150"/>
      <c r="LC4" s="150"/>
      <c r="LD4" s="153"/>
    </row>
    <row r="5" spans="1:317" s="151" customFormat="1" ht="31.5" x14ac:dyDescent="0.25">
      <c r="A5" s="160" t="s">
        <v>658</v>
      </c>
      <c r="B5" s="158" t="s">
        <v>659</v>
      </c>
      <c r="C5" s="158" t="s">
        <v>660</v>
      </c>
      <c r="D5" s="158" t="s">
        <v>661</v>
      </c>
      <c r="E5" s="158" t="s">
        <v>12</v>
      </c>
      <c r="F5" s="158" t="s">
        <v>13</v>
      </c>
      <c r="G5" s="158" t="s">
        <v>662</v>
      </c>
      <c r="H5" s="158" t="s">
        <v>663</v>
      </c>
      <c r="I5" s="158" t="s">
        <v>14</v>
      </c>
      <c r="J5" s="158" t="s">
        <v>664</v>
      </c>
      <c r="K5" s="158" t="s">
        <v>15</v>
      </c>
      <c r="L5" s="158" t="s">
        <v>16</v>
      </c>
      <c r="M5" s="158" t="s">
        <v>665</v>
      </c>
      <c r="N5" s="158" t="s">
        <v>17</v>
      </c>
      <c r="O5" s="158" t="s">
        <v>18</v>
      </c>
      <c r="P5" s="161" t="s">
        <v>6</v>
      </c>
      <c r="Q5" s="158" t="s">
        <v>12</v>
      </c>
      <c r="R5" s="158" t="s">
        <v>13</v>
      </c>
      <c r="S5" s="158" t="s">
        <v>662</v>
      </c>
      <c r="T5" s="158" t="s">
        <v>663</v>
      </c>
      <c r="U5" s="158" t="s">
        <v>14</v>
      </c>
      <c r="V5" s="158" t="s">
        <v>664</v>
      </c>
      <c r="W5" s="158" t="s">
        <v>15</v>
      </c>
      <c r="X5" s="158" t="s">
        <v>16</v>
      </c>
      <c r="Y5" s="158" t="s">
        <v>665</v>
      </c>
      <c r="Z5" s="158" t="s">
        <v>17</v>
      </c>
      <c r="AA5" s="158" t="s">
        <v>18</v>
      </c>
      <c r="AB5" s="161" t="s">
        <v>6</v>
      </c>
      <c r="AC5" s="158" t="s">
        <v>12</v>
      </c>
      <c r="AD5" s="158" t="s">
        <v>13</v>
      </c>
      <c r="AE5" s="158" t="s">
        <v>662</v>
      </c>
      <c r="AF5" s="158" t="s">
        <v>663</v>
      </c>
      <c r="AG5" s="158" t="s">
        <v>14</v>
      </c>
      <c r="AH5" s="158" t="s">
        <v>664</v>
      </c>
      <c r="AI5" s="158" t="s">
        <v>15</v>
      </c>
      <c r="AJ5" s="158" t="s">
        <v>16</v>
      </c>
      <c r="AK5" s="158" t="s">
        <v>665</v>
      </c>
      <c r="AL5" s="158" t="s">
        <v>17</v>
      </c>
      <c r="AM5" s="158" t="s">
        <v>18</v>
      </c>
      <c r="AN5" s="161" t="s">
        <v>6</v>
      </c>
      <c r="AO5" s="158" t="s">
        <v>12</v>
      </c>
      <c r="AP5" s="158" t="s">
        <v>13</v>
      </c>
      <c r="AQ5" s="158" t="s">
        <v>662</v>
      </c>
      <c r="AR5" s="158" t="s">
        <v>663</v>
      </c>
      <c r="AS5" s="158" t="s">
        <v>14</v>
      </c>
      <c r="AT5" s="158" t="s">
        <v>664</v>
      </c>
      <c r="AU5" s="158" t="s">
        <v>15</v>
      </c>
      <c r="AV5" s="158" t="s">
        <v>16</v>
      </c>
      <c r="AW5" s="158" t="s">
        <v>665</v>
      </c>
      <c r="AX5" s="158" t="s">
        <v>17</v>
      </c>
      <c r="AY5" s="158" t="s">
        <v>18</v>
      </c>
      <c r="AZ5" s="161" t="s">
        <v>6</v>
      </c>
      <c r="BA5" s="158" t="s">
        <v>12</v>
      </c>
      <c r="BB5" s="158" t="s">
        <v>13</v>
      </c>
      <c r="BC5" s="158" t="s">
        <v>662</v>
      </c>
      <c r="BD5" s="158" t="s">
        <v>663</v>
      </c>
      <c r="BE5" s="158" t="s">
        <v>14</v>
      </c>
      <c r="BF5" s="158" t="s">
        <v>664</v>
      </c>
      <c r="BG5" s="158" t="s">
        <v>15</v>
      </c>
      <c r="BH5" s="158" t="s">
        <v>16</v>
      </c>
      <c r="BI5" s="158" t="s">
        <v>665</v>
      </c>
      <c r="BJ5" s="158" t="s">
        <v>17</v>
      </c>
      <c r="BK5" s="158" t="s">
        <v>18</v>
      </c>
      <c r="BL5" s="161" t="s">
        <v>6</v>
      </c>
      <c r="BM5" s="158" t="s">
        <v>12</v>
      </c>
      <c r="BN5" s="158" t="s">
        <v>13</v>
      </c>
      <c r="BO5" s="158" t="s">
        <v>662</v>
      </c>
      <c r="BP5" s="158" t="s">
        <v>663</v>
      </c>
      <c r="BQ5" s="158" t="s">
        <v>14</v>
      </c>
      <c r="BR5" s="158" t="s">
        <v>664</v>
      </c>
      <c r="BS5" s="158" t="s">
        <v>15</v>
      </c>
      <c r="BT5" s="158" t="s">
        <v>16</v>
      </c>
      <c r="BU5" s="158" t="s">
        <v>665</v>
      </c>
      <c r="BV5" s="158" t="s">
        <v>17</v>
      </c>
      <c r="BW5" s="158" t="s">
        <v>18</v>
      </c>
      <c r="BX5" s="161" t="s">
        <v>6</v>
      </c>
      <c r="BY5" s="158" t="s">
        <v>12</v>
      </c>
      <c r="BZ5" s="158" t="s">
        <v>13</v>
      </c>
      <c r="CA5" s="158" t="s">
        <v>662</v>
      </c>
      <c r="CB5" s="158" t="s">
        <v>663</v>
      </c>
      <c r="CC5" s="158" t="s">
        <v>14</v>
      </c>
      <c r="CD5" s="158" t="s">
        <v>664</v>
      </c>
      <c r="CE5" s="158" t="s">
        <v>15</v>
      </c>
      <c r="CF5" s="158" t="s">
        <v>16</v>
      </c>
      <c r="CG5" s="158" t="s">
        <v>665</v>
      </c>
      <c r="CH5" s="158" t="s">
        <v>17</v>
      </c>
      <c r="CI5" s="158" t="s">
        <v>18</v>
      </c>
      <c r="CJ5" s="161" t="s">
        <v>6</v>
      </c>
      <c r="CK5" s="158" t="s">
        <v>12</v>
      </c>
      <c r="CL5" s="158" t="s">
        <v>13</v>
      </c>
      <c r="CM5" s="158" t="s">
        <v>662</v>
      </c>
      <c r="CN5" s="158" t="s">
        <v>663</v>
      </c>
      <c r="CO5" s="158" t="s">
        <v>14</v>
      </c>
      <c r="CP5" s="158" t="s">
        <v>664</v>
      </c>
      <c r="CQ5" s="158" t="s">
        <v>15</v>
      </c>
      <c r="CR5" s="158" t="s">
        <v>16</v>
      </c>
      <c r="CS5" s="158" t="s">
        <v>665</v>
      </c>
      <c r="CT5" s="158" t="s">
        <v>17</v>
      </c>
      <c r="CU5" s="158" t="s">
        <v>18</v>
      </c>
      <c r="CV5" s="161" t="s">
        <v>6</v>
      </c>
      <c r="CW5" s="158" t="s">
        <v>12</v>
      </c>
      <c r="CX5" s="158" t="s">
        <v>13</v>
      </c>
      <c r="CY5" s="158" t="s">
        <v>662</v>
      </c>
      <c r="CZ5" s="158" t="s">
        <v>663</v>
      </c>
      <c r="DA5" s="158" t="s">
        <v>14</v>
      </c>
      <c r="DB5" s="158" t="s">
        <v>664</v>
      </c>
      <c r="DC5" s="158" t="s">
        <v>15</v>
      </c>
      <c r="DD5" s="158" t="s">
        <v>16</v>
      </c>
      <c r="DE5" s="158" t="s">
        <v>665</v>
      </c>
      <c r="DF5" s="158" t="s">
        <v>17</v>
      </c>
      <c r="DG5" s="158" t="s">
        <v>18</v>
      </c>
      <c r="DH5" s="161" t="s">
        <v>6</v>
      </c>
      <c r="DI5" s="158" t="s">
        <v>12</v>
      </c>
      <c r="DJ5" s="158" t="s">
        <v>13</v>
      </c>
      <c r="DK5" s="158" t="s">
        <v>662</v>
      </c>
      <c r="DL5" s="158" t="s">
        <v>663</v>
      </c>
      <c r="DM5" s="158" t="s">
        <v>14</v>
      </c>
      <c r="DN5" s="158" t="s">
        <v>664</v>
      </c>
      <c r="DO5" s="158" t="s">
        <v>15</v>
      </c>
      <c r="DP5" s="158" t="s">
        <v>16</v>
      </c>
      <c r="DQ5" s="158" t="s">
        <v>665</v>
      </c>
      <c r="DR5" s="158" t="s">
        <v>17</v>
      </c>
      <c r="DS5" s="158" t="s">
        <v>18</v>
      </c>
      <c r="DT5" s="161" t="s">
        <v>6</v>
      </c>
      <c r="DU5" s="158" t="s">
        <v>12</v>
      </c>
      <c r="DV5" s="158" t="s">
        <v>13</v>
      </c>
      <c r="DW5" s="158" t="s">
        <v>662</v>
      </c>
      <c r="DX5" s="158" t="s">
        <v>663</v>
      </c>
      <c r="DY5" s="158" t="s">
        <v>14</v>
      </c>
      <c r="DZ5" s="158" t="s">
        <v>664</v>
      </c>
      <c r="EA5" s="158" t="s">
        <v>15</v>
      </c>
      <c r="EB5" s="158" t="s">
        <v>16</v>
      </c>
      <c r="EC5" s="158" t="s">
        <v>665</v>
      </c>
      <c r="ED5" s="158" t="s">
        <v>17</v>
      </c>
      <c r="EE5" s="158" t="s">
        <v>18</v>
      </c>
      <c r="EF5" s="161" t="s">
        <v>6</v>
      </c>
      <c r="EG5" s="158" t="s">
        <v>12</v>
      </c>
      <c r="EH5" s="158" t="s">
        <v>13</v>
      </c>
      <c r="EI5" s="158" t="s">
        <v>662</v>
      </c>
      <c r="EJ5" s="158" t="s">
        <v>663</v>
      </c>
      <c r="EK5" s="158" t="s">
        <v>14</v>
      </c>
      <c r="EL5" s="158" t="s">
        <v>664</v>
      </c>
      <c r="EM5" s="158" t="s">
        <v>15</v>
      </c>
      <c r="EN5" s="158" t="s">
        <v>16</v>
      </c>
      <c r="EO5" s="158" t="s">
        <v>665</v>
      </c>
      <c r="EP5" s="158" t="s">
        <v>17</v>
      </c>
      <c r="EQ5" s="158" t="s">
        <v>18</v>
      </c>
      <c r="ER5" s="161" t="s">
        <v>6</v>
      </c>
      <c r="ES5" s="158" t="s">
        <v>12</v>
      </c>
      <c r="ET5" s="158" t="s">
        <v>13</v>
      </c>
      <c r="EU5" s="158" t="s">
        <v>662</v>
      </c>
      <c r="EV5" s="158" t="s">
        <v>663</v>
      </c>
      <c r="EW5" s="158" t="s">
        <v>14</v>
      </c>
      <c r="EX5" s="158" t="s">
        <v>664</v>
      </c>
      <c r="EY5" s="158" t="s">
        <v>15</v>
      </c>
      <c r="EZ5" s="158" t="s">
        <v>16</v>
      </c>
      <c r="FA5" s="158" t="s">
        <v>665</v>
      </c>
      <c r="FB5" s="158" t="s">
        <v>17</v>
      </c>
      <c r="FC5" s="158" t="s">
        <v>18</v>
      </c>
      <c r="FD5" s="161" t="s">
        <v>6</v>
      </c>
      <c r="FE5" s="158" t="s">
        <v>12</v>
      </c>
      <c r="FF5" s="158" t="s">
        <v>13</v>
      </c>
      <c r="FG5" s="158" t="s">
        <v>662</v>
      </c>
      <c r="FH5" s="158" t="s">
        <v>663</v>
      </c>
      <c r="FI5" s="158" t="s">
        <v>14</v>
      </c>
      <c r="FJ5" s="158" t="s">
        <v>664</v>
      </c>
      <c r="FK5" s="158" t="s">
        <v>15</v>
      </c>
      <c r="FL5" s="158" t="s">
        <v>16</v>
      </c>
      <c r="FM5" s="158" t="s">
        <v>665</v>
      </c>
      <c r="FN5" s="158" t="s">
        <v>17</v>
      </c>
      <c r="FO5" s="158" t="s">
        <v>18</v>
      </c>
      <c r="FP5" s="161" t="s">
        <v>6</v>
      </c>
      <c r="FQ5" s="158" t="s">
        <v>12</v>
      </c>
      <c r="FR5" s="158" t="s">
        <v>13</v>
      </c>
      <c r="FS5" s="158" t="s">
        <v>662</v>
      </c>
      <c r="FT5" s="158" t="s">
        <v>663</v>
      </c>
      <c r="FU5" s="158" t="s">
        <v>14</v>
      </c>
      <c r="FV5" s="158" t="s">
        <v>664</v>
      </c>
      <c r="FW5" s="158" t="s">
        <v>15</v>
      </c>
      <c r="FX5" s="158" t="s">
        <v>16</v>
      </c>
      <c r="FY5" s="158" t="s">
        <v>665</v>
      </c>
      <c r="FZ5" s="158" t="s">
        <v>17</v>
      </c>
      <c r="GA5" s="158" t="s">
        <v>18</v>
      </c>
      <c r="GB5" s="161" t="s">
        <v>6</v>
      </c>
      <c r="GC5" s="158" t="s">
        <v>12</v>
      </c>
      <c r="GD5" s="158" t="s">
        <v>13</v>
      </c>
      <c r="GE5" s="158" t="s">
        <v>662</v>
      </c>
      <c r="GF5" s="158" t="s">
        <v>663</v>
      </c>
      <c r="GG5" s="158" t="s">
        <v>14</v>
      </c>
      <c r="GH5" s="158" t="s">
        <v>664</v>
      </c>
      <c r="GI5" s="158" t="s">
        <v>15</v>
      </c>
      <c r="GJ5" s="158" t="s">
        <v>16</v>
      </c>
      <c r="GK5" s="158" t="s">
        <v>665</v>
      </c>
      <c r="GL5" s="158" t="s">
        <v>17</v>
      </c>
      <c r="GM5" s="158" t="s">
        <v>18</v>
      </c>
      <c r="GN5" s="161" t="s">
        <v>6</v>
      </c>
      <c r="GO5" s="158" t="s">
        <v>12</v>
      </c>
      <c r="GP5" s="158" t="s">
        <v>13</v>
      </c>
      <c r="GQ5" s="158" t="s">
        <v>662</v>
      </c>
      <c r="GR5" s="158" t="s">
        <v>663</v>
      </c>
      <c r="GS5" s="158" t="s">
        <v>14</v>
      </c>
      <c r="GT5" s="158" t="s">
        <v>664</v>
      </c>
      <c r="GU5" s="158" t="s">
        <v>15</v>
      </c>
      <c r="GV5" s="158" t="s">
        <v>16</v>
      </c>
      <c r="GW5" s="158" t="s">
        <v>665</v>
      </c>
      <c r="GX5" s="158" t="s">
        <v>17</v>
      </c>
      <c r="GY5" s="158" t="s">
        <v>18</v>
      </c>
      <c r="GZ5" s="161" t="s">
        <v>6</v>
      </c>
      <c r="HA5" s="158" t="s">
        <v>12</v>
      </c>
      <c r="HB5" s="158" t="s">
        <v>13</v>
      </c>
      <c r="HC5" s="158" t="s">
        <v>662</v>
      </c>
      <c r="HD5" s="158" t="s">
        <v>663</v>
      </c>
      <c r="HE5" s="158" t="s">
        <v>14</v>
      </c>
      <c r="HF5" s="158" t="s">
        <v>664</v>
      </c>
      <c r="HG5" s="158" t="s">
        <v>15</v>
      </c>
      <c r="HH5" s="158" t="s">
        <v>16</v>
      </c>
      <c r="HI5" s="158" t="s">
        <v>665</v>
      </c>
      <c r="HJ5" s="158" t="s">
        <v>17</v>
      </c>
      <c r="HK5" s="158" t="s">
        <v>18</v>
      </c>
      <c r="HL5" s="161" t="s">
        <v>6</v>
      </c>
      <c r="HM5" s="158" t="s">
        <v>12</v>
      </c>
      <c r="HN5" s="158" t="s">
        <v>13</v>
      </c>
      <c r="HO5" s="158" t="s">
        <v>662</v>
      </c>
      <c r="HP5" s="158" t="s">
        <v>663</v>
      </c>
      <c r="HQ5" s="158" t="s">
        <v>14</v>
      </c>
      <c r="HR5" s="158" t="s">
        <v>664</v>
      </c>
      <c r="HS5" s="158" t="s">
        <v>15</v>
      </c>
      <c r="HT5" s="158" t="s">
        <v>16</v>
      </c>
      <c r="HU5" s="158" t="s">
        <v>665</v>
      </c>
      <c r="HV5" s="158" t="s">
        <v>17</v>
      </c>
      <c r="HW5" s="158" t="s">
        <v>18</v>
      </c>
      <c r="HX5" s="161" t="s">
        <v>6</v>
      </c>
      <c r="HY5" s="158" t="s">
        <v>12</v>
      </c>
      <c r="HZ5" s="158" t="s">
        <v>13</v>
      </c>
      <c r="IA5" s="158" t="s">
        <v>662</v>
      </c>
      <c r="IB5" s="158" t="s">
        <v>663</v>
      </c>
      <c r="IC5" s="158" t="s">
        <v>14</v>
      </c>
      <c r="ID5" s="158" t="s">
        <v>664</v>
      </c>
      <c r="IE5" s="158" t="s">
        <v>15</v>
      </c>
      <c r="IF5" s="158" t="s">
        <v>16</v>
      </c>
      <c r="IG5" s="158" t="s">
        <v>665</v>
      </c>
      <c r="IH5" s="158" t="s">
        <v>17</v>
      </c>
      <c r="II5" s="158" t="s">
        <v>18</v>
      </c>
      <c r="IJ5" s="161" t="s">
        <v>6</v>
      </c>
      <c r="IK5" s="158" t="s">
        <v>12</v>
      </c>
      <c r="IL5" s="158" t="s">
        <v>13</v>
      </c>
      <c r="IM5" s="158" t="s">
        <v>662</v>
      </c>
      <c r="IN5" s="158" t="s">
        <v>663</v>
      </c>
      <c r="IO5" s="158" t="s">
        <v>14</v>
      </c>
      <c r="IP5" s="158" t="s">
        <v>664</v>
      </c>
      <c r="IQ5" s="158" t="s">
        <v>15</v>
      </c>
      <c r="IR5" s="158" t="s">
        <v>16</v>
      </c>
      <c r="IS5" s="158" t="s">
        <v>665</v>
      </c>
      <c r="IT5" s="158" t="s">
        <v>17</v>
      </c>
      <c r="IU5" s="158" t="s">
        <v>18</v>
      </c>
      <c r="IV5" s="158" t="s">
        <v>6</v>
      </c>
      <c r="IW5" s="158" t="s">
        <v>12</v>
      </c>
      <c r="IX5" s="158" t="s">
        <v>13</v>
      </c>
      <c r="IY5" s="158" t="s">
        <v>662</v>
      </c>
      <c r="IZ5" s="158" t="s">
        <v>663</v>
      </c>
      <c r="JA5" s="158" t="s">
        <v>14</v>
      </c>
      <c r="JB5" s="158" t="s">
        <v>664</v>
      </c>
      <c r="JC5" s="158" t="s">
        <v>15</v>
      </c>
      <c r="JD5" s="158" t="s">
        <v>16</v>
      </c>
      <c r="JE5" s="158" t="s">
        <v>665</v>
      </c>
      <c r="JF5" s="158" t="s">
        <v>17</v>
      </c>
      <c r="JG5" s="158" t="s">
        <v>18</v>
      </c>
      <c r="JH5" s="161" t="s">
        <v>6</v>
      </c>
      <c r="JI5" s="158" t="s">
        <v>12</v>
      </c>
      <c r="JJ5" s="158" t="s">
        <v>13</v>
      </c>
      <c r="JK5" s="158" t="s">
        <v>662</v>
      </c>
      <c r="JL5" s="158" t="s">
        <v>663</v>
      </c>
      <c r="JM5" s="158" t="s">
        <v>14</v>
      </c>
      <c r="JN5" s="158" t="s">
        <v>664</v>
      </c>
      <c r="JO5" s="158" t="s">
        <v>15</v>
      </c>
      <c r="JP5" s="158" t="s">
        <v>16</v>
      </c>
      <c r="JQ5" s="158" t="s">
        <v>665</v>
      </c>
      <c r="JR5" s="158" t="s">
        <v>17</v>
      </c>
      <c r="JS5" s="158" t="s">
        <v>18</v>
      </c>
      <c r="JT5" s="161" t="s">
        <v>6</v>
      </c>
      <c r="JU5" s="158" t="s">
        <v>12</v>
      </c>
      <c r="JV5" s="158" t="s">
        <v>13</v>
      </c>
      <c r="JW5" s="158" t="s">
        <v>662</v>
      </c>
      <c r="JX5" s="158" t="s">
        <v>663</v>
      </c>
      <c r="JY5" s="158" t="s">
        <v>14</v>
      </c>
      <c r="JZ5" s="158" t="s">
        <v>664</v>
      </c>
      <c r="KA5" s="158" t="s">
        <v>15</v>
      </c>
      <c r="KB5" s="158" t="s">
        <v>16</v>
      </c>
      <c r="KC5" s="158" t="s">
        <v>665</v>
      </c>
      <c r="KD5" s="158" t="s">
        <v>17</v>
      </c>
      <c r="KE5" s="158" t="s">
        <v>18</v>
      </c>
      <c r="KF5" s="161" t="s">
        <v>6</v>
      </c>
      <c r="KG5" s="158" t="s">
        <v>12</v>
      </c>
      <c r="KH5" s="158" t="s">
        <v>13</v>
      </c>
      <c r="KI5" s="158" t="s">
        <v>662</v>
      </c>
      <c r="KJ5" s="158" t="s">
        <v>663</v>
      </c>
      <c r="KK5" s="158" t="s">
        <v>14</v>
      </c>
      <c r="KL5" s="158" t="s">
        <v>664</v>
      </c>
      <c r="KM5" s="158" t="s">
        <v>15</v>
      </c>
      <c r="KN5" s="158" t="s">
        <v>16</v>
      </c>
      <c r="KO5" s="158" t="s">
        <v>665</v>
      </c>
      <c r="KP5" s="158" t="s">
        <v>17</v>
      </c>
      <c r="KQ5" s="158" t="s">
        <v>18</v>
      </c>
      <c r="KR5" s="161" t="s">
        <v>6</v>
      </c>
      <c r="KS5" s="158" t="s">
        <v>12</v>
      </c>
      <c r="KT5" s="158" t="s">
        <v>13</v>
      </c>
      <c r="KU5" s="158" t="s">
        <v>662</v>
      </c>
      <c r="KV5" s="158" t="s">
        <v>663</v>
      </c>
      <c r="KW5" s="158" t="s">
        <v>14</v>
      </c>
      <c r="KX5" s="158" t="s">
        <v>664</v>
      </c>
      <c r="KY5" s="158" t="s">
        <v>15</v>
      </c>
      <c r="KZ5" s="158" t="s">
        <v>16</v>
      </c>
      <c r="LA5" s="158" t="s">
        <v>665</v>
      </c>
      <c r="LB5" s="158" t="s">
        <v>17</v>
      </c>
      <c r="LC5" s="158" t="s">
        <v>18</v>
      </c>
      <c r="LD5" s="161" t="s">
        <v>6</v>
      </c>
    </row>
    <row r="6" spans="1:317" s="151" customFormat="1" x14ac:dyDescent="0.35">
      <c r="B6" s="152" t="s">
        <v>529</v>
      </c>
      <c r="C6" s="152"/>
      <c r="D6" s="152"/>
      <c r="E6" s="152"/>
      <c r="F6" s="152"/>
      <c r="G6" s="152"/>
      <c r="H6" s="152"/>
      <c r="I6" s="152"/>
      <c r="J6" s="152"/>
      <c r="K6" s="152"/>
      <c r="L6" s="152"/>
      <c r="M6" s="152"/>
      <c r="N6" s="152"/>
      <c r="O6" s="152"/>
      <c r="P6" s="152" t="s">
        <v>666</v>
      </c>
      <c r="Q6" s="152"/>
      <c r="R6" s="152"/>
      <c r="S6" s="152"/>
      <c r="T6" s="152"/>
      <c r="U6" s="152"/>
      <c r="V6" s="152"/>
      <c r="W6" s="152"/>
      <c r="X6" s="152"/>
      <c r="Y6" s="152"/>
      <c r="Z6" s="152"/>
      <c r="AA6" s="152"/>
      <c r="AB6" s="162" t="s">
        <v>666</v>
      </c>
      <c r="AC6" s="152"/>
      <c r="AD6" s="152"/>
      <c r="AE6" s="152"/>
      <c r="AF6" s="152"/>
      <c r="AG6" s="152"/>
      <c r="AH6" s="152"/>
      <c r="AI6" s="152"/>
      <c r="AJ6" s="152"/>
      <c r="AK6" s="152"/>
      <c r="AL6" s="152"/>
      <c r="AM6" s="152"/>
      <c r="AN6" s="162" t="s">
        <v>667</v>
      </c>
      <c r="AO6" s="152"/>
      <c r="AP6" s="152"/>
      <c r="AQ6" s="152"/>
      <c r="AR6" s="152"/>
      <c r="AS6" s="152"/>
      <c r="AT6" s="152"/>
      <c r="AU6" s="152"/>
      <c r="AV6" s="152"/>
      <c r="AW6" s="152"/>
      <c r="AX6" s="152"/>
      <c r="AY6" s="152"/>
      <c r="AZ6" s="162" t="s">
        <v>668</v>
      </c>
      <c r="BA6" s="152"/>
      <c r="BB6" s="152"/>
      <c r="BC6" s="152"/>
      <c r="BD6" s="152"/>
      <c r="BE6" s="152"/>
      <c r="BF6" s="152"/>
      <c r="BG6" s="152"/>
      <c r="BH6" s="152"/>
      <c r="BI6" s="152"/>
      <c r="BJ6" s="152"/>
      <c r="BK6" s="152"/>
      <c r="BL6" s="162" t="s">
        <v>669</v>
      </c>
      <c r="BM6" s="152"/>
      <c r="BN6" s="152"/>
      <c r="BO6" s="152"/>
      <c r="BP6" s="152"/>
      <c r="BQ6" s="152"/>
      <c r="BR6" s="152"/>
      <c r="BS6" s="152"/>
      <c r="BT6" s="152"/>
      <c r="BU6" s="152"/>
      <c r="BV6" s="152"/>
      <c r="BW6" s="152"/>
      <c r="BX6" s="162" t="s">
        <v>670</v>
      </c>
      <c r="BY6" s="152"/>
      <c r="BZ6" s="152"/>
      <c r="CA6" s="152"/>
      <c r="CB6" s="152"/>
      <c r="CC6" s="152"/>
      <c r="CD6" s="152"/>
      <c r="CE6" s="152"/>
      <c r="CF6" s="152"/>
      <c r="CG6" s="152"/>
      <c r="CH6" s="152"/>
      <c r="CI6" s="152"/>
      <c r="CJ6" s="162" t="s">
        <v>671</v>
      </c>
      <c r="CK6" s="152"/>
      <c r="CL6" s="152"/>
      <c r="CM6" s="152"/>
      <c r="CN6" s="152"/>
      <c r="CO6" s="152"/>
      <c r="CP6" s="152"/>
      <c r="CQ6" s="152"/>
      <c r="CR6" s="152"/>
      <c r="CS6" s="152"/>
      <c r="CT6" s="152"/>
      <c r="CU6" s="152"/>
      <c r="CV6" s="152" t="s">
        <v>672</v>
      </c>
      <c r="CW6" s="152"/>
      <c r="CX6" s="152"/>
      <c r="CY6" s="152"/>
      <c r="CZ6" s="152"/>
      <c r="DA6" s="152"/>
      <c r="DB6" s="152"/>
      <c r="DC6" s="152"/>
      <c r="DD6" s="152"/>
      <c r="DE6" s="152"/>
      <c r="DF6" s="152"/>
      <c r="DG6" s="152"/>
      <c r="DH6" s="162" t="s">
        <v>673</v>
      </c>
      <c r="DI6" s="152"/>
      <c r="DJ6" s="152"/>
      <c r="DK6" s="152"/>
      <c r="DL6" s="152"/>
      <c r="DM6" s="152"/>
      <c r="DN6" s="152"/>
      <c r="DO6" s="152"/>
      <c r="DP6" s="152"/>
      <c r="DQ6" s="152"/>
      <c r="DR6" s="152"/>
      <c r="DS6" s="152"/>
      <c r="DT6" s="162" t="s">
        <v>670</v>
      </c>
      <c r="DU6" s="152"/>
      <c r="DV6" s="152"/>
      <c r="DW6" s="152"/>
      <c r="DX6" s="152"/>
      <c r="DY6" s="152"/>
      <c r="DZ6" s="152"/>
      <c r="EA6" s="152"/>
      <c r="EB6" s="152"/>
      <c r="EC6" s="152"/>
      <c r="ED6" s="152"/>
      <c r="EE6" s="152"/>
      <c r="EF6" s="162" t="s">
        <v>674</v>
      </c>
      <c r="EG6" s="152"/>
      <c r="EH6" s="152"/>
      <c r="EI6" s="152"/>
      <c r="EJ6" s="152"/>
      <c r="EK6" s="152"/>
      <c r="EL6" s="152"/>
      <c r="EM6" s="152"/>
      <c r="EN6" s="152"/>
      <c r="EO6" s="152"/>
      <c r="EP6" s="152"/>
      <c r="EQ6" s="152"/>
      <c r="ER6" s="162" t="s">
        <v>674</v>
      </c>
      <c r="ES6" s="152"/>
      <c r="ET6" s="152"/>
      <c r="EU6" s="152"/>
      <c r="EV6" s="152"/>
      <c r="EW6" s="152"/>
      <c r="EX6" s="152"/>
      <c r="EY6" s="152"/>
      <c r="EZ6" s="152"/>
      <c r="FA6" s="152"/>
      <c r="FB6" s="152"/>
      <c r="FC6" s="152"/>
      <c r="FD6" s="162" t="s">
        <v>674</v>
      </c>
      <c r="FE6" s="152"/>
      <c r="FF6" s="152"/>
      <c r="FG6" s="152"/>
      <c r="FH6" s="152"/>
      <c r="FI6" s="152"/>
      <c r="FJ6" s="152"/>
      <c r="FK6" s="152"/>
      <c r="FL6" s="152"/>
      <c r="FM6" s="152"/>
      <c r="FN6" s="152"/>
      <c r="FO6" s="152"/>
      <c r="FP6" s="162" t="s">
        <v>675</v>
      </c>
      <c r="FQ6" s="152"/>
      <c r="FR6" s="152"/>
      <c r="FS6" s="152"/>
      <c r="FT6" s="152"/>
      <c r="FU6" s="152"/>
      <c r="FV6" s="152"/>
      <c r="FW6" s="152"/>
      <c r="FX6" s="152"/>
      <c r="FY6" s="152"/>
      <c r="FZ6" s="152"/>
      <c r="GA6" s="152"/>
      <c r="GB6" s="162" t="s">
        <v>674</v>
      </c>
      <c r="GC6" s="152"/>
      <c r="GD6" s="152"/>
      <c r="GE6" s="152"/>
      <c r="GF6" s="152"/>
      <c r="GG6" s="152"/>
      <c r="GH6" s="152"/>
      <c r="GI6" s="152"/>
      <c r="GJ6" s="152"/>
      <c r="GK6" s="152"/>
      <c r="GL6" s="152"/>
      <c r="GM6" s="152"/>
      <c r="GN6" s="162" t="s">
        <v>676</v>
      </c>
      <c r="GO6" s="152"/>
      <c r="GP6" s="152"/>
      <c r="GQ6" s="152"/>
      <c r="GR6" s="152"/>
      <c r="GS6" s="152"/>
      <c r="GT6" s="152"/>
      <c r="GU6" s="152"/>
      <c r="GV6" s="152"/>
      <c r="GW6" s="152"/>
      <c r="GX6" s="152"/>
      <c r="GY6" s="152"/>
      <c r="GZ6" s="162" t="s">
        <v>677</v>
      </c>
      <c r="HA6" s="152"/>
      <c r="HB6" s="152"/>
      <c r="HC6" s="152"/>
      <c r="HD6" s="152"/>
      <c r="HE6" s="152"/>
      <c r="HF6" s="152"/>
      <c r="HG6" s="152"/>
      <c r="HH6" s="152"/>
      <c r="HI6" s="152"/>
      <c r="HJ6" s="152"/>
      <c r="HK6" s="152"/>
      <c r="HL6" s="162" t="s">
        <v>677</v>
      </c>
      <c r="HM6" s="152"/>
      <c r="HN6" s="152"/>
      <c r="HO6" s="152"/>
      <c r="HP6" s="152"/>
      <c r="HQ6" s="152"/>
      <c r="HR6" s="152"/>
      <c r="HS6" s="152"/>
      <c r="HT6" s="152"/>
      <c r="HU6" s="152"/>
      <c r="HV6" s="152"/>
      <c r="HW6" s="152"/>
      <c r="HX6" s="162" t="s">
        <v>678</v>
      </c>
      <c r="HY6" s="152"/>
      <c r="HZ6" s="152"/>
      <c r="IA6" s="152"/>
      <c r="IB6" s="152"/>
      <c r="IC6" s="152"/>
      <c r="ID6" s="152"/>
      <c r="IE6" s="152"/>
      <c r="IF6" s="152"/>
      <c r="IG6" s="152"/>
      <c r="IH6" s="152"/>
      <c r="II6" s="152"/>
      <c r="IJ6" s="162" t="s">
        <v>677</v>
      </c>
      <c r="IK6" s="152"/>
      <c r="IL6" s="152"/>
      <c r="IM6" s="152"/>
      <c r="IN6" s="152"/>
      <c r="IO6" s="152"/>
      <c r="IP6" s="152"/>
      <c r="IQ6" s="152"/>
      <c r="IR6" s="152"/>
      <c r="IS6" s="152"/>
      <c r="IT6" s="152"/>
      <c r="IU6" s="152"/>
      <c r="IV6" s="152" t="s">
        <v>678</v>
      </c>
      <c r="IW6" s="152"/>
      <c r="IX6" s="152"/>
      <c r="IY6" s="152"/>
      <c r="IZ6" s="152"/>
      <c r="JA6" s="152"/>
      <c r="JB6" s="152"/>
      <c r="JC6" s="152"/>
      <c r="JD6" s="152"/>
      <c r="JE6" s="152"/>
      <c r="JF6" s="152"/>
      <c r="JG6" s="152"/>
      <c r="JH6" s="162" t="s">
        <v>677</v>
      </c>
      <c r="JI6" s="152"/>
      <c r="JJ6" s="152"/>
      <c r="JK6" s="152"/>
      <c r="JL6" s="152"/>
      <c r="JM6" s="152"/>
      <c r="JN6" s="152"/>
      <c r="JO6" s="152"/>
      <c r="JP6" s="152"/>
      <c r="JQ6" s="152"/>
      <c r="JR6" s="152"/>
      <c r="JS6" s="152"/>
      <c r="JT6" s="162" t="s">
        <v>677</v>
      </c>
      <c r="JU6" s="152"/>
      <c r="JV6" s="152"/>
      <c r="JW6" s="152"/>
      <c r="JX6" s="152"/>
      <c r="JY6" s="152"/>
      <c r="JZ6" s="152"/>
      <c r="KA6" s="152"/>
      <c r="KB6" s="152"/>
      <c r="KC6" s="152"/>
      <c r="KD6" s="152"/>
      <c r="KE6" s="152"/>
      <c r="KF6" s="162" t="s">
        <v>679</v>
      </c>
      <c r="KG6" s="152"/>
      <c r="KH6" s="152"/>
      <c r="KI6" s="152"/>
      <c r="KJ6" s="152"/>
      <c r="KK6" s="152"/>
      <c r="KL6" s="152"/>
      <c r="KM6" s="152"/>
      <c r="KN6" s="152"/>
      <c r="KO6" s="152"/>
      <c r="KP6" s="152"/>
      <c r="KQ6" s="152"/>
      <c r="KR6" s="162" t="s">
        <v>680</v>
      </c>
      <c r="KS6" s="152"/>
      <c r="KT6" s="152"/>
      <c r="KU6" s="152"/>
      <c r="KV6" s="152"/>
      <c r="KW6" s="152"/>
      <c r="KX6" s="152"/>
      <c r="KY6" s="152"/>
      <c r="KZ6" s="152"/>
      <c r="LA6" s="152"/>
      <c r="LB6" s="152"/>
      <c r="LC6" s="152"/>
      <c r="LD6" s="162" t="s">
        <v>677</v>
      </c>
      <c r="LE6" s="163" t="s">
        <v>632</v>
      </c>
    </row>
    <row r="7" spans="1:317" s="151" customFormat="1" x14ac:dyDescent="0.35">
      <c r="B7" s="152" t="s">
        <v>530</v>
      </c>
      <c r="C7" s="152" t="s">
        <v>531</v>
      </c>
      <c r="D7" s="152"/>
      <c r="E7" s="152"/>
      <c r="F7" s="152"/>
      <c r="G7" s="152"/>
      <c r="H7" s="152"/>
      <c r="I7" s="152"/>
      <c r="J7" s="152"/>
      <c r="K7" s="152"/>
      <c r="L7" s="152"/>
      <c r="M7" s="152"/>
      <c r="N7" s="152"/>
      <c r="O7" s="152"/>
      <c r="P7" s="152"/>
      <c r="Q7" s="152"/>
      <c r="R7" s="152"/>
      <c r="S7" s="152"/>
      <c r="T7" s="152"/>
      <c r="U7" s="152"/>
      <c r="V7" s="152"/>
      <c r="W7" s="152"/>
      <c r="X7" s="152"/>
      <c r="Y7" s="152"/>
      <c r="Z7" s="152"/>
      <c r="AA7" s="152"/>
      <c r="AB7" s="162"/>
      <c r="AC7" s="152"/>
      <c r="AD7" s="152"/>
      <c r="AE7" s="152"/>
      <c r="AF7" s="152"/>
      <c r="AG7" s="152"/>
      <c r="AH7" s="152"/>
      <c r="AI7" s="152"/>
      <c r="AJ7" s="152"/>
      <c r="AK7" s="152"/>
      <c r="AL7" s="152"/>
      <c r="AM7" s="152"/>
      <c r="AN7" s="162"/>
      <c r="AO7" s="152"/>
      <c r="AP7" s="152"/>
      <c r="AQ7" s="152"/>
      <c r="AR7" s="152"/>
      <c r="AS7" s="152"/>
      <c r="AT7" s="152"/>
      <c r="AU7" s="152"/>
      <c r="AV7" s="152"/>
      <c r="AW7" s="152"/>
      <c r="AX7" s="152"/>
      <c r="AY7" s="152"/>
      <c r="AZ7" s="162"/>
      <c r="BA7" s="152"/>
      <c r="BB7" s="152"/>
      <c r="BC7" s="152"/>
      <c r="BD7" s="152"/>
      <c r="BE7" s="152"/>
      <c r="BF7" s="152"/>
      <c r="BG7" s="152"/>
      <c r="BH7" s="152"/>
      <c r="BI7" s="152"/>
      <c r="BJ7" s="152"/>
      <c r="BK7" s="152"/>
      <c r="BL7" s="162"/>
      <c r="BM7" s="152"/>
      <c r="BN7" s="152"/>
      <c r="BO7" s="152"/>
      <c r="BP7" s="152"/>
      <c r="BQ7" s="152"/>
      <c r="BR7" s="152"/>
      <c r="BS7" s="152"/>
      <c r="BT7" s="152"/>
      <c r="BU7" s="152"/>
      <c r="BV7" s="152"/>
      <c r="BW7" s="152"/>
      <c r="BX7" s="162"/>
      <c r="BY7" s="152"/>
      <c r="BZ7" s="152"/>
      <c r="CA7" s="152"/>
      <c r="CB7" s="152"/>
      <c r="CC7" s="152"/>
      <c r="CD7" s="152"/>
      <c r="CE7" s="152"/>
      <c r="CF7" s="152"/>
      <c r="CG7" s="152"/>
      <c r="CH7" s="152"/>
      <c r="CI7" s="152"/>
      <c r="CJ7" s="162"/>
      <c r="CK7" s="152"/>
      <c r="CL7" s="152"/>
      <c r="CM7" s="152"/>
      <c r="CN7" s="152"/>
      <c r="CO7" s="152"/>
      <c r="CP7" s="152"/>
      <c r="CQ7" s="152"/>
      <c r="CR7" s="152"/>
      <c r="CS7" s="152"/>
      <c r="CT7" s="152"/>
      <c r="CU7" s="152"/>
      <c r="CV7" s="152"/>
      <c r="CW7" s="152"/>
      <c r="CX7" s="152"/>
      <c r="CY7" s="152"/>
      <c r="CZ7" s="152"/>
      <c r="DA7" s="152"/>
      <c r="DB7" s="152"/>
      <c r="DC7" s="152"/>
      <c r="DD7" s="152"/>
      <c r="DE7" s="152"/>
      <c r="DF7" s="152"/>
      <c r="DG7" s="152"/>
      <c r="DH7" s="162"/>
      <c r="DI7" s="152"/>
      <c r="DJ7" s="152"/>
      <c r="DK7" s="152"/>
      <c r="DL7" s="152"/>
      <c r="DM7" s="152"/>
      <c r="DN7" s="152"/>
      <c r="DO7" s="152"/>
      <c r="DP7" s="152"/>
      <c r="DQ7" s="152"/>
      <c r="DR7" s="152"/>
      <c r="DS7" s="152"/>
      <c r="DT7" s="162"/>
      <c r="DU7" s="152"/>
      <c r="DV7" s="152"/>
      <c r="DW7" s="152"/>
      <c r="DX7" s="152"/>
      <c r="DY7" s="152"/>
      <c r="DZ7" s="152"/>
      <c r="EA7" s="152"/>
      <c r="EB7" s="152"/>
      <c r="EC7" s="152"/>
      <c r="ED7" s="152"/>
      <c r="EE7" s="152"/>
      <c r="EF7" s="162"/>
      <c r="EG7" s="152"/>
      <c r="EH7" s="152"/>
      <c r="EI7" s="152"/>
      <c r="EJ7" s="152"/>
      <c r="EK7" s="152"/>
      <c r="EL7" s="152"/>
      <c r="EM7" s="152"/>
      <c r="EN7" s="152"/>
      <c r="EO7" s="152"/>
      <c r="EP7" s="152"/>
      <c r="EQ7" s="152"/>
      <c r="ER7" s="162"/>
      <c r="ES7" s="152"/>
      <c r="ET7" s="152"/>
      <c r="EU7" s="152"/>
      <c r="EV7" s="152"/>
      <c r="EW7" s="152"/>
      <c r="EX7" s="152"/>
      <c r="EY7" s="152"/>
      <c r="EZ7" s="152"/>
      <c r="FA7" s="152"/>
      <c r="FB7" s="152"/>
      <c r="FC7" s="152"/>
      <c r="FD7" s="162"/>
      <c r="FE7" s="152"/>
      <c r="FF7" s="152"/>
      <c r="FG7" s="152"/>
      <c r="FH7" s="152"/>
      <c r="FI7" s="152"/>
      <c r="FJ7" s="152"/>
      <c r="FK7" s="152"/>
      <c r="FL7" s="152"/>
      <c r="FM7" s="152"/>
      <c r="FN7" s="152"/>
      <c r="FO7" s="152"/>
      <c r="FP7" s="162"/>
      <c r="FQ7" s="152"/>
      <c r="FR7" s="152"/>
      <c r="FS7" s="152"/>
      <c r="FT7" s="152"/>
      <c r="FU7" s="152"/>
      <c r="FV7" s="152"/>
      <c r="FW7" s="152"/>
      <c r="FX7" s="152"/>
      <c r="FY7" s="152"/>
      <c r="FZ7" s="152"/>
      <c r="GA7" s="152"/>
      <c r="GB7" s="162"/>
      <c r="GC7" s="152"/>
      <c r="GD7" s="152"/>
      <c r="GE7" s="152"/>
      <c r="GF7" s="152"/>
      <c r="GG7" s="152"/>
      <c r="GH7" s="152"/>
      <c r="GI7" s="152"/>
      <c r="GJ7" s="152"/>
      <c r="GK7" s="152"/>
      <c r="GL7" s="152"/>
      <c r="GM7" s="152"/>
      <c r="GN7" s="162"/>
      <c r="GO7" s="152"/>
      <c r="GP7" s="152"/>
      <c r="GQ7" s="152"/>
      <c r="GR7" s="152"/>
      <c r="GS7" s="152"/>
      <c r="GT7" s="152"/>
      <c r="GU7" s="152"/>
      <c r="GV7" s="152"/>
      <c r="GW7" s="152"/>
      <c r="GX7" s="152"/>
      <c r="GY7" s="152"/>
      <c r="GZ7" s="162"/>
      <c r="HA7" s="152"/>
      <c r="HB7" s="152"/>
      <c r="HC7" s="152"/>
      <c r="HD7" s="152"/>
      <c r="HE7" s="152"/>
      <c r="HF7" s="152"/>
      <c r="HG7" s="152"/>
      <c r="HH7" s="152"/>
      <c r="HI7" s="152"/>
      <c r="HJ7" s="152"/>
      <c r="HK7" s="152"/>
      <c r="HL7" s="162"/>
      <c r="HM7" s="152"/>
      <c r="HN7" s="152"/>
      <c r="HO7" s="152"/>
      <c r="HP7" s="152"/>
      <c r="HQ7" s="152"/>
      <c r="HR7" s="152"/>
      <c r="HS7" s="152"/>
      <c r="HT7" s="152"/>
      <c r="HU7" s="152"/>
      <c r="HV7" s="152"/>
      <c r="HW7" s="152"/>
      <c r="HX7" s="162"/>
      <c r="HY7" s="152"/>
      <c r="HZ7" s="152"/>
      <c r="IA7" s="152"/>
      <c r="IB7" s="152"/>
      <c r="IC7" s="152"/>
      <c r="ID7" s="152"/>
      <c r="IE7" s="152"/>
      <c r="IF7" s="152"/>
      <c r="IG7" s="152"/>
      <c r="IH7" s="152"/>
      <c r="II7" s="152"/>
      <c r="IJ7" s="162"/>
      <c r="IK7" s="152"/>
      <c r="IL7" s="152"/>
      <c r="IM7" s="152"/>
      <c r="IN7" s="152"/>
      <c r="IO7" s="152"/>
      <c r="IP7" s="152"/>
      <c r="IQ7" s="152"/>
      <c r="IR7" s="152"/>
      <c r="IS7" s="152"/>
      <c r="IT7" s="152"/>
      <c r="IU7" s="152"/>
      <c r="IV7" s="152"/>
      <c r="IW7" s="152"/>
      <c r="IX7" s="152"/>
      <c r="IY7" s="152"/>
      <c r="IZ7" s="152"/>
      <c r="JA7" s="152"/>
      <c r="JB7" s="152"/>
      <c r="JC7" s="152"/>
      <c r="JD7" s="152"/>
      <c r="JE7" s="152"/>
      <c r="JF7" s="152"/>
      <c r="JG7" s="152"/>
      <c r="JH7" s="162"/>
      <c r="JI7" s="152"/>
      <c r="JJ7" s="152"/>
      <c r="JK7" s="152"/>
      <c r="JL7" s="152"/>
      <c r="JM7" s="152"/>
      <c r="JN7" s="152"/>
      <c r="JO7" s="152"/>
      <c r="JP7" s="152"/>
      <c r="JQ7" s="152"/>
      <c r="JR7" s="152"/>
      <c r="JS7" s="152"/>
      <c r="JT7" s="162"/>
      <c r="JU7" s="152"/>
      <c r="JV7" s="152"/>
      <c r="JW7" s="152"/>
      <c r="JX7" s="152"/>
      <c r="JY7" s="152"/>
      <c r="JZ7" s="152"/>
      <c r="KA7" s="152"/>
      <c r="KB7" s="152"/>
      <c r="KC7" s="152"/>
      <c r="KD7" s="152"/>
      <c r="KE7" s="152"/>
      <c r="KF7" s="162"/>
      <c r="KG7" s="152"/>
      <c r="KH7" s="152"/>
      <c r="KI7" s="152"/>
      <c r="KJ7" s="152"/>
      <c r="KK7" s="152"/>
      <c r="KL7" s="152"/>
      <c r="KM7" s="152"/>
      <c r="KN7" s="152"/>
      <c r="KO7" s="152"/>
      <c r="KP7" s="152"/>
      <c r="KQ7" s="152"/>
      <c r="KR7" s="162"/>
      <c r="KS7" s="152"/>
      <c r="KT7" s="152"/>
      <c r="KU7" s="152"/>
      <c r="KV7" s="152"/>
      <c r="KW7" s="152"/>
      <c r="KX7" s="152"/>
      <c r="KY7" s="152"/>
      <c r="KZ7" s="152"/>
      <c r="LA7" s="152"/>
      <c r="LB7" s="152"/>
      <c r="LC7" s="152"/>
      <c r="LD7" s="162"/>
      <c r="LE7" s="163" t="s">
        <v>633</v>
      </c>
    </row>
    <row r="8" spans="1:317" s="151" customFormat="1" x14ac:dyDescent="0.35">
      <c r="B8" s="152" t="s">
        <v>530</v>
      </c>
      <c r="C8" s="152" t="s">
        <v>531</v>
      </c>
      <c r="D8" s="152"/>
      <c r="E8" s="152"/>
      <c r="F8" s="152"/>
      <c r="G8" s="152"/>
      <c r="H8" s="152"/>
      <c r="I8" s="152"/>
      <c r="J8" s="152"/>
      <c r="K8" s="152"/>
      <c r="L8" s="152"/>
      <c r="M8" s="152"/>
      <c r="N8" s="152"/>
      <c r="O8" s="152"/>
      <c r="P8" s="152"/>
      <c r="Q8" s="152"/>
      <c r="R8" s="152"/>
      <c r="S8" s="152"/>
      <c r="T8" s="152"/>
      <c r="U8" s="152"/>
      <c r="V8" s="152"/>
      <c r="W8" s="152"/>
      <c r="X8" s="152"/>
      <c r="Y8" s="152"/>
      <c r="Z8" s="152"/>
      <c r="AA8" s="152"/>
      <c r="AB8" s="162"/>
      <c r="AC8" s="152"/>
      <c r="AD8" s="152"/>
      <c r="AE8" s="152"/>
      <c r="AF8" s="152"/>
      <c r="AG8" s="152"/>
      <c r="AH8" s="152"/>
      <c r="AI8" s="152"/>
      <c r="AJ8" s="152"/>
      <c r="AK8" s="152"/>
      <c r="AL8" s="152"/>
      <c r="AM8" s="152"/>
      <c r="AN8" s="162"/>
      <c r="AO8" s="152"/>
      <c r="AP8" s="152"/>
      <c r="AQ8" s="152"/>
      <c r="AR8" s="152"/>
      <c r="AS8" s="152"/>
      <c r="AT8" s="152"/>
      <c r="AU8" s="152"/>
      <c r="AV8" s="152"/>
      <c r="AW8" s="152"/>
      <c r="AX8" s="152"/>
      <c r="AY8" s="152"/>
      <c r="AZ8" s="162"/>
      <c r="BA8" s="152"/>
      <c r="BB8" s="152"/>
      <c r="BC8" s="152"/>
      <c r="BD8" s="152"/>
      <c r="BE8" s="152"/>
      <c r="BF8" s="152"/>
      <c r="BG8" s="152"/>
      <c r="BH8" s="152"/>
      <c r="BI8" s="152"/>
      <c r="BJ8" s="152"/>
      <c r="BK8" s="152"/>
      <c r="BL8" s="162"/>
      <c r="BM8" s="152"/>
      <c r="BN8" s="152"/>
      <c r="BO8" s="152"/>
      <c r="BP8" s="152"/>
      <c r="BQ8" s="152"/>
      <c r="BR8" s="152"/>
      <c r="BS8" s="152"/>
      <c r="BT8" s="152"/>
      <c r="BU8" s="152"/>
      <c r="BV8" s="152"/>
      <c r="BW8" s="152"/>
      <c r="BX8" s="162"/>
      <c r="BY8" s="152"/>
      <c r="BZ8" s="152"/>
      <c r="CA8" s="152"/>
      <c r="CB8" s="152"/>
      <c r="CC8" s="152"/>
      <c r="CD8" s="152"/>
      <c r="CE8" s="152"/>
      <c r="CF8" s="152"/>
      <c r="CG8" s="152"/>
      <c r="CH8" s="152"/>
      <c r="CI8" s="152"/>
      <c r="CJ8" s="162"/>
      <c r="CK8" s="152"/>
      <c r="CL8" s="152"/>
      <c r="CM8" s="152"/>
      <c r="CN8" s="152"/>
      <c r="CO8" s="152"/>
      <c r="CP8" s="152"/>
      <c r="CQ8" s="152"/>
      <c r="CR8" s="152"/>
      <c r="CS8" s="152"/>
      <c r="CT8" s="152"/>
      <c r="CU8" s="152"/>
      <c r="CV8" s="152"/>
      <c r="CW8" s="152"/>
      <c r="CX8" s="152"/>
      <c r="CY8" s="152"/>
      <c r="CZ8" s="152"/>
      <c r="DA8" s="152"/>
      <c r="DB8" s="152"/>
      <c r="DC8" s="152"/>
      <c r="DD8" s="152"/>
      <c r="DE8" s="152"/>
      <c r="DF8" s="152"/>
      <c r="DG8" s="152"/>
      <c r="DH8" s="162"/>
      <c r="DI8" s="152"/>
      <c r="DJ8" s="152"/>
      <c r="DK8" s="152"/>
      <c r="DL8" s="152"/>
      <c r="DM8" s="152"/>
      <c r="DN8" s="152"/>
      <c r="DO8" s="152"/>
      <c r="DP8" s="152"/>
      <c r="DQ8" s="152"/>
      <c r="DR8" s="152"/>
      <c r="DS8" s="152"/>
      <c r="DT8" s="162"/>
      <c r="DU8" s="152"/>
      <c r="DV8" s="152"/>
      <c r="DW8" s="152"/>
      <c r="DX8" s="152"/>
      <c r="DY8" s="152"/>
      <c r="DZ8" s="152"/>
      <c r="EA8" s="152"/>
      <c r="EB8" s="152"/>
      <c r="EC8" s="152"/>
      <c r="ED8" s="152"/>
      <c r="EE8" s="152"/>
      <c r="EF8" s="162"/>
      <c r="EG8" s="152"/>
      <c r="EH8" s="152"/>
      <c r="EI8" s="152"/>
      <c r="EJ8" s="152"/>
      <c r="EK8" s="152"/>
      <c r="EL8" s="152"/>
      <c r="EM8" s="152"/>
      <c r="EN8" s="152"/>
      <c r="EO8" s="152"/>
      <c r="EP8" s="152"/>
      <c r="EQ8" s="152"/>
      <c r="ER8" s="162"/>
      <c r="ES8" s="152"/>
      <c r="ET8" s="152"/>
      <c r="EU8" s="152"/>
      <c r="EV8" s="152"/>
      <c r="EW8" s="152"/>
      <c r="EX8" s="152"/>
      <c r="EY8" s="152"/>
      <c r="EZ8" s="152"/>
      <c r="FA8" s="152"/>
      <c r="FB8" s="152"/>
      <c r="FC8" s="152"/>
      <c r="FD8" s="162"/>
      <c r="FE8" s="152"/>
      <c r="FF8" s="152"/>
      <c r="FG8" s="152"/>
      <c r="FH8" s="152"/>
      <c r="FI8" s="152"/>
      <c r="FJ8" s="152"/>
      <c r="FK8" s="152"/>
      <c r="FL8" s="152"/>
      <c r="FM8" s="152"/>
      <c r="FN8" s="152"/>
      <c r="FO8" s="152"/>
      <c r="FP8" s="162"/>
      <c r="FQ8" s="152"/>
      <c r="FR8" s="152"/>
      <c r="FS8" s="152"/>
      <c r="FT8" s="152"/>
      <c r="FU8" s="152"/>
      <c r="FV8" s="152"/>
      <c r="FW8" s="152"/>
      <c r="FX8" s="152"/>
      <c r="FY8" s="152"/>
      <c r="FZ8" s="152"/>
      <c r="GA8" s="152"/>
      <c r="GB8" s="162"/>
      <c r="GC8" s="152"/>
      <c r="GD8" s="152"/>
      <c r="GE8" s="152"/>
      <c r="GF8" s="152"/>
      <c r="GG8" s="152"/>
      <c r="GH8" s="152"/>
      <c r="GI8" s="152"/>
      <c r="GJ8" s="152"/>
      <c r="GK8" s="152"/>
      <c r="GL8" s="152"/>
      <c r="GM8" s="152"/>
      <c r="GN8" s="162"/>
      <c r="GO8" s="152"/>
      <c r="GP8" s="152"/>
      <c r="GQ8" s="152"/>
      <c r="GR8" s="152"/>
      <c r="GS8" s="152"/>
      <c r="GT8" s="152"/>
      <c r="GU8" s="152"/>
      <c r="GV8" s="152"/>
      <c r="GW8" s="152"/>
      <c r="GX8" s="152"/>
      <c r="GY8" s="152"/>
      <c r="GZ8" s="162"/>
      <c r="HA8" s="152"/>
      <c r="HB8" s="152"/>
      <c r="HC8" s="152"/>
      <c r="HD8" s="152"/>
      <c r="HE8" s="152"/>
      <c r="HF8" s="152"/>
      <c r="HG8" s="152"/>
      <c r="HH8" s="152"/>
      <c r="HI8" s="152"/>
      <c r="HJ8" s="152"/>
      <c r="HK8" s="152"/>
      <c r="HL8" s="162"/>
      <c r="HM8" s="152"/>
      <c r="HN8" s="152"/>
      <c r="HO8" s="152"/>
      <c r="HP8" s="152"/>
      <c r="HQ8" s="152"/>
      <c r="HR8" s="152"/>
      <c r="HS8" s="152"/>
      <c r="HT8" s="152"/>
      <c r="HU8" s="152"/>
      <c r="HV8" s="152"/>
      <c r="HW8" s="152"/>
      <c r="HX8" s="162"/>
      <c r="HY8" s="152"/>
      <c r="HZ8" s="152"/>
      <c r="IA8" s="152"/>
      <c r="IB8" s="152"/>
      <c r="IC8" s="152"/>
      <c r="ID8" s="152"/>
      <c r="IE8" s="152"/>
      <c r="IF8" s="152"/>
      <c r="IG8" s="152"/>
      <c r="IH8" s="152"/>
      <c r="II8" s="152"/>
      <c r="IJ8" s="162"/>
      <c r="IK8" s="152"/>
      <c r="IL8" s="152"/>
      <c r="IM8" s="152"/>
      <c r="IN8" s="152"/>
      <c r="IO8" s="152"/>
      <c r="IP8" s="152"/>
      <c r="IQ8" s="152"/>
      <c r="IR8" s="152"/>
      <c r="IS8" s="152"/>
      <c r="IT8" s="152"/>
      <c r="IU8" s="152"/>
      <c r="IV8" s="152"/>
      <c r="IW8" s="152"/>
      <c r="IX8" s="152"/>
      <c r="IY8" s="152"/>
      <c r="IZ8" s="152"/>
      <c r="JA8" s="152"/>
      <c r="JB8" s="152"/>
      <c r="JC8" s="152"/>
      <c r="JD8" s="152"/>
      <c r="JE8" s="152"/>
      <c r="JF8" s="152"/>
      <c r="JG8" s="152"/>
      <c r="JH8" s="162"/>
      <c r="JI8" s="152"/>
      <c r="JJ8" s="152"/>
      <c r="JK8" s="152"/>
      <c r="JL8" s="152"/>
      <c r="JM8" s="152"/>
      <c r="JN8" s="152"/>
      <c r="JO8" s="152"/>
      <c r="JP8" s="152"/>
      <c r="JQ8" s="152"/>
      <c r="JR8" s="152"/>
      <c r="JS8" s="152"/>
      <c r="JT8" s="162"/>
      <c r="JU8" s="152"/>
      <c r="JV8" s="152"/>
      <c r="JW8" s="152"/>
      <c r="JX8" s="152"/>
      <c r="JY8" s="152"/>
      <c r="JZ8" s="152"/>
      <c r="KA8" s="152"/>
      <c r="KB8" s="152"/>
      <c r="KC8" s="152"/>
      <c r="KD8" s="152"/>
      <c r="KE8" s="152"/>
      <c r="KF8" s="162"/>
      <c r="KG8" s="152"/>
      <c r="KH8" s="152"/>
      <c r="KI8" s="152"/>
      <c r="KJ8" s="152"/>
      <c r="KK8" s="152"/>
      <c r="KL8" s="152"/>
      <c r="KM8" s="152"/>
      <c r="KN8" s="152"/>
      <c r="KO8" s="152"/>
      <c r="KP8" s="152"/>
      <c r="KQ8" s="152"/>
      <c r="KR8" s="162"/>
      <c r="KS8" s="152"/>
      <c r="KT8" s="152"/>
      <c r="KU8" s="152"/>
      <c r="KV8" s="152"/>
      <c r="KW8" s="152"/>
      <c r="KX8" s="152"/>
      <c r="KY8" s="152"/>
      <c r="KZ8" s="152"/>
      <c r="LA8" s="152"/>
      <c r="LB8" s="152"/>
      <c r="LC8" s="152"/>
      <c r="LD8" s="162"/>
      <c r="LE8" s="163" t="s">
        <v>634</v>
      </c>
    </row>
    <row r="9" spans="1:317" s="151" customFormat="1" x14ac:dyDescent="0.35">
      <c r="B9" s="152" t="s">
        <v>532</v>
      </c>
      <c r="C9" s="152" t="s">
        <v>533</v>
      </c>
      <c r="D9" s="152"/>
      <c r="E9" s="152"/>
      <c r="F9" s="152"/>
      <c r="G9" s="152"/>
      <c r="H9" s="152"/>
      <c r="I9" s="152"/>
      <c r="J9" s="152"/>
      <c r="K9" s="152"/>
      <c r="L9" s="152"/>
      <c r="M9" s="152"/>
      <c r="N9" s="152"/>
      <c r="O9" s="152"/>
      <c r="P9" s="152"/>
      <c r="Q9" s="152"/>
      <c r="R9" s="152"/>
      <c r="S9" s="152"/>
      <c r="T9" s="152"/>
      <c r="U9" s="152"/>
      <c r="V9" s="152"/>
      <c r="W9" s="152"/>
      <c r="X9" s="152"/>
      <c r="Y9" s="152"/>
      <c r="Z9" s="152"/>
      <c r="AA9" s="152"/>
      <c r="AB9" s="162"/>
      <c r="AC9" s="152"/>
      <c r="AD9" s="152"/>
      <c r="AE9" s="152"/>
      <c r="AF9" s="152"/>
      <c r="AG9" s="152"/>
      <c r="AH9" s="152"/>
      <c r="AI9" s="152"/>
      <c r="AJ9" s="152"/>
      <c r="AK9" s="152"/>
      <c r="AL9" s="152"/>
      <c r="AM9" s="152"/>
      <c r="AN9" s="162"/>
      <c r="AO9" s="152"/>
      <c r="AP9" s="152"/>
      <c r="AQ9" s="152"/>
      <c r="AR9" s="152"/>
      <c r="AS9" s="152"/>
      <c r="AT9" s="152"/>
      <c r="AU9" s="152"/>
      <c r="AV9" s="152"/>
      <c r="AW9" s="152"/>
      <c r="AX9" s="152"/>
      <c r="AY9" s="152"/>
      <c r="AZ9" s="162"/>
      <c r="BA9" s="152"/>
      <c r="BB9" s="152"/>
      <c r="BC9" s="152"/>
      <c r="BD9" s="152"/>
      <c r="BE9" s="152"/>
      <c r="BF9" s="152"/>
      <c r="BG9" s="152"/>
      <c r="BH9" s="152"/>
      <c r="BI9" s="152"/>
      <c r="BJ9" s="152"/>
      <c r="BK9" s="152"/>
      <c r="BL9" s="162"/>
      <c r="BM9" s="152"/>
      <c r="BN9" s="152"/>
      <c r="BO9" s="152"/>
      <c r="BP9" s="152"/>
      <c r="BQ9" s="152"/>
      <c r="BR9" s="152"/>
      <c r="BS9" s="152"/>
      <c r="BT9" s="152"/>
      <c r="BU9" s="152"/>
      <c r="BV9" s="152"/>
      <c r="BW9" s="152"/>
      <c r="BX9" s="162"/>
      <c r="BY9" s="152"/>
      <c r="BZ9" s="152"/>
      <c r="CA9" s="152"/>
      <c r="CB9" s="152"/>
      <c r="CC9" s="152"/>
      <c r="CD9" s="152"/>
      <c r="CE9" s="152"/>
      <c r="CF9" s="152"/>
      <c r="CG9" s="152"/>
      <c r="CH9" s="152"/>
      <c r="CI9" s="152"/>
      <c r="CJ9" s="162"/>
      <c r="CK9" s="152"/>
      <c r="CL9" s="152"/>
      <c r="CM9" s="152"/>
      <c r="CN9" s="152"/>
      <c r="CO9" s="152"/>
      <c r="CP9" s="152"/>
      <c r="CQ9" s="152"/>
      <c r="CR9" s="152"/>
      <c r="CS9" s="152"/>
      <c r="CT9" s="152"/>
      <c r="CU9" s="152"/>
      <c r="CV9" s="152"/>
      <c r="CW9" s="152"/>
      <c r="CX9" s="152"/>
      <c r="CY9" s="152"/>
      <c r="CZ9" s="152"/>
      <c r="DA9" s="152"/>
      <c r="DB9" s="152"/>
      <c r="DC9" s="152"/>
      <c r="DD9" s="152"/>
      <c r="DE9" s="152"/>
      <c r="DF9" s="152"/>
      <c r="DG9" s="152"/>
      <c r="DH9" s="162"/>
      <c r="DI9" s="152"/>
      <c r="DJ9" s="152"/>
      <c r="DK9" s="152"/>
      <c r="DL9" s="152"/>
      <c r="DM9" s="152"/>
      <c r="DN9" s="152"/>
      <c r="DO9" s="152"/>
      <c r="DP9" s="152"/>
      <c r="DQ9" s="152"/>
      <c r="DR9" s="152"/>
      <c r="DS9" s="152"/>
      <c r="DT9" s="162"/>
      <c r="DU9" s="152"/>
      <c r="DV9" s="152"/>
      <c r="DW9" s="152"/>
      <c r="DX9" s="152"/>
      <c r="DY9" s="152"/>
      <c r="DZ9" s="152"/>
      <c r="EA9" s="152"/>
      <c r="EB9" s="152"/>
      <c r="EC9" s="152"/>
      <c r="ED9" s="152"/>
      <c r="EE9" s="152"/>
      <c r="EF9" s="162"/>
      <c r="EG9" s="152"/>
      <c r="EH9" s="152"/>
      <c r="EI9" s="152"/>
      <c r="EJ9" s="152"/>
      <c r="EK9" s="152"/>
      <c r="EL9" s="152"/>
      <c r="EM9" s="152"/>
      <c r="EN9" s="152"/>
      <c r="EO9" s="152"/>
      <c r="EP9" s="152"/>
      <c r="EQ9" s="152"/>
      <c r="ER9" s="162"/>
      <c r="ES9" s="152"/>
      <c r="ET9" s="152"/>
      <c r="EU9" s="152"/>
      <c r="EV9" s="152"/>
      <c r="EW9" s="152"/>
      <c r="EX9" s="152"/>
      <c r="EY9" s="152"/>
      <c r="EZ9" s="152"/>
      <c r="FA9" s="152"/>
      <c r="FB9" s="152"/>
      <c r="FC9" s="152"/>
      <c r="FD9" s="162"/>
      <c r="FE9" s="152"/>
      <c r="FF9" s="152"/>
      <c r="FG9" s="152"/>
      <c r="FH9" s="152"/>
      <c r="FI9" s="152"/>
      <c r="FJ9" s="152"/>
      <c r="FK9" s="152"/>
      <c r="FL9" s="152"/>
      <c r="FM9" s="152"/>
      <c r="FN9" s="152"/>
      <c r="FO9" s="152"/>
      <c r="FP9" s="162"/>
      <c r="FQ9" s="152"/>
      <c r="FR9" s="152"/>
      <c r="FS9" s="152"/>
      <c r="FT9" s="152"/>
      <c r="FU9" s="152"/>
      <c r="FV9" s="152"/>
      <c r="FW9" s="152"/>
      <c r="FX9" s="152"/>
      <c r="FY9" s="152"/>
      <c r="FZ9" s="152"/>
      <c r="GA9" s="152"/>
      <c r="GB9" s="162"/>
      <c r="GC9" s="152"/>
      <c r="GD9" s="152"/>
      <c r="GE9" s="152"/>
      <c r="GF9" s="152"/>
      <c r="GG9" s="152"/>
      <c r="GH9" s="152"/>
      <c r="GI9" s="152"/>
      <c r="GJ9" s="152"/>
      <c r="GK9" s="152"/>
      <c r="GL9" s="152"/>
      <c r="GM9" s="152"/>
      <c r="GN9" s="162"/>
      <c r="GO9" s="152"/>
      <c r="GP9" s="152"/>
      <c r="GQ9" s="152"/>
      <c r="GR9" s="152"/>
      <c r="GS9" s="152"/>
      <c r="GT9" s="152"/>
      <c r="GU9" s="152"/>
      <c r="GV9" s="152"/>
      <c r="GW9" s="152"/>
      <c r="GX9" s="152"/>
      <c r="GY9" s="152"/>
      <c r="GZ9" s="162"/>
      <c r="HA9" s="152"/>
      <c r="HB9" s="152"/>
      <c r="HC9" s="152"/>
      <c r="HD9" s="152"/>
      <c r="HE9" s="152"/>
      <c r="HF9" s="152"/>
      <c r="HG9" s="152"/>
      <c r="HH9" s="152"/>
      <c r="HI9" s="152"/>
      <c r="HJ9" s="152"/>
      <c r="HK9" s="152"/>
      <c r="HL9" s="162"/>
      <c r="HM9" s="152"/>
      <c r="HN9" s="152"/>
      <c r="HO9" s="152"/>
      <c r="HP9" s="152"/>
      <c r="HQ9" s="152"/>
      <c r="HR9" s="152"/>
      <c r="HS9" s="152"/>
      <c r="HT9" s="152"/>
      <c r="HU9" s="152"/>
      <c r="HV9" s="152"/>
      <c r="HW9" s="152"/>
      <c r="HX9" s="162"/>
      <c r="HY9" s="152"/>
      <c r="HZ9" s="152"/>
      <c r="IA9" s="152"/>
      <c r="IB9" s="152"/>
      <c r="IC9" s="152"/>
      <c r="ID9" s="152"/>
      <c r="IE9" s="152"/>
      <c r="IF9" s="152"/>
      <c r="IG9" s="152"/>
      <c r="IH9" s="152"/>
      <c r="II9" s="152"/>
      <c r="IJ9" s="162"/>
      <c r="IK9" s="152"/>
      <c r="IL9" s="152"/>
      <c r="IM9" s="152"/>
      <c r="IN9" s="152"/>
      <c r="IO9" s="152"/>
      <c r="IP9" s="152"/>
      <c r="IQ9" s="152"/>
      <c r="IR9" s="152"/>
      <c r="IS9" s="152"/>
      <c r="IT9" s="152"/>
      <c r="IU9" s="152"/>
      <c r="IV9" s="152"/>
      <c r="IW9" s="152"/>
      <c r="IX9" s="152"/>
      <c r="IY9" s="152"/>
      <c r="IZ9" s="152"/>
      <c r="JA9" s="152"/>
      <c r="JB9" s="152"/>
      <c r="JC9" s="152"/>
      <c r="JD9" s="152"/>
      <c r="JE9" s="152"/>
      <c r="JF9" s="152"/>
      <c r="JG9" s="152"/>
      <c r="JH9" s="162"/>
      <c r="JI9" s="152"/>
      <c r="JJ9" s="152"/>
      <c r="JK9" s="152"/>
      <c r="JL9" s="152"/>
      <c r="JM9" s="152"/>
      <c r="JN9" s="152"/>
      <c r="JO9" s="152"/>
      <c r="JP9" s="152"/>
      <c r="JQ9" s="152"/>
      <c r="JR9" s="152"/>
      <c r="JS9" s="152"/>
      <c r="JT9" s="162"/>
      <c r="JU9" s="152"/>
      <c r="JV9" s="152"/>
      <c r="JW9" s="152"/>
      <c r="JX9" s="152"/>
      <c r="JY9" s="152"/>
      <c r="JZ9" s="152"/>
      <c r="KA9" s="152"/>
      <c r="KB9" s="152"/>
      <c r="KC9" s="152"/>
      <c r="KD9" s="152"/>
      <c r="KE9" s="152"/>
      <c r="KF9" s="162"/>
      <c r="KG9" s="152"/>
      <c r="KH9" s="152"/>
      <c r="KI9" s="152"/>
      <c r="KJ9" s="152"/>
      <c r="KK9" s="152"/>
      <c r="KL9" s="152"/>
      <c r="KM9" s="152"/>
      <c r="KN9" s="152"/>
      <c r="KO9" s="152"/>
      <c r="KP9" s="152"/>
      <c r="KQ9" s="152"/>
      <c r="KR9" s="162"/>
      <c r="KS9" s="152"/>
      <c r="KT9" s="152"/>
      <c r="KU9" s="152"/>
      <c r="KV9" s="152"/>
      <c r="KW9" s="152"/>
      <c r="KX9" s="152"/>
      <c r="KY9" s="152"/>
      <c r="KZ9" s="152"/>
      <c r="LA9" s="152"/>
      <c r="LB9" s="152"/>
      <c r="LC9" s="152"/>
      <c r="LD9" s="162"/>
      <c r="LE9" s="163" t="s">
        <v>634</v>
      </c>
    </row>
    <row r="10" spans="1:317" s="151" customFormat="1" x14ac:dyDescent="0.35">
      <c r="B10" s="152" t="s">
        <v>534</v>
      </c>
      <c r="C10" s="152" t="s">
        <v>535</v>
      </c>
      <c r="D10" s="152"/>
      <c r="E10" s="152"/>
      <c r="F10" s="152"/>
      <c r="G10" s="152"/>
      <c r="H10" s="152"/>
      <c r="I10" s="152"/>
      <c r="J10" s="152"/>
      <c r="K10" s="152"/>
      <c r="L10" s="152"/>
      <c r="M10" s="152"/>
      <c r="N10" s="152"/>
      <c r="O10" s="152"/>
      <c r="P10" s="152"/>
      <c r="Q10" s="152"/>
      <c r="R10" s="152"/>
      <c r="S10" s="152"/>
      <c r="T10" s="152"/>
      <c r="U10" s="152"/>
      <c r="V10" s="152"/>
      <c r="W10" s="152"/>
      <c r="X10" s="152"/>
      <c r="Y10" s="152"/>
      <c r="Z10" s="152"/>
      <c r="AA10" s="152"/>
      <c r="AB10" s="162"/>
      <c r="AC10" s="152"/>
      <c r="AD10" s="152"/>
      <c r="AE10" s="152"/>
      <c r="AF10" s="152"/>
      <c r="AG10" s="152"/>
      <c r="AH10" s="152"/>
      <c r="AI10" s="152"/>
      <c r="AJ10" s="152"/>
      <c r="AK10" s="152"/>
      <c r="AL10" s="152"/>
      <c r="AM10" s="152"/>
      <c r="AN10" s="162"/>
      <c r="AO10" s="152"/>
      <c r="AP10" s="152"/>
      <c r="AQ10" s="152"/>
      <c r="AR10" s="152"/>
      <c r="AS10" s="152"/>
      <c r="AT10" s="152"/>
      <c r="AU10" s="152"/>
      <c r="AV10" s="152"/>
      <c r="AW10" s="152"/>
      <c r="AX10" s="152"/>
      <c r="AY10" s="152"/>
      <c r="AZ10" s="162"/>
      <c r="BA10" s="152"/>
      <c r="BB10" s="152"/>
      <c r="BC10" s="152"/>
      <c r="BD10" s="152"/>
      <c r="BE10" s="152"/>
      <c r="BF10" s="152"/>
      <c r="BG10" s="152"/>
      <c r="BH10" s="152"/>
      <c r="BI10" s="152"/>
      <c r="BJ10" s="152"/>
      <c r="BK10" s="152"/>
      <c r="BL10" s="162"/>
      <c r="BM10" s="152"/>
      <c r="BN10" s="152"/>
      <c r="BO10" s="152"/>
      <c r="BP10" s="152"/>
      <c r="BQ10" s="152"/>
      <c r="BR10" s="152"/>
      <c r="BS10" s="152"/>
      <c r="BT10" s="152"/>
      <c r="BU10" s="152"/>
      <c r="BV10" s="152"/>
      <c r="BW10" s="152"/>
      <c r="BX10" s="162"/>
      <c r="BY10" s="152"/>
      <c r="BZ10" s="152"/>
      <c r="CA10" s="152"/>
      <c r="CB10" s="152"/>
      <c r="CC10" s="152"/>
      <c r="CD10" s="152"/>
      <c r="CE10" s="152"/>
      <c r="CF10" s="152"/>
      <c r="CG10" s="152"/>
      <c r="CH10" s="152"/>
      <c r="CI10" s="152"/>
      <c r="CJ10" s="162"/>
      <c r="CK10" s="152"/>
      <c r="CL10" s="152"/>
      <c r="CM10" s="152"/>
      <c r="CN10" s="152"/>
      <c r="CO10" s="152"/>
      <c r="CP10" s="152"/>
      <c r="CQ10" s="152"/>
      <c r="CR10" s="152"/>
      <c r="CS10" s="152"/>
      <c r="CT10" s="152"/>
      <c r="CU10" s="152"/>
      <c r="CV10" s="152"/>
      <c r="CW10" s="152"/>
      <c r="CX10" s="152"/>
      <c r="CY10" s="152"/>
      <c r="CZ10" s="152"/>
      <c r="DA10" s="152"/>
      <c r="DB10" s="152"/>
      <c r="DC10" s="152"/>
      <c r="DD10" s="152"/>
      <c r="DE10" s="152"/>
      <c r="DF10" s="152"/>
      <c r="DG10" s="152"/>
      <c r="DH10" s="162"/>
      <c r="DI10" s="152"/>
      <c r="DJ10" s="152"/>
      <c r="DK10" s="152"/>
      <c r="DL10" s="152"/>
      <c r="DM10" s="152"/>
      <c r="DN10" s="152"/>
      <c r="DO10" s="152"/>
      <c r="DP10" s="152"/>
      <c r="DQ10" s="152"/>
      <c r="DR10" s="152"/>
      <c r="DS10" s="152"/>
      <c r="DT10" s="162"/>
      <c r="DU10" s="152"/>
      <c r="DV10" s="152"/>
      <c r="DW10" s="152"/>
      <c r="DX10" s="152"/>
      <c r="DY10" s="152"/>
      <c r="DZ10" s="152"/>
      <c r="EA10" s="152"/>
      <c r="EB10" s="152"/>
      <c r="EC10" s="152"/>
      <c r="ED10" s="152"/>
      <c r="EE10" s="152"/>
      <c r="EF10" s="162"/>
      <c r="EG10" s="152"/>
      <c r="EH10" s="152"/>
      <c r="EI10" s="152"/>
      <c r="EJ10" s="152"/>
      <c r="EK10" s="152"/>
      <c r="EL10" s="152"/>
      <c r="EM10" s="152"/>
      <c r="EN10" s="152"/>
      <c r="EO10" s="152"/>
      <c r="EP10" s="152"/>
      <c r="EQ10" s="152"/>
      <c r="ER10" s="162"/>
      <c r="ES10" s="152"/>
      <c r="ET10" s="152"/>
      <c r="EU10" s="152"/>
      <c r="EV10" s="152"/>
      <c r="EW10" s="152"/>
      <c r="EX10" s="152"/>
      <c r="EY10" s="152"/>
      <c r="EZ10" s="152"/>
      <c r="FA10" s="152"/>
      <c r="FB10" s="152"/>
      <c r="FC10" s="152"/>
      <c r="FD10" s="162"/>
      <c r="FE10" s="152"/>
      <c r="FF10" s="152"/>
      <c r="FG10" s="152"/>
      <c r="FH10" s="152"/>
      <c r="FI10" s="152"/>
      <c r="FJ10" s="152"/>
      <c r="FK10" s="152"/>
      <c r="FL10" s="152"/>
      <c r="FM10" s="152"/>
      <c r="FN10" s="152"/>
      <c r="FO10" s="152"/>
      <c r="FP10" s="162"/>
      <c r="FQ10" s="152"/>
      <c r="FR10" s="152"/>
      <c r="FS10" s="152"/>
      <c r="FT10" s="152"/>
      <c r="FU10" s="152"/>
      <c r="FV10" s="152"/>
      <c r="FW10" s="152"/>
      <c r="FX10" s="152"/>
      <c r="FY10" s="152"/>
      <c r="FZ10" s="152"/>
      <c r="GA10" s="152"/>
      <c r="GB10" s="162"/>
      <c r="GC10" s="152"/>
      <c r="GD10" s="152"/>
      <c r="GE10" s="152"/>
      <c r="GF10" s="152"/>
      <c r="GG10" s="152"/>
      <c r="GH10" s="152"/>
      <c r="GI10" s="152"/>
      <c r="GJ10" s="152"/>
      <c r="GK10" s="152"/>
      <c r="GL10" s="152"/>
      <c r="GM10" s="152"/>
      <c r="GN10" s="162"/>
      <c r="GO10" s="152"/>
      <c r="GP10" s="152"/>
      <c r="GQ10" s="152"/>
      <c r="GR10" s="152"/>
      <c r="GS10" s="152"/>
      <c r="GT10" s="152"/>
      <c r="GU10" s="152"/>
      <c r="GV10" s="152"/>
      <c r="GW10" s="152"/>
      <c r="GX10" s="152"/>
      <c r="GY10" s="152"/>
      <c r="GZ10" s="162"/>
      <c r="HA10" s="152"/>
      <c r="HB10" s="152"/>
      <c r="HC10" s="152"/>
      <c r="HD10" s="152"/>
      <c r="HE10" s="152"/>
      <c r="HF10" s="152"/>
      <c r="HG10" s="152"/>
      <c r="HH10" s="152"/>
      <c r="HI10" s="152"/>
      <c r="HJ10" s="152"/>
      <c r="HK10" s="152"/>
      <c r="HL10" s="162"/>
      <c r="HM10" s="152"/>
      <c r="HN10" s="152"/>
      <c r="HO10" s="152"/>
      <c r="HP10" s="152"/>
      <c r="HQ10" s="152"/>
      <c r="HR10" s="152"/>
      <c r="HS10" s="152"/>
      <c r="HT10" s="152"/>
      <c r="HU10" s="152"/>
      <c r="HV10" s="152"/>
      <c r="HW10" s="152"/>
      <c r="HX10" s="162"/>
      <c r="HY10" s="152"/>
      <c r="HZ10" s="152"/>
      <c r="IA10" s="152"/>
      <c r="IB10" s="152"/>
      <c r="IC10" s="152"/>
      <c r="ID10" s="152"/>
      <c r="IE10" s="152"/>
      <c r="IF10" s="152"/>
      <c r="IG10" s="152"/>
      <c r="IH10" s="152"/>
      <c r="II10" s="152"/>
      <c r="IJ10" s="162"/>
      <c r="IK10" s="152"/>
      <c r="IL10" s="152"/>
      <c r="IM10" s="152"/>
      <c r="IN10" s="152"/>
      <c r="IO10" s="152"/>
      <c r="IP10" s="152"/>
      <c r="IQ10" s="152"/>
      <c r="IR10" s="152"/>
      <c r="IS10" s="152"/>
      <c r="IT10" s="152"/>
      <c r="IU10" s="152"/>
      <c r="IV10" s="152"/>
      <c r="IW10" s="152"/>
      <c r="IX10" s="152"/>
      <c r="IY10" s="152"/>
      <c r="IZ10" s="152"/>
      <c r="JA10" s="152"/>
      <c r="JB10" s="152"/>
      <c r="JC10" s="152"/>
      <c r="JD10" s="152"/>
      <c r="JE10" s="152"/>
      <c r="JF10" s="152"/>
      <c r="JG10" s="152"/>
      <c r="JH10" s="162"/>
      <c r="JI10" s="152"/>
      <c r="JJ10" s="152"/>
      <c r="JK10" s="152"/>
      <c r="JL10" s="152"/>
      <c r="JM10" s="152"/>
      <c r="JN10" s="152"/>
      <c r="JO10" s="152"/>
      <c r="JP10" s="152"/>
      <c r="JQ10" s="152"/>
      <c r="JR10" s="152"/>
      <c r="JS10" s="152"/>
      <c r="JT10" s="162"/>
      <c r="JU10" s="152"/>
      <c r="JV10" s="152"/>
      <c r="JW10" s="152"/>
      <c r="JX10" s="152"/>
      <c r="JY10" s="152"/>
      <c r="JZ10" s="152"/>
      <c r="KA10" s="152"/>
      <c r="KB10" s="152"/>
      <c r="KC10" s="152"/>
      <c r="KD10" s="152"/>
      <c r="KE10" s="152"/>
      <c r="KF10" s="162"/>
      <c r="KG10" s="152"/>
      <c r="KH10" s="152"/>
      <c r="KI10" s="152"/>
      <c r="KJ10" s="152"/>
      <c r="KK10" s="152"/>
      <c r="KL10" s="152"/>
      <c r="KM10" s="152"/>
      <c r="KN10" s="152"/>
      <c r="KO10" s="152"/>
      <c r="KP10" s="152"/>
      <c r="KQ10" s="152"/>
      <c r="KR10" s="162"/>
      <c r="KS10" s="152"/>
      <c r="KT10" s="152"/>
      <c r="KU10" s="152"/>
      <c r="KV10" s="152"/>
      <c r="KW10" s="152"/>
      <c r="KX10" s="152"/>
      <c r="KY10" s="152"/>
      <c r="KZ10" s="152"/>
      <c r="LA10" s="152"/>
      <c r="LB10" s="152"/>
      <c r="LC10" s="152"/>
      <c r="LD10" s="162"/>
      <c r="LE10" s="163"/>
    </row>
    <row r="11" spans="1:317" s="151" customFormat="1" ht="10.5" x14ac:dyDescent="0.25">
      <c r="B11" s="152" t="s">
        <v>536</v>
      </c>
      <c r="C11" s="152" t="s">
        <v>537</v>
      </c>
      <c r="D11" s="152"/>
      <c r="E11" s="152"/>
      <c r="F11" s="152"/>
      <c r="G11" s="152"/>
      <c r="H11" s="152"/>
      <c r="I11" s="152"/>
      <c r="J11" s="152"/>
      <c r="K11" s="152"/>
      <c r="L11" s="152"/>
      <c r="M11" s="152"/>
      <c r="N11" s="152"/>
      <c r="O11" s="152"/>
      <c r="P11" s="152"/>
      <c r="Q11" s="152"/>
      <c r="R11" s="152"/>
      <c r="S11" s="152"/>
      <c r="T11" s="152"/>
      <c r="U11" s="152"/>
      <c r="V11" s="152"/>
      <c r="W11" s="152"/>
      <c r="X11" s="152"/>
      <c r="Y11" s="152"/>
      <c r="Z11" s="152"/>
      <c r="AA11" s="152"/>
      <c r="AB11" s="162"/>
      <c r="AC11" s="152"/>
      <c r="AD11" s="152"/>
      <c r="AE11" s="152"/>
      <c r="AF11" s="152"/>
      <c r="AG11" s="152"/>
      <c r="AH11" s="152"/>
      <c r="AI11" s="152"/>
      <c r="AJ11" s="152"/>
      <c r="AK11" s="152"/>
      <c r="AL11" s="152"/>
      <c r="AM11" s="152"/>
      <c r="AN11" s="162"/>
      <c r="AO11" s="152"/>
      <c r="AP11" s="152"/>
      <c r="AQ11" s="152"/>
      <c r="AR11" s="152"/>
      <c r="AS11" s="152"/>
      <c r="AT11" s="152"/>
      <c r="AU11" s="152"/>
      <c r="AV11" s="152"/>
      <c r="AW11" s="152"/>
      <c r="AX11" s="152"/>
      <c r="AY11" s="152"/>
      <c r="AZ11" s="162"/>
      <c r="BA11" s="152"/>
      <c r="BB11" s="152"/>
      <c r="BC11" s="152"/>
      <c r="BD11" s="152"/>
      <c r="BE11" s="152"/>
      <c r="BF11" s="152"/>
      <c r="BG11" s="152"/>
      <c r="BH11" s="152"/>
      <c r="BI11" s="152"/>
      <c r="BJ11" s="152"/>
      <c r="BK11" s="152"/>
      <c r="BL11" s="162"/>
      <c r="BM11" s="152"/>
      <c r="BN11" s="152"/>
      <c r="BO11" s="152"/>
      <c r="BP11" s="152"/>
      <c r="BQ11" s="152"/>
      <c r="BR11" s="152"/>
      <c r="BS11" s="152"/>
      <c r="BT11" s="152"/>
      <c r="BU11" s="152"/>
      <c r="BV11" s="152"/>
      <c r="BW11" s="152"/>
      <c r="BX11" s="162"/>
      <c r="BY11" s="152"/>
      <c r="BZ11" s="152"/>
      <c r="CA11" s="152"/>
      <c r="CB11" s="152"/>
      <c r="CC11" s="152"/>
      <c r="CD11" s="152"/>
      <c r="CE11" s="152"/>
      <c r="CF11" s="152"/>
      <c r="CG11" s="152"/>
      <c r="CH11" s="152"/>
      <c r="CI11" s="152"/>
      <c r="CJ11" s="162"/>
      <c r="CK11" s="152"/>
      <c r="CL11" s="152"/>
      <c r="CM11" s="152"/>
      <c r="CN11" s="152"/>
      <c r="CO11" s="152"/>
      <c r="CP11" s="152"/>
      <c r="CQ11" s="152"/>
      <c r="CR11" s="152"/>
      <c r="CS11" s="152"/>
      <c r="CT11" s="152"/>
      <c r="CU11" s="152"/>
      <c r="CV11" s="152"/>
      <c r="CW11" s="152"/>
      <c r="CX11" s="152"/>
      <c r="CY11" s="152"/>
      <c r="CZ11" s="152"/>
      <c r="DA11" s="152"/>
      <c r="DB11" s="152"/>
      <c r="DC11" s="152"/>
      <c r="DD11" s="152"/>
      <c r="DE11" s="152"/>
      <c r="DF11" s="152"/>
      <c r="DG11" s="152"/>
      <c r="DH11" s="152"/>
      <c r="DI11" s="152"/>
      <c r="DJ11" s="152"/>
      <c r="DK11" s="152"/>
      <c r="DL11" s="152"/>
      <c r="DM11" s="152"/>
      <c r="DN11" s="152"/>
      <c r="DO11" s="152"/>
      <c r="DP11" s="152"/>
      <c r="DQ11" s="152"/>
      <c r="DR11" s="152"/>
      <c r="DS11" s="152"/>
      <c r="DT11" s="162"/>
      <c r="DU11" s="152"/>
      <c r="DV11" s="152"/>
      <c r="DW11" s="152"/>
      <c r="DX11" s="152"/>
      <c r="DY11" s="152"/>
      <c r="DZ11" s="152"/>
      <c r="EA11" s="152"/>
      <c r="EB11" s="152"/>
      <c r="EC11" s="152"/>
      <c r="ED11" s="152"/>
      <c r="EE11" s="152"/>
      <c r="EF11" s="162"/>
      <c r="EG11" s="152"/>
      <c r="EH11" s="152"/>
      <c r="EI11" s="152"/>
      <c r="EJ11" s="152"/>
      <c r="EK11" s="152"/>
      <c r="EL11" s="152"/>
      <c r="EM11" s="152"/>
      <c r="EN11" s="152"/>
      <c r="EO11" s="152"/>
      <c r="EP11" s="152"/>
      <c r="EQ11" s="152"/>
      <c r="ER11" s="162"/>
      <c r="ES11" s="152"/>
      <c r="ET11" s="152"/>
      <c r="EU11" s="152"/>
      <c r="EV11" s="152"/>
      <c r="EW11" s="152"/>
      <c r="EX11" s="152"/>
      <c r="EY11" s="152"/>
      <c r="EZ11" s="152"/>
      <c r="FA11" s="152"/>
      <c r="FB11" s="152"/>
      <c r="FC11" s="152"/>
      <c r="FD11" s="164"/>
      <c r="FE11" s="152"/>
      <c r="FF11" s="152"/>
      <c r="FG11" s="152"/>
      <c r="FH11" s="152"/>
      <c r="FI11" s="152"/>
      <c r="FJ11" s="152"/>
      <c r="FK11" s="152"/>
      <c r="FL11" s="152"/>
      <c r="FM11" s="152"/>
      <c r="FN11" s="152"/>
      <c r="FO11" s="152"/>
      <c r="FP11" s="162"/>
      <c r="FQ11" s="152"/>
      <c r="FR11" s="152"/>
      <c r="FS11" s="152"/>
      <c r="FT11" s="152"/>
      <c r="FU11" s="152"/>
      <c r="FV11" s="152"/>
      <c r="FW11" s="152"/>
      <c r="FX11" s="152"/>
      <c r="FY11" s="152"/>
      <c r="FZ11" s="152"/>
      <c r="GA11" s="152"/>
      <c r="GB11" s="162"/>
      <c r="GC11" s="152"/>
      <c r="GD11" s="152"/>
      <c r="GE11" s="152"/>
      <c r="GF11" s="152"/>
      <c r="GG11" s="152"/>
      <c r="GH11" s="152"/>
      <c r="GI11" s="152"/>
      <c r="GJ11" s="152"/>
      <c r="GK11" s="152"/>
      <c r="GL11" s="152"/>
      <c r="GM11" s="152"/>
      <c r="GN11" s="162"/>
      <c r="GO11" s="152"/>
      <c r="GP11" s="152"/>
      <c r="GQ11" s="152"/>
      <c r="GR11" s="152"/>
      <c r="GS11" s="152"/>
      <c r="GT11" s="152"/>
      <c r="GU11" s="152"/>
      <c r="GV11" s="152"/>
      <c r="GW11" s="152"/>
      <c r="GX11" s="152"/>
      <c r="GY11" s="152"/>
      <c r="GZ11" s="162"/>
      <c r="HA11" s="152"/>
      <c r="HB11" s="152"/>
      <c r="HC11" s="152"/>
      <c r="HD11" s="152"/>
      <c r="HE11" s="152"/>
      <c r="HF11" s="152"/>
      <c r="HG11" s="152"/>
      <c r="HH11" s="152"/>
      <c r="HI11" s="152"/>
      <c r="HJ11" s="152"/>
      <c r="HK11" s="152"/>
      <c r="HL11" s="162"/>
      <c r="HM11" s="152"/>
      <c r="HN11" s="152"/>
      <c r="HO11" s="152"/>
      <c r="HP11" s="152"/>
      <c r="HQ11" s="152"/>
      <c r="HR11" s="152"/>
      <c r="HS11" s="152"/>
      <c r="HT11" s="152"/>
      <c r="HU11" s="152"/>
      <c r="HV11" s="152"/>
      <c r="HW11" s="152"/>
      <c r="HX11" s="162"/>
      <c r="HY11" s="152"/>
      <c r="HZ11" s="152"/>
      <c r="IA11" s="152"/>
      <c r="IB11" s="152"/>
      <c r="IC11" s="152"/>
      <c r="ID11" s="152"/>
      <c r="IE11" s="152"/>
      <c r="IF11" s="152"/>
      <c r="IG11" s="152"/>
      <c r="IH11" s="152"/>
      <c r="II11" s="152"/>
      <c r="IJ11" s="162"/>
      <c r="IK11" s="152"/>
      <c r="IL11" s="152"/>
      <c r="IM11" s="152"/>
      <c r="IN11" s="152"/>
      <c r="IO11" s="152"/>
      <c r="IP11" s="152"/>
      <c r="IQ11" s="152"/>
      <c r="IR11" s="152"/>
      <c r="IS11" s="152"/>
      <c r="IT11" s="152"/>
      <c r="IU11" s="152"/>
      <c r="IV11" s="152"/>
      <c r="IW11" s="152"/>
      <c r="IX11" s="152"/>
      <c r="IY11" s="152"/>
      <c r="IZ11" s="152"/>
      <c r="JA11" s="152"/>
      <c r="JB11" s="152"/>
      <c r="JC11" s="152"/>
      <c r="JD11" s="152"/>
      <c r="JE11" s="152"/>
      <c r="JF11" s="152"/>
      <c r="JG11" s="152"/>
      <c r="JH11" s="162"/>
      <c r="JI11" s="152"/>
      <c r="JJ11" s="152"/>
      <c r="JK11" s="152"/>
      <c r="JL11" s="152"/>
      <c r="JM11" s="152"/>
      <c r="JN11" s="152"/>
      <c r="JO11" s="152"/>
      <c r="JP11" s="152"/>
      <c r="JQ11" s="152"/>
      <c r="JR11" s="152"/>
      <c r="JS11" s="152"/>
      <c r="JT11" s="162"/>
      <c r="JU11" s="152"/>
      <c r="JV11" s="152"/>
      <c r="JW11" s="152"/>
      <c r="JX11" s="152"/>
      <c r="JY11" s="152"/>
      <c r="JZ11" s="152"/>
      <c r="KA11" s="152"/>
      <c r="KB11" s="152"/>
      <c r="KC11" s="152"/>
      <c r="KD11" s="152"/>
      <c r="KE11" s="152"/>
      <c r="KF11" s="162"/>
      <c r="KG11" s="152"/>
      <c r="KH11" s="152"/>
      <c r="KI11" s="152"/>
      <c r="KJ11" s="152"/>
      <c r="KK11" s="152"/>
      <c r="KL11" s="152"/>
      <c r="KM11" s="152"/>
      <c r="KN11" s="152"/>
      <c r="KO11" s="152"/>
      <c r="KP11" s="152"/>
      <c r="KQ11" s="152"/>
      <c r="KR11" s="162"/>
      <c r="KS11" s="152"/>
      <c r="KT11" s="152"/>
      <c r="KU11" s="152"/>
      <c r="KV11" s="152"/>
      <c r="KW11" s="152"/>
      <c r="KX11" s="152"/>
      <c r="KY11" s="152"/>
      <c r="KZ11" s="152"/>
      <c r="LA11" s="152"/>
      <c r="LB11" s="152"/>
      <c r="LC11" s="152"/>
      <c r="LD11" s="162"/>
      <c r="LE11" s="151" t="s">
        <v>635</v>
      </c>
    </row>
    <row r="12" spans="1:317" s="151" customFormat="1" ht="10.5" x14ac:dyDescent="0.25">
      <c r="B12" s="152" t="s">
        <v>536</v>
      </c>
      <c r="C12" s="152" t="s">
        <v>537</v>
      </c>
      <c r="D12" s="152"/>
      <c r="E12" s="152"/>
      <c r="F12" s="152"/>
      <c r="G12" s="152"/>
      <c r="H12" s="152"/>
      <c r="I12" s="152"/>
      <c r="J12" s="152"/>
      <c r="K12" s="152"/>
      <c r="L12" s="152"/>
      <c r="M12" s="152"/>
      <c r="N12" s="152"/>
      <c r="O12" s="152"/>
      <c r="P12" s="152"/>
      <c r="Q12" s="152"/>
      <c r="R12" s="152"/>
      <c r="S12" s="152"/>
      <c r="T12" s="152"/>
      <c r="U12" s="152"/>
      <c r="V12" s="152"/>
      <c r="W12" s="152"/>
      <c r="X12" s="152"/>
      <c r="Y12" s="152"/>
      <c r="Z12" s="152"/>
      <c r="AA12" s="152"/>
      <c r="AB12" s="162"/>
      <c r="AC12" s="152"/>
      <c r="AD12" s="152"/>
      <c r="AE12" s="152"/>
      <c r="AF12" s="152"/>
      <c r="AG12" s="152"/>
      <c r="AH12" s="152"/>
      <c r="AI12" s="152"/>
      <c r="AJ12" s="152"/>
      <c r="AK12" s="152"/>
      <c r="AL12" s="152"/>
      <c r="AM12" s="152"/>
      <c r="AN12" s="162"/>
      <c r="AO12" s="152"/>
      <c r="AP12" s="152"/>
      <c r="AQ12" s="152"/>
      <c r="AR12" s="152"/>
      <c r="AS12" s="152"/>
      <c r="AT12" s="152"/>
      <c r="AU12" s="152"/>
      <c r="AV12" s="152"/>
      <c r="AW12" s="152"/>
      <c r="AX12" s="152"/>
      <c r="AY12" s="152"/>
      <c r="AZ12" s="162"/>
      <c r="BA12" s="152"/>
      <c r="BB12" s="152"/>
      <c r="BC12" s="152"/>
      <c r="BD12" s="152"/>
      <c r="BE12" s="152"/>
      <c r="BF12" s="152"/>
      <c r="BG12" s="152"/>
      <c r="BH12" s="152"/>
      <c r="BI12" s="152"/>
      <c r="BJ12" s="152"/>
      <c r="BK12" s="152"/>
      <c r="BL12" s="162"/>
      <c r="BM12" s="152"/>
      <c r="BN12" s="152"/>
      <c r="BO12" s="152"/>
      <c r="BP12" s="152"/>
      <c r="BQ12" s="152"/>
      <c r="BR12" s="152"/>
      <c r="BS12" s="152"/>
      <c r="BT12" s="152"/>
      <c r="BU12" s="152"/>
      <c r="BV12" s="152"/>
      <c r="BW12" s="152"/>
      <c r="BX12" s="162"/>
      <c r="BY12" s="152"/>
      <c r="BZ12" s="152"/>
      <c r="CA12" s="152"/>
      <c r="CB12" s="152"/>
      <c r="CC12" s="152"/>
      <c r="CD12" s="152"/>
      <c r="CE12" s="152"/>
      <c r="CF12" s="152"/>
      <c r="CG12" s="152"/>
      <c r="CH12" s="152"/>
      <c r="CI12" s="152"/>
      <c r="CJ12" s="162"/>
      <c r="CK12" s="152"/>
      <c r="CL12" s="152"/>
      <c r="CM12" s="152"/>
      <c r="CN12" s="152"/>
      <c r="CO12" s="152"/>
      <c r="CP12" s="152"/>
      <c r="CQ12" s="152"/>
      <c r="CR12" s="152"/>
      <c r="CS12" s="152"/>
      <c r="CT12" s="152"/>
      <c r="CU12" s="152"/>
      <c r="CV12" s="152"/>
      <c r="CW12" s="152"/>
      <c r="CX12" s="152"/>
      <c r="CY12" s="152"/>
      <c r="CZ12" s="152"/>
      <c r="DA12" s="152"/>
      <c r="DB12" s="152"/>
      <c r="DC12" s="152"/>
      <c r="DD12" s="152"/>
      <c r="DE12" s="152"/>
      <c r="DF12" s="152"/>
      <c r="DG12" s="152"/>
      <c r="DH12" s="152"/>
      <c r="DI12" s="152"/>
      <c r="DJ12" s="152"/>
      <c r="DK12" s="152"/>
      <c r="DL12" s="152"/>
      <c r="DM12" s="152"/>
      <c r="DN12" s="152"/>
      <c r="DO12" s="152"/>
      <c r="DP12" s="152"/>
      <c r="DQ12" s="152"/>
      <c r="DR12" s="152"/>
      <c r="DS12" s="152"/>
      <c r="DT12" s="162"/>
      <c r="DU12" s="152"/>
      <c r="DV12" s="152"/>
      <c r="DW12" s="152"/>
      <c r="DX12" s="152"/>
      <c r="DY12" s="152"/>
      <c r="DZ12" s="152"/>
      <c r="EA12" s="152"/>
      <c r="EB12" s="152"/>
      <c r="EC12" s="152"/>
      <c r="ED12" s="152"/>
      <c r="EE12" s="152"/>
      <c r="EF12" s="162"/>
      <c r="EG12" s="152"/>
      <c r="EH12" s="152"/>
      <c r="EI12" s="152"/>
      <c r="EJ12" s="152"/>
      <c r="EK12" s="152"/>
      <c r="EL12" s="152"/>
      <c r="EM12" s="152"/>
      <c r="EN12" s="152"/>
      <c r="EO12" s="152"/>
      <c r="EP12" s="152"/>
      <c r="EQ12" s="152"/>
      <c r="ER12" s="162"/>
      <c r="ES12" s="152"/>
      <c r="ET12" s="152"/>
      <c r="EU12" s="152"/>
      <c r="EV12" s="152"/>
      <c r="EW12" s="152"/>
      <c r="EX12" s="152"/>
      <c r="EY12" s="152"/>
      <c r="EZ12" s="152"/>
      <c r="FA12" s="152"/>
      <c r="FB12" s="152"/>
      <c r="FC12" s="152"/>
      <c r="FD12" s="164"/>
      <c r="FE12" s="152"/>
      <c r="FF12" s="152"/>
      <c r="FG12" s="152"/>
      <c r="FH12" s="152"/>
      <c r="FI12" s="152"/>
      <c r="FJ12" s="152"/>
      <c r="FK12" s="152"/>
      <c r="FL12" s="152"/>
      <c r="FM12" s="152"/>
      <c r="FN12" s="152"/>
      <c r="FO12" s="152"/>
      <c r="FP12" s="162"/>
      <c r="FQ12" s="152"/>
      <c r="FR12" s="152"/>
      <c r="FS12" s="152"/>
      <c r="FT12" s="152"/>
      <c r="FU12" s="152"/>
      <c r="FV12" s="152"/>
      <c r="FW12" s="152"/>
      <c r="FX12" s="152"/>
      <c r="FY12" s="152"/>
      <c r="FZ12" s="152"/>
      <c r="GA12" s="152"/>
      <c r="GB12" s="162"/>
      <c r="GC12" s="152"/>
      <c r="GD12" s="152"/>
      <c r="GE12" s="152"/>
      <c r="GF12" s="152"/>
      <c r="GG12" s="152"/>
      <c r="GH12" s="152"/>
      <c r="GI12" s="152"/>
      <c r="GJ12" s="152"/>
      <c r="GK12" s="152"/>
      <c r="GL12" s="152"/>
      <c r="GM12" s="152"/>
      <c r="GN12" s="162"/>
      <c r="GO12" s="152"/>
      <c r="GP12" s="152"/>
      <c r="GQ12" s="152"/>
      <c r="GR12" s="152"/>
      <c r="GS12" s="152"/>
      <c r="GT12" s="152"/>
      <c r="GU12" s="152"/>
      <c r="GV12" s="152"/>
      <c r="GW12" s="152"/>
      <c r="GX12" s="152"/>
      <c r="GY12" s="152"/>
      <c r="GZ12" s="162"/>
      <c r="HA12" s="152"/>
      <c r="HB12" s="152"/>
      <c r="HC12" s="152"/>
      <c r="HD12" s="152"/>
      <c r="HE12" s="152"/>
      <c r="HF12" s="152"/>
      <c r="HG12" s="152"/>
      <c r="HH12" s="152"/>
      <c r="HI12" s="152"/>
      <c r="HJ12" s="152"/>
      <c r="HK12" s="152"/>
      <c r="HL12" s="162"/>
      <c r="HM12" s="152"/>
      <c r="HN12" s="152"/>
      <c r="HO12" s="152"/>
      <c r="HP12" s="152"/>
      <c r="HQ12" s="152"/>
      <c r="HR12" s="152"/>
      <c r="HS12" s="152"/>
      <c r="HT12" s="152"/>
      <c r="HU12" s="152"/>
      <c r="HV12" s="152"/>
      <c r="HW12" s="152"/>
      <c r="HX12" s="162"/>
      <c r="HY12" s="152"/>
      <c r="HZ12" s="152"/>
      <c r="IA12" s="152"/>
      <c r="IB12" s="152"/>
      <c r="IC12" s="152"/>
      <c r="ID12" s="152"/>
      <c r="IE12" s="152"/>
      <c r="IF12" s="152"/>
      <c r="IG12" s="152"/>
      <c r="IH12" s="152"/>
      <c r="II12" s="152"/>
      <c r="IJ12" s="162"/>
      <c r="IK12" s="152"/>
      <c r="IL12" s="152"/>
      <c r="IM12" s="152"/>
      <c r="IN12" s="152"/>
      <c r="IO12" s="152"/>
      <c r="IP12" s="152"/>
      <c r="IQ12" s="152"/>
      <c r="IR12" s="152"/>
      <c r="IS12" s="152"/>
      <c r="IT12" s="152"/>
      <c r="IU12" s="152"/>
      <c r="IV12" s="152"/>
      <c r="IW12" s="152"/>
      <c r="IX12" s="152"/>
      <c r="IY12" s="152"/>
      <c r="IZ12" s="152"/>
      <c r="JA12" s="152"/>
      <c r="JB12" s="152"/>
      <c r="JC12" s="152"/>
      <c r="JD12" s="152"/>
      <c r="JE12" s="152"/>
      <c r="JF12" s="152"/>
      <c r="JG12" s="152"/>
      <c r="JH12" s="162"/>
      <c r="JI12" s="152"/>
      <c r="JJ12" s="152"/>
      <c r="JK12" s="152"/>
      <c r="JL12" s="152"/>
      <c r="JM12" s="152"/>
      <c r="JN12" s="152"/>
      <c r="JO12" s="152"/>
      <c r="JP12" s="152"/>
      <c r="JQ12" s="152"/>
      <c r="JR12" s="152"/>
      <c r="JS12" s="152"/>
      <c r="JT12" s="162"/>
      <c r="JU12" s="152"/>
      <c r="JV12" s="152"/>
      <c r="JW12" s="152"/>
      <c r="JX12" s="152"/>
      <c r="JY12" s="152"/>
      <c r="JZ12" s="152"/>
      <c r="KA12" s="152"/>
      <c r="KB12" s="152"/>
      <c r="KC12" s="152"/>
      <c r="KD12" s="152"/>
      <c r="KE12" s="152"/>
      <c r="KF12" s="162"/>
      <c r="KG12" s="152"/>
      <c r="KH12" s="152"/>
      <c r="KI12" s="152"/>
      <c r="KJ12" s="152"/>
      <c r="KK12" s="152"/>
      <c r="KL12" s="152"/>
      <c r="KM12" s="152"/>
      <c r="KN12" s="152"/>
      <c r="KO12" s="152"/>
      <c r="KP12" s="152"/>
      <c r="KQ12" s="152"/>
      <c r="KR12" s="162"/>
      <c r="KS12" s="152"/>
      <c r="KT12" s="152"/>
      <c r="KU12" s="152"/>
      <c r="KV12" s="152"/>
      <c r="KW12" s="152"/>
      <c r="KX12" s="152"/>
      <c r="KY12" s="152"/>
      <c r="KZ12" s="152"/>
      <c r="LA12" s="152"/>
      <c r="LB12" s="152"/>
      <c r="LC12" s="152"/>
      <c r="LD12" s="162"/>
      <c r="LE12" s="151" t="s">
        <v>636</v>
      </c>
    </row>
    <row r="13" spans="1:317" s="151" customFormat="1" x14ac:dyDescent="0.35">
      <c r="B13" s="152" t="s">
        <v>538</v>
      </c>
      <c r="C13" s="152" t="s">
        <v>539</v>
      </c>
      <c r="D13" s="152"/>
      <c r="E13" s="152"/>
      <c r="F13" s="152"/>
      <c r="G13" s="152"/>
      <c r="H13" s="152"/>
      <c r="I13" s="152"/>
      <c r="J13" s="152"/>
      <c r="K13" s="152"/>
      <c r="L13" s="152"/>
      <c r="M13" s="152"/>
      <c r="N13" s="152"/>
      <c r="O13" s="152"/>
      <c r="P13" s="152"/>
      <c r="Q13" s="152"/>
      <c r="R13" s="152"/>
      <c r="S13" s="152"/>
      <c r="T13" s="152"/>
      <c r="U13" s="152"/>
      <c r="V13" s="152"/>
      <c r="W13" s="152"/>
      <c r="X13" s="152"/>
      <c r="Y13" s="152"/>
      <c r="Z13" s="152"/>
      <c r="AA13" s="152"/>
      <c r="AB13" s="162"/>
      <c r="AC13" s="152"/>
      <c r="AD13" s="152"/>
      <c r="AE13" s="152"/>
      <c r="AF13" s="152"/>
      <c r="AG13" s="152"/>
      <c r="AH13" s="152"/>
      <c r="AI13" s="152"/>
      <c r="AJ13" s="152"/>
      <c r="AK13" s="152"/>
      <c r="AL13" s="152"/>
      <c r="AM13" s="152"/>
      <c r="AN13" s="162"/>
      <c r="AO13" s="152"/>
      <c r="AP13" s="152"/>
      <c r="AQ13" s="152"/>
      <c r="AR13" s="152"/>
      <c r="AS13" s="152"/>
      <c r="AT13" s="152"/>
      <c r="AU13" s="152"/>
      <c r="AV13" s="152"/>
      <c r="AW13" s="152"/>
      <c r="AX13" s="152"/>
      <c r="AY13" s="152"/>
      <c r="AZ13" s="162"/>
      <c r="BA13" s="152"/>
      <c r="BB13" s="152"/>
      <c r="BC13" s="152"/>
      <c r="BD13" s="152"/>
      <c r="BE13" s="152"/>
      <c r="BF13" s="152"/>
      <c r="BG13" s="152"/>
      <c r="BH13" s="152"/>
      <c r="BI13" s="152"/>
      <c r="BJ13" s="152"/>
      <c r="BK13" s="152"/>
      <c r="BL13" s="162"/>
      <c r="BM13" s="152"/>
      <c r="BN13" s="152"/>
      <c r="BO13" s="152"/>
      <c r="BP13" s="152"/>
      <c r="BQ13" s="152"/>
      <c r="BR13" s="152"/>
      <c r="BS13" s="152"/>
      <c r="BT13" s="152"/>
      <c r="BU13" s="152"/>
      <c r="BV13" s="152"/>
      <c r="BW13" s="152"/>
      <c r="BX13" s="162"/>
      <c r="BY13" s="152"/>
      <c r="BZ13" s="152"/>
      <c r="CA13" s="152"/>
      <c r="CB13" s="152"/>
      <c r="CC13" s="152"/>
      <c r="CD13" s="152"/>
      <c r="CE13" s="152"/>
      <c r="CF13" s="152"/>
      <c r="CG13" s="152"/>
      <c r="CH13" s="152"/>
      <c r="CI13" s="152"/>
      <c r="CJ13" s="162"/>
      <c r="CK13" s="152"/>
      <c r="CL13" s="152"/>
      <c r="CM13" s="152"/>
      <c r="CN13" s="152"/>
      <c r="CO13" s="152"/>
      <c r="CP13" s="152"/>
      <c r="CQ13" s="152"/>
      <c r="CR13" s="152"/>
      <c r="CS13" s="152"/>
      <c r="CT13" s="152"/>
      <c r="CU13" s="152"/>
      <c r="CV13" s="152"/>
      <c r="CW13" s="152"/>
      <c r="CX13" s="152"/>
      <c r="CY13" s="152"/>
      <c r="CZ13" s="152"/>
      <c r="DA13" s="152"/>
      <c r="DB13" s="152"/>
      <c r="DC13" s="152"/>
      <c r="DD13" s="152"/>
      <c r="DE13" s="152"/>
      <c r="DF13" s="152"/>
      <c r="DG13" s="152"/>
      <c r="DH13" s="162"/>
      <c r="DI13" s="152"/>
      <c r="DJ13" s="152"/>
      <c r="DK13" s="152"/>
      <c r="DL13" s="152"/>
      <c r="DM13" s="152"/>
      <c r="DN13" s="152"/>
      <c r="DO13" s="152"/>
      <c r="DP13" s="152"/>
      <c r="DQ13" s="152"/>
      <c r="DR13" s="152"/>
      <c r="DS13" s="152"/>
      <c r="DT13" s="162"/>
      <c r="DU13" s="152"/>
      <c r="DV13" s="152"/>
      <c r="DW13" s="152"/>
      <c r="DX13" s="152"/>
      <c r="DY13" s="152"/>
      <c r="DZ13" s="152"/>
      <c r="EA13" s="152"/>
      <c r="EB13" s="152"/>
      <c r="EC13" s="152"/>
      <c r="ED13" s="152"/>
      <c r="EE13" s="152"/>
      <c r="EF13" s="162"/>
      <c r="EG13" s="152"/>
      <c r="EH13" s="152"/>
      <c r="EI13" s="152"/>
      <c r="EJ13" s="152"/>
      <c r="EK13" s="152"/>
      <c r="EL13" s="152"/>
      <c r="EM13" s="152"/>
      <c r="EN13" s="152"/>
      <c r="EO13" s="152"/>
      <c r="EP13" s="152"/>
      <c r="EQ13" s="152"/>
      <c r="ER13" s="162"/>
      <c r="ES13" s="152"/>
      <c r="ET13" s="152"/>
      <c r="EU13" s="152"/>
      <c r="EV13" s="152"/>
      <c r="EW13" s="152"/>
      <c r="EX13" s="152"/>
      <c r="EY13" s="152"/>
      <c r="EZ13" s="152"/>
      <c r="FA13" s="152"/>
      <c r="FB13" s="152"/>
      <c r="FC13" s="152"/>
      <c r="FD13" s="162"/>
      <c r="FE13" s="152"/>
      <c r="FF13" s="152"/>
      <c r="FG13" s="152"/>
      <c r="FH13" s="152"/>
      <c r="FI13" s="152"/>
      <c r="FJ13" s="152"/>
      <c r="FK13" s="152"/>
      <c r="FL13" s="152"/>
      <c r="FM13" s="152"/>
      <c r="FN13" s="152"/>
      <c r="FO13" s="152"/>
      <c r="FP13" s="162"/>
      <c r="FQ13" s="152"/>
      <c r="FR13" s="152"/>
      <c r="FS13" s="152"/>
      <c r="FT13" s="152"/>
      <c r="FU13" s="152"/>
      <c r="FV13" s="152"/>
      <c r="FW13" s="152"/>
      <c r="FX13" s="152"/>
      <c r="FY13" s="152"/>
      <c r="FZ13" s="152"/>
      <c r="GA13" s="152"/>
      <c r="GB13" s="162"/>
      <c r="GC13" s="152"/>
      <c r="GD13" s="152"/>
      <c r="GE13" s="152"/>
      <c r="GF13" s="152"/>
      <c r="GG13" s="152"/>
      <c r="GH13" s="152"/>
      <c r="GI13" s="152"/>
      <c r="GJ13" s="152"/>
      <c r="GK13" s="152"/>
      <c r="GL13" s="152"/>
      <c r="GM13" s="152"/>
      <c r="GN13" s="162"/>
      <c r="GO13" s="152"/>
      <c r="GP13" s="152"/>
      <c r="GQ13" s="152"/>
      <c r="GR13" s="152"/>
      <c r="GS13" s="152"/>
      <c r="GT13" s="152"/>
      <c r="GU13" s="152"/>
      <c r="GV13" s="152"/>
      <c r="GW13" s="152"/>
      <c r="GX13" s="152"/>
      <c r="GY13" s="152"/>
      <c r="GZ13" s="162"/>
      <c r="HA13" s="152"/>
      <c r="HB13" s="152"/>
      <c r="HC13" s="152"/>
      <c r="HD13" s="152"/>
      <c r="HE13" s="152"/>
      <c r="HF13" s="152"/>
      <c r="HG13" s="152"/>
      <c r="HH13" s="152"/>
      <c r="HI13" s="152"/>
      <c r="HJ13" s="152"/>
      <c r="HK13" s="152"/>
      <c r="HL13" s="162"/>
      <c r="HM13" s="152"/>
      <c r="HN13" s="152"/>
      <c r="HO13" s="152"/>
      <c r="HP13" s="152"/>
      <c r="HQ13" s="152"/>
      <c r="HR13" s="152"/>
      <c r="HS13" s="152"/>
      <c r="HT13" s="152"/>
      <c r="HU13" s="152"/>
      <c r="HV13" s="152"/>
      <c r="HW13" s="152"/>
      <c r="HX13" s="162"/>
      <c r="HY13" s="152"/>
      <c r="HZ13" s="152"/>
      <c r="IA13" s="152"/>
      <c r="IB13" s="152"/>
      <c r="IC13" s="152"/>
      <c r="ID13" s="152"/>
      <c r="IE13" s="152"/>
      <c r="IF13" s="152"/>
      <c r="IG13" s="152"/>
      <c r="IH13" s="152"/>
      <c r="II13" s="152"/>
      <c r="IJ13" s="162"/>
      <c r="IK13" s="152"/>
      <c r="IL13" s="152"/>
      <c r="IM13" s="152"/>
      <c r="IN13" s="152"/>
      <c r="IO13" s="152"/>
      <c r="IP13" s="152"/>
      <c r="IQ13" s="152"/>
      <c r="IR13" s="152"/>
      <c r="IS13" s="152"/>
      <c r="IT13" s="152"/>
      <c r="IU13" s="152"/>
      <c r="IV13" s="152"/>
      <c r="IW13" s="152"/>
      <c r="IX13" s="152"/>
      <c r="IY13" s="152"/>
      <c r="IZ13" s="152"/>
      <c r="JA13" s="152"/>
      <c r="JB13" s="152"/>
      <c r="JC13" s="152"/>
      <c r="JD13" s="152"/>
      <c r="JE13" s="152"/>
      <c r="JF13" s="152"/>
      <c r="JG13" s="152"/>
      <c r="JH13" s="162"/>
      <c r="JI13" s="152"/>
      <c r="JJ13" s="152"/>
      <c r="JK13" s="152"/>
      <c r="JL13" s="152"/>
      <c r="JM13" s="152"/>
      <c r="JN13" s="152"/>
      <c r="JO13" s="152"/>
      <c r="JP13" s="152"/>
      <c r="JQ13" s="152"/>
      <c r="JR13" s="152"/>
      <c r="JS13" s="152"/>
      <c r="JT13" s="162"/>
      <c r="JU13" s="152"/>
      <c r="JV13" s="152"/>
      <c r="JW13" s="152"/>
      <c r="JX13" s="152"/>
      <c r="JY13" s="152"/>
      <c r="JZ13" s="152"/>
      <c r="KA13" s="152"/>
      <c r="KB13" s="152"/>
      <c r="KC13" s="152"/>
      <c r="KD13" s="152"/>
      <c r="KE13" s="152"/>
      <c r="KF13" s="162"/>
      <c r="KG13" s="152"/>
      <c r="KH13" s="152"/>
      <c r="KI13" s="152"/>
      <c r="KJ13" s="152"/>
      <c r="KK13" s="152"/>
      <c r="KL13" s="152"/>
      <c r="KM13" s="152"/>
      <c r="KN13" s="152"/>
      <c r="KO13" s="152"/>
      <c r="KP13" s="152"/>
      <c r="KQ13" s="152"/>
      <c r="KR13" s="162"/>
      <c r="KS13" s="152"/>
      <c r="KT13" s="152"/>
      <c r="KU13" s="152"/>
      <c r="KV13" s="152"/>
      <c r="KW13" s="152"/>
      <c r="KX13" s="152"/>
      <c r="KY13" s="152"/>
      <c r="KZ13" s="152"/>
      <c r="LA13" s="152"/>
      <c r="LB13" s="152"/>
      <c r="LC13" s="152"/>
      <c r="LD13" s="162"/>
      <c r="LE13" s="163"/>
    </row>
    <row r="14" spans="1:317" s="151" customFormat="1" ht="10.5" x14ac:dyDescent="0.25">
      <c r="B14" s="152" t="s">
        <v>540</v>
      </c>
      <c r="C14" s="152" t="s">
        <v>541</v>
      </c>
      <c r="D14" s="152"/>
      <c r="E14" s="152"/>
      <c r="F14" s="152"/>
      <c r="G14" s="152"/>
      <c r="H14" s="152"/>
      <c r="I14" s="152"/>
      <c r="J14" s="152"/>
      <c r="K14" s="152"/>
      <c r="L14" s="152"/>
      <c r="M14" s="152"/>
      <c r="N14" s="152"/>
      <c r="O14" s="152"/>
      <c r="P14" s="152" t="s">
        <v>681</v>
      </c>
      <c r="Q14" s="152"/>
      <c r="R14" s="152"/>
      <c r="S14" s="152"/>
      <c r="T14" s="152"/>
      <c r="U14" s="152"/>
      <c r="V14" s="152"/>
      <c r="W14" s="152"/>
      <c r="X14" s="152"/>
      <c r="Y14" s="152"/>
      <c r="Z14" s="152"/>
      <c r="AA14" s="152"/>
      <c r="AB14" s="162"/>
      <c r="AC14" s="152"/>
      <c r="AD14" s="152"/>
      <c r="AE14" s="152"/>
      <c r="AF14" s="152"/>
      <c r="AG14" s="152"/>
      <c r="AH14" s="152"/>
      <c r="AI14" s="152"/>
      <c r="AJ14" s="152"/>
      <c r="AK14" s="152"/>
      <c r="AL14" s="152"/>
      <c r="AM14" s="152"/>
      <c r="AN14" s="162"/>
      <c r="AO14" s="152"/>
      <c r="AP14" s="152"/>
      <c r="AQ14" s="152"/>
      <c r="AR14" s="152"/>
      <c r="AS14" s="152"/>
      <c r="AT14" s="152"/>
      <c r="AU14" s="152"/>
      <c r="AV14" s="152"/>
      <c r="AW14" s="152"/>
      <c r="AX14" s="152"/>
      <c r="AY14" s="152"/>
      <c r="AZ14" s="162"/>
      <c r="BA14" s="152"/>
      <c r="BB14" s="152"/>
      <c r="BC14" s="152"/>
      <c r="BD14" s="152"/>
      <c r="BE14" s="152"/>
      <c r="BF14" s="152"/>
      <c r="BG14" s="152"/>
      <c r="BH14" s="152"/>
      <c r="BI14" s="152"/>
      <c r="BJ14" s="152"/>
      <c r="BK14" s="152"/>
      <c r="BL14" s="162"/>
      <c r="BM14" s="152"/>
      <c r="BN14" s="152"/>
      <c r="BO14" s="152"/>
      <c r="BP14" s="152"/>
      <c r="BQ14" s="152"/>
      <c r="BR14" s="152"/>
      <c r="BS14" s="152"/>
      <c r="BT14" s="152"/>
      <c r="BU14" s="152"/>
      <c r="BV14" s="152"/>
      <c r="BW14" s="152"/>
      <c r="BX14" s="162"/>
      <c r="BY14" s="152"/>
      <c r="BZ14" s="152"/>
      <c r="CA14" s="152"/>
      <c r="CB14" s="152"/>
      <c r="CC14" s="152"/>
      <c r="CD14" s="152"/>
      <c r="CE14" s="152"/>
      <c r="CF14" s="152"/>
      <c r="CG14" s="152"/>
      <c r="CH14" s="152"/>
      <c r="CI14" s="152"/>
      <c r="CJ14" s="162"/>
      <c r="CK14" s="152"/>
      <c r="CL14" s="152"/>
      <c r="CM14" s="152"/>
      <c r="CN14" s="152"/>
      <c r="CO14" s="152"/>
      <c r="CP14" s="152"/>
      <c r="CQ14" s="152"/>
      <c r="CR14" s="152"/>
      <c r="CS14" s="152"/>
      <c r="CT14" s="152"/>
      <c r="CU14" s="152"/>
      <c r="CV14" s="152"/>
      <c r="CW14" s="152"/>
      <c r="CX14" s="152"/>
      <c r="CY14" s="152"/>
      <c r="CZ14" s="152"/>
      <c r="DA14" s="152"/>
      <c r="DB14" s="152"/>
      <c r="DC14" s="152"/>
      <c r="DD14" s="152"/>
      <c r="DE14" s="152"/>
      <c r="DF14" s="152"/>
      <c r="DG14" s="152"/>
      <c r="DH14" s="162" t="s">
        <v>682</v>
      </c>
      <c r="DI14" s="152"/>
      <c r="DJ14" s="152"/>
      <c r="DK14" s="152"/>
      <c r="DL14" s="152"/>
      <c r="DM14" s="152"/>
      <c r="DN14" s="152"/>
      <c r="DO14" s="152"/>
      <c r="DP14" s="152"/>
      <c r="DQ14" s="152"/>
      <c r="DR14" s="152"/>
      <c r="DS14" s="152"/>
      <c r="DT14" s="162"/>
      <c r="DU14" s="152"/>
      <c r="DV14" s="152"/>
      <c r="DW14" s="152"/>
      <c r="DX14" s="152"/>
      <c r="DY14" s="152"/>
      <c r="DZ14" s="152"/>
      <c r="EA14" s="152"/>
      <c r="EB14" s="152"/>
      <c r="EC14" s="152"/>
      <c r="ED14" s="152"/>
      <c r="EE14" s="152"/>
      <c r="EF14" s="162" t="s">
        <v>683</v>
      </c>
      <c r="EG14" s="152"/>
      <c r="EH14" s="152"/>
      <c r="EI14" s="152"/>
      <c r="EJ14" s="152"/>
      <c r="EK14" s="152"/>
      <c r="EL14" s="152"/>
      <c r="EM14" s="152"/>
      <c r="EN14" s="152"/>
      <c r="EO14" s="152"/>
      <c r="EP14" s="152"/>
      <c r="EQ14" s="152"/>
      <c r="ER14" s="162" t="s">
        <v>683</v>
      </c>
      <c r="ES14" s="152"/>
      <c r="ET14" s="152"/>
      <c r="EU14" s="152"/>
      <c r="EV14" s="152"/>
      <c r="EW14" s="152"/>
      <c r="EX14" s="152"/>
      <c r="EY14" s="152"/>
      <c r="EZ14" s="152"/>
      <c r="FA14" s="152"/>
      <c r="FB14" s="152"/>
      <c r="FC14" s="152"/>
      <c r="FD14" s="162" t="s">
        <v>683</v>
      </c>
      <c r="FE14" s="152"/>
      <c r="FF14" s="152"/>
      <c r="FG14" s="152"/>
      <c r="FH14" s="152"/>
      <c r="FI14" s="152"/>
      <c r="FJ14" s="152"/>
      <c r="FK14" s="152"/>
      <c r="FL14" s="152"/>
      <c r="FM14" s="152"/>
      <c r="FN14" s="152"/>
      <c r="FO14" s="152"/>
      <c r="FP14" s="162" t="s">
        <v>684</v>
      </c>
      <c r="FQ14" s="152"/>
      <c r="FR14" s="152"/>
      <c r="FS14" s="152"/>
      <c r="FT14" s="152"/>
      <c r="FU14" s="152"/>
      <c r="FV14" s="152"/>
      <c r="FW14" s="152"/>
      <c r="FX14" s="152"/>
      <c r="FY14" s="152"/>
      <c r="FZ14" s="152"/>
      <c r="GA14" s="152"/>
      <c r="GB14" s="162" t="s">
        <v>683</v>
      </c>
      <c r="GC14" s="152"/>
      <c r="GD14" s="152"/>
      <c r="GE14" s="152"/>
      <c r="GF14" s="152"/>
      <c r="GG14" s="152"/>
      <c r="GH14" s="152"/>
      <c r="GI14" s="152"/>
      <c r="GJ14" s="152"/>
      <c r="GK14" s="152"/>
      <c r="GL14" s="152"/>
      <c r="GM14" s="152"/>
      <c r="GN14" s="162" t="s">
        <v>685</v>
      </c>
      <c r="GO14" s="152"/>
      <c r="GP14" s="152"/>
      <c r="GQ14" s="152"/>
      <c r="GR14" s="152"/>
      <c r="GS14" s="152"/>
      <c r="GT14" s="152"/>
      <c r="GU14" s="152"/>
      <c r="GV14" s="152"/>
      <c r="GW14" s="152"/>
      <c r="GX14" s="152"/>
      <c r="GY14" s="152"/>
      <c r="GZ14" s="162" t="s">
        <v>686</v>
      </c>
      <c r="HA14" s="152"/>
      <c r="HB14" s="152"/>
      <c r="HC14" s="152"/>
      <c r="HD14" s="152"/>
      <c r="HE14" s="152"/>
      <c r="HF14" s="152"/>
      <c r="HG14" s="152"/>
      <c r="HH14" s="152"/>
      <c r="HI14" s="152"/>
      <c r="HJ14" s="152"/>
      <c r="HK14" s="152"/>
      <c r="HL14" s="162" t="s">
        <v>677</v>
      </c>
      <c r="HM14" s="152"/>
      <c r="HN14" s="152"/>
      <c r="HO14" s="152"/>
      <c r="HP14" s="152"/>
      <c r="HQ14" s="152"/>
      <c r="HR14" s="152"/>
      <c r="HS14" s="152"/>
      <c r="HT14" s="152"/>
      <c r="HU14" s="152"/>
      <c r="HV14" s="152"/>
      <c r="HW14" s="152"/>
      <c r="HX14" s="162" t="s">
        <v>687</v>
      </c>
      <c r="HY14" s="152"/>
      <c r="HZ14" s="152"/>
      <c r="IA14" s="152"/>
      <c r="IB14" s="152"/>
      <c r="IC14" s="152"/>
      <c r="ID14" s="152"/>
      <c r="IE14" s="152"/>
      <c r="IF14" s="152"/>
      <c r="IG14" s="152"/>
      <c r="IH14" s="152"/>
      <c r="II14" s="152"/>
      <c r="IJ14" s="162" t="s">
        <v>677</v>
      </c>
      <c r="IK14" s="152"/>
      <c r="IL14" s="152"/>
      <c r="IM14" s="152"/>
      <c r="IN14" s="152"/>
      <c r="IO14" s="152"/>
      <c r="IP14" s="152"/>
      <c r="IQ14" s="152"/>
      <c r="IR14" s="152"/>
      <c r="IS14" s="152"/>
      <c r="IT14" s="152"/>
      <c r="IU14" s="152"/>
      <c r="IV14" s="152" t="s">
        <v>688</v>
      </c>
      <c r="IW14" s="152"/>
      <c r="IX14" s="152"/>
      <c r="IY14" s="152"/>
      <c r="IZ14" s="152"/>
      <c r="JA14" s="152"/>
      <c r="JB14" s="152"/>
      <c r="JC14" s="152"/>
      <c r="JD14" s="152"/>
      <c r="JE14" s="152"/>
      <c r="JF14" s="152"/>
      <c r="JG14" s="152"/>
      <c r="JH14" s="162" t="s">
        <v>689</v>
      </c>
      <c r="JI14" s="152"/>
      <c r="JJ14" s="152"/>
      <c r="JK14" s="152"/>
      <c r="JL14" s="152"/>
      <c r="JM14" s="152"/>
      <c r="JN14" s="152"/>
      <c r="JO14" s="152"/>
      <c r="JP14" s="152"/>
      <c r="JQ14" s="152"/>
      <c r="JR14" s="152"/>
      <c r="JS14" s="152"/>
      <c r="JT14" s="162" t="s">
        <v>677</v>
      </c>
      <c r="JU14" s="152"/>
      <c r="JV14" s="152"/>
      <c r="JW14" s="152"/>
      <c r="JX14" s="152"/>
      <c r="JY14" s="152"/>
      <c r="JZ14" s="152"/>
      <c r="KA14" s="152"/>
      <c r="KB14" s="152"/>
      <c r="KC14" s="152"/>
      <c r="KD14" s="152"/>
      <c r="KE14" s="152"/>
      <c r="KF14" s="162" t="s">
        <v>690</v>
      </c>
      <c r="KG14" s="152"/>
      <c r="KH14" s="152"/>
      <c r="KI14" s="152"/>
      <c r="KJ14" s="152"/>
      <c r="KK14" s="152"/>
      <c r="KL14" s="152"/>
      <c r="KM14" s="152"/>
      <c r="KN14" s="152"/>
      <c r="KO14" s="152"/>
      <c r="KP14" s="152"/>
      <c r="KQ14" s="152"/>
      <c r="KR14" s="162" t="s">
        <v>691</v>
      </c>
      <c r="KS14" s="152"/>
      <c r="KT14" s="152"/>
      <c r="KU14" s="152"/>
      <c r="KV14" s="152"/>
      <c r="KW14" s="152"/>
      <c r="KX14" s="152"/>
      <c r="KY14" s="152"/>
      <c r="KZ14" s="152"/>
      <c r="LA14" s="152"/>
      <c r="LB14" s="152"/>
      <c r="LC14" s="152"/>
      <c r="LD14" s="162" t="s">
        <v>677</v>
      </c>
    </row>
    <row r="15" spans="1:317" s="151" customFormat="1" ht="10.5" x14ac:dyDescent="0.25">
      <c r="B15" s="152" t="s">
        <v>542</v>
      </c>
      <c r="C15" s="152" t="s">
        <v>543</v>
      </c>
      <c r="D15" s="152"/>
      <c r="E15" s="152"/>
      <c r="F15" s="152"/>
      <c r="G15" s="152"/>
      <c r="H15" s="152"/>
      <c r="I15" s="152"/>
      <c r="J15" s="152"/>
      <c r="K15" s="152"/>
      <c r="L15" s="152"/>
      <c r="M15" s="152"/>
      <c r="N15" s="152"/>
      <c r="O15" s="152"/>
      <c r="P15" s="152" t="s">
        <v>692</v>
      </c>
      <c r="Q15" s="152"/>
      <c r="R15" s="152"/>
      <c r="S15" s="152"/>
      <c r="T15" s="152"/>
      <c r="U15" s="152"/>
      <c r="V15" s="152"/>
      <c r="W15" s="152"/>
      <c r="X15" s="152"/>
      <c r="Y15" s="152"/>
      <c r="Z15" s="152"/>
      <c r="AA15" s="152"/>
      <c r="AB15" s="162" t="s">
        <v>693</v>
      </c>
      <c r="AC15" s="152"/>
      <c r="AD15" s="152"/>
      <c r="AE15" s="152"/>
      <c r="AF15" s="152"/>
      <c r="AG15" s="152"/>
      <c r="AH15" s="152"/>
      <c r="AI15" s="152"/>
      <c r="AJ15" s="152"/>
      <c r="AK15" s="152"/>
      <c r="AL15" s="152"/>
      <c r="AM15" s="152"/>
      <c r="AN15" s="162" t="s">
        <v>694</v>
      </c>
      <c r="AO15" s="152"/>
      <c r="AP15" s="152"/>
      <c r="AQ15" s="152"/>
      <c r="AR15" s="152"/>
      <c r="AS15" s="152"/>
      <c r="AT15" s="152"/>
      <c r="AU15" s="152"/>
      <c r="AV15" s="152"/>
      <c r="AW15" s="152"/>
      <c r="AX15" s="152"/>
      <c r="AY15" s="152"/>
      <c r="AZ15" s="162" t="s">
        <v>695</v>
      </c>
      <c r="BA15" s="152"/>
      <c r="BB15" s="152"/>
      <c r="BC15" s="152"/>
      <c r="BD15" s="152"/>
      <c r="BE15" s="152"/>
      <c r="BF15" s="152"/>
      <c r="BG15" s="152"/>
      <c r="BH15" s="152"/>
      <c r="BI15" s="152"/>
      <c r="BJ15" s="152"/>
      <c r="BK15" s="152"/>
      <c r="BL15" s="162" t="s">
        <v>695</v>
      </c>
      <c r="BM15" s="152"/>
      <c r="BN15" s="152"/>
      <c r="BO15" s="152"/>
      <c r="BP15" s="152"/>
      <c r="BQ15" s="152"/>
      <c r="BR15" s="152"/>
      <c r="BS15" s="152"/>
      <c r="BT15" s="152"/>
      <c r="BU15" s="152"/>
      <c r="BV15" s="152"/>
      <c r="BW15" s="152"/>
      <c r="BX15" s="162" t="s">
        <v>696</v>
      </c>
      <c r="BY15" s="152"/>
      <c r="BZ15" s="152"/>
      <c r="CA15" s="152"/>
      <c r="CB15" s="152"/>
      <c r="CC15" s="152"/>
      <c r="CD15" s="152"/>
      <c r="CE15" s="152"/>
      <c r="CF15" s="152"/>
      <c r="CG15" s="152"/>
      <c r="CH15" s="152"/>
      <c r="CI15" s="152"/>
      <c r="CJ15" s="162" t="s">
        <v>697</v>
      </c>
      <c r="CK15" s="152"/>
      <c r="CL15" s="152"/>
      <c r="CM15" s="152"/>
      <c r="CN15" s="152"/>
      <c r="CO15" s="152"/>
      <c r="CP15" s="152"/>
      <c r="CQ15" s="152"/>
      <c r="CR15" s="152"/>
      <c r="CS15" s="152"/>
      <c r="CT15" s="152"/>
      <c r="CU15" s="152"/>
      <c r="CV15" s="152" t="s">
        <v>698</v>
      </c>
      <c r="CW15" s="152"/>
      <c r="CX15" s="152"/>
      <c r="CY15" s="152"/>
      <c r="CZ15" s="152"/>
      <c r="DA15" s="152"/>
      <c r="DB15" s="152"/>
      <c r="DC15" s="152"/>
      <c r="DD15" s="152"/>
      <c r="DE15" s="152"/>
      <c r="DF15" s="152"/>
      <c r="DG15" s="152"/>
      <c r="DH15" s="162" t="s">
        <v>699</v>
      </c>
      <c r="DI15" s="152"/>
      <c r="DJ15" s="152"/>
      <c r="DK15" s="152"/>
      <c r="DL15" s="152"/>
      <c r="DM15" s="152"/>
      <c r="DN15" s="152"/>
      <c r="DO15" s="152"/>
      <c r="DP15" s="152"/>
      <c r="DQ15" s="152"/>
      <c r="DR15" s="152"/>
      <c r="DS15" s="152"/>
      <c r="DT15" s="162" t="s">
        <v>700</v>
      </c>
      <c r="DU15" s="152"/>
      <c r="DV15" s="152"/>
      <c r="DW15" s="152"/>
      <c r="DX15" s="152"/>
      <c r="DY15" s="152"/>
      <c r="DZ15" s="152"/>
      <c r="EA15" s="152"/>
      <c r="EB15" s="152"/>
      <c r="EC15" s="152"/>
      <c r="ED15" s="152"/>
      <c r="EE15" s="152"/>
      <c r="EF15" s="162"/>
      <c r="EG15" s="152"/>
      <c r="EH15" s="152"/>
      <c r="EI15" s="152"/>
      <c r="EJ15" s="152"/>
      <c r="EK15" s="152"/>
      <c r="EL15" s="152"/>
      <c r="EM15" s="152"/>
      <c r="EN15" s="152"/>
      <c r="EO15" s="152"/>
      <c r="EP15" s="152"/>
      <c r="EQ15" s="152"/>
      <c r="ER15" s="162" t="s">
        <v>701</v>
      </c>
      <c r="ES15" s="152"/>
      <c r="ET15" s="152"/>
      <c r="EU15" s="152"/>
      <c r="EV15" s="152"/>
      <c r="EW15" s="152"/>
      <c r="EX15" s="152"/>
      <c r="EY15" s="152"/>
      <c r="EZ15" s="152"/>
      <c r="FA15" s="152"/>
      <c r="FB15" s="152"/>
      <c r="FC15" s="152"/>
      <c r="FD15" s="162" t="s">
        <v>702</v>
      </c>
      <c r="FE15" s="152"/>
      <c r="FF15" s="152"/>
      <c r="FG15" s="152"/>
      <c r="FH15" s="152"/>
      <c r="FI15" s="152"/>
      <c r="FJ15" s="152"/>
      <c r="FK15" s="152"/>
      <c r="FL15" s="152"/>
      <c r="FM15" s="152"/>
      <c r="FN15" s="152"/>
      <c r="FO15" s="152"/>
      <c r="FP15" s="162" t="s">
        <v>703</v>
      </c>
      <c r="FQ15" s="152"/>
      <c r="FR15" s="152"/>
      <c r="FS15" s="152"/>
      <c r="FT15" s="152"/>
      <c r="FU15" s="152"/>
      <c r="FV15" s="152"/>
      <c r="FW15" s="152"/>
      <c r="FX15" s="152"/>
      <c r="FY15" s="152"/>
      <c r="FZ15" s="152"/>
      <c r="GA15" s="152"/>
      <c r="GB15" s="162" t="s">
        <v>704</v>
      </c>
      <c r="GC15" s="152"/>
      <c r="GD15" s="152"/>
      <c r="GE15" s="152"/>
      <c r="GF15" s="152"/>
      <c r="GG15" s="152"/>
      <c r="GH15" s="152"/>
      <c r="GI15" s="152"/>
      <c r="GJ15" s="152"/>
      <c r="GK15" s="152"/>
      <c r="GL15" s="152"/>
      <c r="GM15" s="152"/>
      <c r="GN15" s="162"/>
      <c r="GO15" s="152"/>
      <c r="GP15" s="152"/>
      <c r="GQ15" s="152"/>
      <c r="GR15" s="152"/>
      <c r="GS15" s="152"/>
      <c r="GT15" s="152"/>
      <c r="GU15" s="152"/>
      <c r="GV15" s="152"/>
      <c r="GW15" s="152"/>
      <c r="GX15" s="152"/>
      <c r="GY15" s="152"/>
      <c r="GZ15" s="162" t="s">
        <v>705</v>
      </c>
      <c r="HA15" s="152"/>
      <c r="HB15" s="152"/>
      <c r="HC15" s="152"/>
      <c r="HD15" s="152"/>
      <c r="HE15" s="152"/>
      <c r="HF15" s="152"/>
      <c r="HG15" s="152"/>
      <c r="HH15" s="152"/>
      <c r="HI15" s="152"/>
      <c r="HJ15" s="152"/>
      <c r="HK15" s="152"/>
      <c r="HL15" s="162" t="s">
        <v>677</v>
      </c>
      <c r="HM15" s="152"/>
      <c r="HN15" s="152"/>
      <c r="HO15" s="152"/>
      <c r="HP15" s="152"/>
      <c r="HQ15" s="152"/>
      <c r="HR15" s="152"/>
      <c r="HS15" s="152"/>
      <c r="HT15" s="152"/>
      <c r="HU15" s="152"/>
      <c r="HV15" s="152"/>
      <c r="HW15" s="152"/>
      <c r="HX15" s="162"/>
      <c r="HY15" s="152"/>
      <c r="HZ15" s="152"/>
      <c r="IA15" s="152"/>
      <c r="IB15" s="152"/>
      <c r="IC15" s="152"/>
      <c r="ID15" s="152"/>
      <c r="IE15" s="152"/>
      <c r="IF15" s="152"/>
      <c r="IG15" s="152"/>
      <c r="IH15" s="152"/>
      <c r="II15" s="152"/>
      <c r="IJ15" s="162"/>
      <c r="IK15" s="152"/>
      <c r="IL15" s="152"/>
      <c r="IM15" s="152"/>
      <c r="IN15" s="152"/>
      <c r="IO15" s="152"/>
      <c r="IP15" s="152"/>
      <c r="IQ15" s="152"/>
      <c r="IR15" s="152"/>
      <c r="IS15" s="152"/>
      <c r="IT15" s="152"/>
      <c r="IU15" s="152"/>
      <c r="IV15" s="152"/>
      <c r="IW15" s="152"/>
      <c r="IX15" s="152"/>
      <c r="IY15" s="152"/>
      <c r="IZ15" s="152"/>
      <c r="JA15" s="152"/>
      <c r="JB15" s="152"/>
      <c r="JC15" s="152"/>
      <c r="JD15" s="152"/>
      <c r="JE15" s="152"/>
      <c r="JF15" s="152"/>
      <c r="JG15" s="152"/>
      <c r="JH15" s="162" t="s">
        <v>706</v>
      </c>
      <c r="JI15" s="152"/>
      <c r="JJ15" s="152"/>
      <c r="JK15" s="152"/>
      <c r="JL15" s="152"/>
      <c r="JM15" s="152"/>
      <c r="JN15" s="152"/>
      <c r="JO15" s="152"/>
      <c r="JP15" s="152"/>
      <c r="JQ15" s="152"/>
      <c r="JR15" s="152"/>
      <c r="JS15" s="152"/>
      <c r="JT15" s="162" t="s">
        <v>677</v>
      </c>
      <c r="JU15" s="152"/>
      <c r="JV15" s="152"/>
      <c r="JW15" s="152"/>
      <c r="JX15" s="152"/>
      <c r="JY15" s="152"/>
      <c r="JZ15" s="152"/>
      <c r="KA15" s="152"/>
      <c r="KB15" s="152"/>
      <c r="KC15" s="152"/>
      <c r="KD15" s="152"/>
      <c r="KE15" s="152"/>
      <c r="KF15" s="162" t="s">
        <v>707</v>
      </c>
      <c r="KG15" s="152"/>
      <c r="KH15" s="152"/>
      <c r="KI15" s="152"/>
      <c r="KJ15" s="152"/>
      <c r="KK15" s="152"/>
      <c r="KL15" s="152"/>
      <c r="KM15" s="152"/>
      <c r="KN15" s="152"/>
      <c r="KO15" s="152"/>
      <c r="KP15" s="152"/>
      <c r="KQ15" s="152"/>
      <c r="KR15" s="162" t="s">
        <v>708</v>
      </c>
      <c r="KS15" s="152"/>
      <c r="KT15" s="152"/>
      <c r="KU15" s="152"/>
      <c r="KV15" s="152"/>
      <c r="KW15" s="152"/>
      <c r="KX15" s="152"/>
      <c r="KY15" s="152"/>
      <c r="KZ15" s="152"/>
      <c r="LA15" s="152"/>
      <c r="LB15" s="152"/>
      <c r="LC15" s="152"/>
      <c r="LD15" s="162" t="s">
        <v>709</v>
      </c>
    </row>
    <row r="16" spans="1:317" s="151" customFormat="1" ht="10.5" x14ac:dyDescent="0.25">
      <c r="B16" s="152" t="s">
        <v>542</v>
      </c>
      <c r="C16" s="152" t="s">
        <v>543</v>
      </c>
      <c r="D16" s="152"/>
      <c r="E16" s="152"/>
      <c r="F16" s="152"/>
      <c r="G16" s="152"/>
      <c r="H16" s="152"/>
      <c r="I16" s="152"/>
      <c r="J16" s="152"/>
      <c r="K16" s="152"/>
      <c r="L16" s="152"/>
      <c r="M16" s="152"/>
      <c r="N16" s="152"/>
      <c r="O16" s="152"/>
      <c r="P16" s="152" t="s">
        <v>710</v>
      </c>
      <c r="Q16" s="152"/>
      <c r="R16" s="152"/>
      <c r="S16" s="152"/>
      <c r="T16" s="152"/>
      <c r="U16" s="152"/>
      <c r="V16" s="152"/>
      <c r="W16" s="152"/>
      <c r="X16" s="152"/>
      <c r="Y16" s="152"/>
      <c r="Z16" s="152"/>
      <c r="AA16" s="152"/>
      <c r="AB16" s="162" t="s">
        <v>711</v>
      </c>
      <c r="AC16" s="152"/>
      <c r="AD16" s="152"/>
      <c r="AE16" s="152"/>
      <c r="AF16" s="152"/>
      <c r="AG16" s="152"/>
      <c r="AH16" s="152"/>
      <c r="AI16" s="152"/>
      <c r="AJ16" s="152"/>
      <c r="AK16" s="152"/>
      <c r="AL16" s="152"/>
      <c r="AM16" s="152"/>
      <c r="AN16" s="162" t="s">
        <v>712</v>
      </c>
      <c r="AO16" s="152"/>
      <c r="AP16" s="152"/>
      <c r="AQ16" s="152"/>
      <c r="AR16" s="152"/>
      <c r="AS16" s="152"/>
      <c r="AT16" s="152"/>
      <c r="AU16" s="152"/>
      <c r="AV16" s="152"/>
      <c r="AW16" s="152"/>
      <c r="AX16" s="152"/>
      <c r="AY16" s="152"/>
      <c r="AZ16" s="162" t="s">
        <v>713</v>
      </c>
      <c r="BA16" s="152"/>
      <c r="BB16" s="152"/>
      <c r="BC16" s="152"/>
      <c r="BD16" s="152"/>
      <c r="BE16" s="152"/>
      <c r="BF16" s="152"/>
      <c r="BG16" s="152"/>
      <c r="BH16" s="152"/>
      <c r="BI16" s="152"/>
      <c r="BJ16" s="152"/>
      <c r="BK16" s="152"/>
      <c r="BL16" s="162" t="s">
        <v>713</v>
      </c>
      <c r="BM16" s="152"/>
      <c r="BN16" s="152"/>
      <c r="BO16" s="152"/>
      <c r="BP16" s="152"/>
      <c r="BQ16" s="152"/>
      <c r="BR16" s="152"/>
      <c r="BS16" s="152"/>
      <c r="BT16" s="152"/>
      <c r="BU16" s="152"/>
      <c r="BV16" s="152"/>
      <c r="BW16" s="152"/>
      <c r="BX16" s="162"/>
      <c r="BY16" s="152"/>
      <c r="BZ16" s="152"/>
      <c r="CA16" s="152"/>
      <c r="CB16" s="152"/>
      <c r="CC16" s="152"/>
      <c r="CD16" s="152"/>
      <c r="CE16" s="152"/>
      <c r="CF16" s="152"/>
      <c r="CG16" s="152"/>
      <c r="CH16" s="152"/>
      <c r="CI16" s="152"/>
      <c r="CJ16" s="162" t="s">
        <v>714</v>
      </c>
      <c r="CK16" s="152"/>
      <c r="CL16" s="152"/>
      <c r="CM16" s="152"/>
      <c r="CN16" s="152"/>
      <c r="CO16" s="152"/>
      <c r="CP16" s="152"/>
      <c r="CQ16" s="152"/>
      <c r="CR16" s="152"/>
      <c r="CS16" s="152"/>
      <c r="CT16" s="152"/>
      <c r="CU16" s="152"/>
      <c r="CV16" s="152" t="s">
        <v>715</v>
      </c>
      <c r="CW16" s="152"/>
      <c r="CX16" s="152"/>
      <c r="CY16" s="152"/>
      <c r="CZ16" s="152"/>
      <c r="DA16" s="152"/>
      <c r="DB16" s="152"/>
      <c r="DC16" s="152"/>
      <c r="DD16" s="152"/>
      <c r="DE16" s="152"/>
      <c r="DF16" s="152"/>
      <c r="DG16" s="152"/>
      <c r="DH16" s="162"/>
      <c r="DI16" s="152"/>
      <c r="DJ16" s="152"/>
      <c r="DK16" s="152"/>
      <c r="DL16" s="152"/>
      <c r="DM16" s="152"/>
      <c r="DN16" s="152"/>
      <c r="DO16" s="152"/>
      <c r="DP16" s="152"/>
      <c r="DQ16" s="152"/>
      <c r="DR16" s="152"/>
      <c r="DS16" s="152"/>
      <c r="DT16" s="162"/>
      <c r="DU16" s="152"/>
      <c r="DV16" s="152"/>
      <c r="DW16" s="152"/>
      <c r="DX16" s="152"/>
      <c r="DY16" s="152"/>
      <c r="DZ16" s="152"/>
      <c r="EA16" s="152"/>
      <c r="EB16" s="152"/>
      <c r="EC16" s="152"/>
      <c r="ED16" s="152"/>
      <c r="EE16" s="152"/>
      <c r="EF16" s="162" t="s">
        <v>701</v>
      </c>
      <c r="EG16" s="152"/>
      <c r="EH16" s="152"/>
      <c r="EI16" s="152"/>
      <c r="EJ16" s="152"/>
      <c r="EK16" s="152"/>
      <c r="EL16" s="152"/>
      <c r="EM16" s="152"/>
      <c r="EN16" s="152"/>
      <c r="EO16" s="152"/>
      <c r="EP16" s="152"/>
      <c r="EQ16" s="152"/>
      <c r="ER16" s="162" t="s">
        <v>716</v>
      </c>
      <c r="ES16" s="152"/>
      <c r="ET16" s="152"/>
      <c r="EU16" s="152"/>
      <c r="EV16" s="152"/>
      <c r="EW16" s="152"/>
      <c r="EX16" s="152"/>
      <c r="EY16" s="152"/>
      <c r="EZ16" s="152"/>
      <c r="FA16" s="152"/>
      <c r="FB16" s="152"/>
      <c r="FC16" s="152"/>
      <c r="FD16" s="162" t="s">
        <v>717</v>
      </c>
      <c r="FE16" s="152"/>
      <c r="FF16" s="152"/>
      <c r="FG16" s="152"/>
      <c r="FH16" s="152"/>
      <c r="FI16" s="152"/>
      <c r="FJ16" s="152"/>
      <c r="FK16" s="152"/>
      <c r="FL16" s="152"/>
      <c r="FM16" s="152"/>
      <c r="FN16" s="152"/>
      <c r="FO16" s="152"/>
      <c r="FP16" s="162" t="s">
        <v>717</v>
      </c>
      <c r="FQ16" s="152"/>
      <c r="FR16" s="152"/>
      <c r="FS16" s="152"/>
      <c r="FT16" s="152"/>
      <c r="FU16" s="152"/>
      <c r="FV16" s="152"/>
      <c r="FW16" s="152"/>
      <c r="FX16" s="152"/>
      <c r="FY16" s="152"/>
      <c r="FZ16" s="152"/>
      <c r="GA16" s="152"/>
      <c r="GB16" s="162" t="s">
        <v>716</v>
      </c>
      <c r="GC16" s="152"/>
      <c r="GD16" s="152"/>
      <c r="GE16" s="152"/>
      <c r="GF16" s="152"/>
      <c r="GG16" s="152"/>
      <c r="GH16" s="152"/>
      <c r="GI16" s="152"/>
      <c r="GJ16" s="152"/>
      <c r="GK16" s="152"/>
      <c r="GL16" s="152"/>
      <c r="GM16" s="152"/>
      <c r="GN16" s="162"/>
      <c r="GO16" s="152"/>
      <c r="GP16" s="152"/>
      <c r="GQ16" s="152"/>
      <c r="GR16" s="152"/>
      <c r="GS16" s="152"/>
      <c r="GT16" s="152"/>
      <c r="GU16" s="152"/>
      <c r="GV16" s="152"/>
      <c r="GW16" s="152"/>
      <c r="GX16" s="152"/>
      <c r="GY16" s="152"/>
      <c r="GZ16" s="162" t="s">
        <v>718</v>
      </c>
      <c r="HA16" s="152"/>
      <c r="HB16" s="152"/>
      <c r="HC16" s="152"/>
      <c r="HD16" s="152"/>
      <c r="HE16" s="152"/>
      <c r="HF16" s="152"/>
      <c r="HG16" s="152"/>
      <c r="HH16" s="152"/>
      <c r="HI16" s="152"/>
      <c r="HJ16" s="152"/>
      <c r="HK16" s="152"/>
      <c r="HL16" s="162" t="s">
        <v>677</v>
      </c>
      <c r="HM16" s="152"/>
      <c r="HN16" s="152"/>
      <c r="HO16" s="152"/>
      <c r="HP16" s="152"/>
      <c r="HQ16" s="152"/>
      <c r="HR16" s="152"/>
      <c r="HS16" s="152"/>
      <c r="HT16" s="152"/>
      <c r="HU16" s="152"/>
      <c r="HV16" s="152"/>
      <c r="HW16" s="152"/>
      <c r="HX16" s="162"/>
      <c r="HY16" s="152"/>
      <c r="HZ16" s="152"/>
      <c r="IA16" s="152"/>
      <c r="IB16" s="152"/>
      <c r="IC16" s="152"/>
      <c r="ID16" s="152"/>
      <c r="IE16" s="152"/>
      <c r="IF16" s="152"/>
      <c r="IG16" s="152"/>
      <c r="IH16" s="152"/>
      <c r="II16" s="152"/>
      <c r="IJ16" s="162"/>
      <c r="IK16" s="152"/>
      <c r="IL16" s="152"/>
      <c r="IM16" s="152"/>
      <c r="IN16" s="152"/>
      <c r="IO16" s="152"/>
      <c r="IP16" s="152"/>
      <c r="IQ16" s="152"/>
      <c r="IR16" s="152"/>
      <c r="IS16" s="152"/>
      <c r="IT16" s="152"/>
      <c r="IU16" s="152"/>
      <c r="IV16" s="152"/>
      <c r="IW16" s="152"/>
      <c r="IX16" s="152"/>
      <c r="IY16" s="152"/>
      <c r="IZ16" s="152"/>
      <c r="JA16" s="152"/>
      <c r="JB16" s="152"/>
      <c r="JC16" s="152"/>
      <c r="JD16" s="152"/>
      <c r="JE16" s="152"/>
      <c r="JF16" s="152"/>
      <c r="JG16" s="152"/>
      <c r="JH16" s="162" t="s">
        <v>719</v>
      </c>
      <c r="JI16" s="152"/>
      <c r="JJ16" s="152"/>
      <c r="JK16" s="152"/>
      <c r="JL16" s="152"/>
      <c r="JM16" s="152"/>
      <c r="JN16" s="152"/>
      <c r="JO16" s="152"/>
      <c r="JP16" s="152"/>
      <c r="JQ16" s="152"/>
      <c r="JR16" s="152"/>
      <c r="JS16" s="152"/>
      <c r="JT16" s="162" t="s">
        <v>720</v>
      </c>
      <c r="JU16" s="152"/>
      <c r="JV16" s="152"/>
      <c r="JW16" s="152"/>
      <c r="JX16" s="152"/>
      <c r="JY16" s="152"/>
      <c r="JZ16" s="152"/>
      <c r="KA16" s="152"/>
      <c r="KB16" s="152"/>
      <c r="KC16" s="152"/>
      <c r="KD16" s="152"/>
      <c r="KE16" s="152"/>
      <c r="KF16" s="162" t="s">
        <v>721</v>
      </c>
      <c r="KG16" s="152"/>
      <c r="KH16" s="152"/>
      <c r="KI16" s="152"/>
      <c r="KJ16" s="152"/>
      <c r="KK16" s="152"/>
      <c r="KL16" s="152"/>
      <c r="KM16" s="152"/>
      <c r="KN16" s="152"/>
      <c r="KO16" s="152"/>
      <c r="KP16" s="152"/>
      <c r="KQ16" s="152"/>
      <c r="KR16" s="162" t="s">
        <v>722</v>
      </c>
      <c r="KS16" s="152"/>
      <c r="KT16" s="152"/>
      <c r="KU16" s="152"/>
      <c r="KV16" s="152"/>
      <c r="KW16" s="152"/>
      <c r="KX16" s="152"/>
      <c r="KY16" s="152"/>
      <c r="KZ16" s="152"/>
      <c r="LA16" s="152"/>
      <c r="LB16" s="152"/>
      <c r="LC16" s="152"/>
      <c r="LD16" s="162" t="s">
        <v>677</v>
      </c>
    </row>
    <row r="17" spans="2:317" s="151" customFormat="1" ht="10.5" x14ac:dyDescent="0.25">
      <c r="B17" s="152" t="s">
        <v>542</v>
      </c>
      <c r="C17" s="152" t="s">
        <v>543</v>
      </c>
      <c r="D17" s="152"/>
      <c r="E17" s="152"/>
      <c r="F17" s="152"/>
      <c r="G17" s="152"/>
      <c r="H17" s="152"/>
      <c r="I17" s="152"/>
      <c r="J17" s="152"/>
      <c r="K17" s="152"/>
      <c r="L17" s="152"/>
      <c r="M17" s="152"/>
      <c r="N17" s="152"/>
      <c r="O17" s="152"/>
      <c r="P17" s="152" t="s">
        <v>723</v>
      </c>
      <c r="Q17" s="152"/>
      <c r="R17" s="152"/>
      <c r="S17" s="152"/>
      <c r="T17" s="152"/>
      <c r="U17" s="152"/>
      <c r="V17" s="152"/>
      <c r="W17" s="152"/>
      <c r="X17" s="152"/>
      <c r="Y17" s="152"/>
      <c r="Z17" s="152"/>
      <c r="AA17" s="152"/>
      <c r="AB17" s="162" t="s">
        <v>724</v>
      </c>
      <c r="AC17" s="152"/>
      <c r="AD17" s="152"/>
      <c r="AE17" s="152"/>
      <c r="AF17" s="152"/>
      <c r="AG17" s="152"/>
      <c r="AH17" s="152"/>
      <c r="AI17" s="152"/>
      <c r="AJ17" s="152"/>
      <c r="AK17" s="152"/>
      <c r="AL17" s="152"/>
      <c r="AM17" s="152"/>
      <c r="AN17" s="162" t="s">
        <v>695</v>
      </c>
      <c r="AO17" s="152"/>
      <c r="AP17" s="152"/>
      <c r="AQ17" s="152"/>
      <c r="AR17" s="152"/>
      <c r="AS17" s="152"/>
      <c r="AT17" s="152"/>
      <c r="AU17" s="152"/>
      <c r="AV17" s="152"/>
      <c r="AW17" s="152"/>
      <c r="AX17" s="152"/>
      <c r="AY17" s="152"/>
      <c r="AZ17" s="162" t="s">
        <v>725</v>
      </c>
      <c r="BA17" s="152"/>
      <c r="BB17" s="152"/>
      <c r="BC17" s="152"/>
      <c r="BD17" s="152"/>
      <c r="BE17" s="152"/>
      <c r="BF17" s="152"/>
      <c r="BG17" s="152"/>
      <c r="BH17" s="152"/>
      <c r="BI17" s="152"/>
      <c r="BJ17" s="152"/>
      <c r="BK17" s="152"/>
      <c r="BL17" s="162" t="s">
        <v>725</v>
      </c>
      <c r="BM17" s="152"/>
      <c r="BN17" s="152"/>
      <c r="BO17" s="152"/>
      <c r="BP17" s="152"/>
      <c r="BQ17" s="152"/>
      <c r="BR17" s="152"/>
      <c r="BS17" s="152"/>
      <c r="BT17" s="152"/>
      <c r="BU17" s="152"/>
      <c r="BV17" s="152"/>
      <c r="BW17" s="152"/>
      <c r="BX17" s="162"/>
      <c r="BY17" s="152"/>
      <c r="BZ17" s="152"/>
      <c r="CA17" s="152"/>
      <c r="CB17" s="152"/>
      <c r="CC17" s="152"/>
      <c r="CD17" s="152"/>
      <c r="CE17" s="152"/>
      <c r="CF17" s="152"/>
      <c r="CG17" s="152"/>
      <c r="CH17" s="152"/>
      <c r="CI17" s="152"/>
      <c r="CJ17" s="162"/>
      <c r="CK17" s="152"/>
      <c r="CL17" s="152"/>
      <c r="CM17" s="152"/>
      <c r="CN17" s="152"/>
      <c r="CO17" s="152"/>
      <c r="CP17" s="152"/>
      <c r="CQ17" s="152"/>
      <c r="CR17" s="152"/>
      <c r="CS17" s="152"/>
      <c r="CT17" s="152"/>
      <c r="CU17" s="152"/>
      <c r="CV17" s="152"/>
      <c r="CW17" s="152"/>
      <c r="CX17" s="152"/>
      <c r="CY17" s="152"/>
      <c r="CZ17" s="152"/>
      <c r="DA17" s="152"/>
      <c r="DB17" s="152"/>
      <c r="DC17" s="152"/>
      <c r="DD17" s="152"/>
      <c r="DE17" s="152"/>
      <c r="DF17" s="152"/>
      <c r="DG17" s="152"/>
      <c r="DH17" s="162"/>
      <c r="DI17" s="152"/>
      <c r="DJ17" s="152"/>
      <c r="DK17" s="152"/>
      <c r="DL17" s="152"/>
      <c r="DM17" s="152"/>
      <c r="DN17" s="152"/>
      <c r="DO17" s="152"/>
      <c r="DP17" s="152"/>
      <c r="DQ17" s="152"/>
      <c r="DR17" s="152"/>
      <c r="DS17" s="152"/>
      <c r="DT17" s="162"/>
      <c r="DU17" s="152"/>
      <c r="DV17" s="152"/>
      <c r="DW17" s="152"/>
      <c r="DX17" s="152"/>
      <c r="DY17" s="152"/>
      <c r="DZ17" s="152"/>
      <c r="EA17" s="152"/>
      <c r="EB17" s="152"/>
      <c r="EC17" s="152"/>
      <c r="ED17" s="152"/>
      <c r="EE17" s="152"/>
      <c r="EF17" s="162" t="s">
        <v>716</v>
      </c>
      <c r="EG17" s="152"/>
      <c r="EH17" s="152"/>
      <c r="EI17" s="152"/>
      <c r="EJ17" s="152"/>
      <c r="EK17" s="152"/>
      <c r="EL17" s="152"/>
      <c r="EM17" s="152"/>
      <c r="EN17" s="152"/>
      <c r="EO17" s="152"/>
      <c r="EP17" s="152"/>
      <c r="EQ17" s="152"/>
      <c r="ER17" s="162"/>
      <c r="ES17" s="152"/>
      <c r="ET17" s="152"/>
      <c r="EU17" s="152"/>
      <c r="EV17" s="152"/>
      <c r="EW17" s="152"/>
      <c r="EX17" s="152"/>
      <c r="EY17" s="152"/>
      <c r="EZ17" s="152"/>
      <c r="FA17" s="152"/>
      <c r="FB17" s="152"/>
      <c r="FC17" s="152"/>
      <c r="FD17" s="162"/>
      <c r="FE17" s="152"/>
      <c r="FF17" s="152"/>
      <c r="FG17" s="152"/>
      <c r="FH17" s="152"/>
      <c r="FI17" s="152"/>
      <c r="FJ17" s="152"/>
      <c r="FK17" s="152"/>
      <c r="FL17" s="152"/>
      <c r="FM17" s="152"/>
      <c r="FN17" s="152"/>
      <c r="FO17" s="152"/>
      <c r="FP17" s="162"/>
      <c r="FQ17" s="152"/>
      <c r="FR17" s="152"/>
      <c r="FS17" s="152"/>
      <c r="FT17" s="152"/>
      <c r="FU17" s="152"/>
      <c r="FV17" s="152"/>
      <c r="FW17" s="152"/>
      <c r="FX17" s="152"/>
      <c r="FY17" s="152"/>
      <c r="FZ17" s="152"/>
      <c r="GA17" s="152"/>
      <c r="GB17" s="162"/>
      <c r="GC17" s="152"/>
      <c r="GD17" s="152"/>
      <c r="GE17" s="152"/>
      <c r="GF17" s="152"/>
      <c r="GG17" s="152"/>
      <c r="GH17" s="152"/>
      <c r="GI17" s="152"/>
      <c r="GJ17" s="152"/>
      <c r="GK17" s="152"/>
      <c r="GL17" s="152"/>
      <c r="GM17" s="152"/>
      <c r="GN17" s="162"/>
      <c r="GO17" s="152"/>
      <c r="GP17" s="152"/>
      <c r="GQ17" s="152"/>
      <c r="GR17" s="152"/>
      <c r="GS17" s="152"/>
      <c r="GT17" s="152"/>
      <c r="GU17" s="152"/>
      <c r="GV17" s="152"/>
      <c r="GW17" s="152"/>
      <c r="GX17" s="152"/>
      <c r="GY17" s="152"/>
      <c r="GZ17" s="162"/>
      <c r="HA17" s="152"/>
      <c r="HB17" s="152"/>
      <c r="HC17" s="152"/>
      <c r="HD17" s="152"/>
      <c r="HE17" s="152"/>
      <c r="HF17" s="152"/>
      <c r="HG17" s="152"/>
      <c r="HH17" s="152"/>
      <c r="HI17" s="152"/>
      <c r="HJ17" s="152"/>
      <c r="HK17" s="152"/>
      <c r="HL17" s="162"/>
      <c r="HM17" s="152"/>
      <c r="HN17" s="152"/>
      <c r="HO17" s="152"/>
      <c r="HP17" s="152"/>
      <c r="HQ17" s="152"/>
      <c r="HR17" s="152"/>
      <c r="HS17" s="152"/>
      <c r="HT17" s="152"/>
      <c r="HU17" s="152"/>
      <c r="HV17" s="152"/>
      <c r="HW17" s="152"/>
      <c r="HX17" s="162"/>
      <c r="HY17" s="152"/>
      <c r="HZ17" s="152"/>
      <c r="IA17" s="152"/>
      <c r="IB17" s="152"/>
      <c r="IC17" s="152"/>
      <c r="ID17" s="152"/>
      <c r="IE17" s="152"/>
      <c r="IF17" s="152"/>
      <c r="IG17" s="152"/>
      <c r="IH17" s="152"/>
      <c r="II17" s="152"/>
      <c r="IJ17" s="162"/>
      <c r="IK17" s="152"/>
      <c r="IL17" s="152"/>
      <c r="IM17" s="152"/>
      <c r="IN17" s="152"/>
      <c r="IO17" s="152"/>
      <c r="IP17" s="152"/>
      <c r="IQ17" s="152"/>
      <c r="IR17" s="152"/>
      <c r="IS17" s="152"/>
      <c r="IT17" s="152"/>
      <c r="IU17" s="152"/>
      <c r="IV17" s="152"/>
      <c r="IW17" s="152"/>
      <c r="IX17" s="152"/>
      <c r="IY17" s="152"/>
      <c r="IZ17" s="152"/>
      <c r="JA17" s="152"/>
      <c r="JB17" s="152"/>
      <c r="JC17" s="152"/>
      <c r="JD17" s="152"/>
      <c r="JE17" s="152"/>
      <c r="JF17" s="152"/>
      <c r="JG17" s="152"/>
      <c r="JH17" s="162"/>
      <c r="JI17" s="152"/>
      <c r="JJ17" s="152"/>
      <c r="JK17" s="152"/>
      <c r="JL17" s="152"/>
      <c r="JM17" s="152"/>
      <c r="JN17" s="152"/>
      <c r="JO17" s="152"/>
      <c r="JP17" s="152"/>
      <c r="JQ17" s="152"/>
      <c r="JR17" s="152"/>
      <c r="JS17" s="152"/>
      <c r="JT17" s="162"/>
      <c r="JU17" s="152"/>
      <c r="JV17" s="152"/>
      <c r="JW17" s="152"/>
      <c r="JX17" s="152"/>
      <c r="JY17" s="152"/>
      <c r="JZ17" s="152"/>
      <c r="KA17" s="152"/>
      <c r="KB17" s="152"/>
      <c r="KC17" s="152"/>
      <c r="KD17" s="152"/>
      <c r="KE17" s="152"/>
      <c r="KF17" s="162"/>
      <c r="KG17" s="152"/>
      <c r="KH17" s="152"/>
      <c r="KI17" s="152"/>
      <c r="KJ17" s="152"/>
      <c r="KK17" s="152"/>
      <c r="KL17" s="152"/>
      <c r="KM17" s="152"/>
      <c r="KN17" s="152"/>
      <c r="KO17" s="152"/>
      <c r="KP17" s="152"/>
      <c r="KQ17" s="152"/>
      <c r="KR17" s="162"/>
      <c r="KS17" s="152"/>
      <c r="KT17" s="152"/>
      <c r="KU17" s="152"/>
      <c r="KV17" s="152"/>
      <c r="KW17" s="152"/>
      <c r="KX17" s="152"/>
      <c r="KY17" s="152"/>
      <c r="KZ17" s="152"/>
      <c r="LA17" s="152"/>
      <c r="LB17" s="152"/>
      <c r="LC17" s="152"/>
      <c r="LD17" s="162"/>
    </row>
    <row r="18" spans="2:317" s="151" customFormat="1" ht="10.5" x14ac:dyDescent="0.25">
      <c r="B18" s="152" t="s">
        <v>542</v>
      </c>
      <c r="C18" s="152" t="s">
        <v>543</v>
      </c>
      <c r="D18" s="152"/>
      <c r="E18" s="152"/>
      <c r="F18" s="152"/>
      <c r="G18" s="152"/>
      <c r="H18" s="152"/>
      <c r="I18" s="152"/>
      <c r="J18" s="152"/>
      <c r="K18" s="152"/>
      <c r="L18" s="152"/>
      <c r="M18" s="152"/>
      <c r="N18" s="152"/>
      <c r="O18" s="152"/>
      <c r="P18" s="152" t="s">
        <v>726</v>
      </c>
      <c r="Q18" s="152"/>
      <c r="R18" s="152"/>
      <c r="S18" s="152"/>
      <c r="T18" s="152"/>
      <c r="U18" s="152"/>
      <c r="V18" s="152"/>
      <c r="W18" s="152"/>
      <c r="X18" s="152"/>
      <c r="Y18" s="152"/>
      <c r="Z18" s="152"/>
      <c r="AA18" s="152"/>
      <c r="AB18" s="162" t="s">
        <v>727</v>
      </c>
      <c r="AC18" s="152"/>
      <c r="AD18" s="152"/>
      <c r="AE18" s="152"/>
      <c r="AF18" s="152"/>
      <c r="AG18" s="152"/>
      <c r="AH18" s="152"/>
      <c r="AI18" s="152"/>
      <c r="AJ18" s="152"/>
      <c r="AK18" s="152"/>
      <c r="AL18" s="152"/>
      <c r="AM18" s="152"/>
      <c r="AN18" s="162" t="s">
        <v>728</v>
      </c>
      <c r="AO18" s="152"/>
      <c r="AP18" s="152"/>
      <c r="AQ18" s="152"/>
      <c r="AR18" s="152"/>
      <c r="AS18" s="152"/>
      <c r="AT18" s="152"/>
      <c r="AU18" s="152"/>
      <c r="AV18" s="152"/>
      <c r="AW18" s="152"/>
      <c r="AX18" s="152"/>
      <c r="AY18" s="152"/>
      <c r="AZ18" s="162" t="s">
        <v>729</v>
      </c>
      <c r="BA18" s="152"/>
      <c r="BB18" s="152"/>
      <c r="BC18" s="152"/>
      <c r="BD18" s="152"/>
      <c r="BE18" s="152"/>
      <c r="BF18" s="152"/>
      <c r="BG18" s="152"/>
      <c r="BH18" s="152"/>
      <c r="BI18" s="152"/>
      <c r="BJ18" s="152"/>
      <c r="BK18" s="152"/>
      <c r="BL18" s="162" t="s">
        <v>730</v>
      </c>
      <c r="BM18" s="152"/>
      <c r="BN18" s="152"/>
      <c r="BO18" s="152"/>
      <c r="BP18" s="152"/>
      <c r="BQ18" s="152"/>
      <c r="BR18" s="152"/>
      <c r="BS18" s="152"/>
      <c r="BT18" s="152"/>
      <c r="BU18" s="152"/>
      <c r="BV18" s="152"/>
      <c r="BW18" s="152"/>
      <c r="BX18" s="162"/>
      <c r="BY18" s="152"/>
      <c r="BZ18" s="152"/>
      <c r="CA18" s="152"/>
      <c r="CB18" s="152"/>
      <c r="CC18" s="152"/>
      <c r="CD18" s="152"/>
      <c r="CE18" s="152"/>
      <c r="CF18" s="152"/>
      <c r="CG18" s="152"/>
      <c r="CH18" s="152"/>
      <c r="CI18" s="152"/>
      <c r="CJ18" s="162"/>
      <c r="CK18" s="152"/>
      <c r="CL18" s="152"/>
      <c r="CM18" s="152"/>
      <c r="CN18" s="152"/>
      <c r="CO18" s="152"/>
      <c r="CP18" s="152"/>
      <c r="CQ18" s="152"/>
      <c r="CR18" s="152"/>
      <c r="CS18" s="152"/>
      <c r="CT18" s="152"/>
      <c r="CU18" s="152"/>
      <c r="CV18" s="152"/>
      <c r="CW18" s="152"/>
      <c r="CX18" s="152"/>
      <c r="CY18" s="152"/>
      <c r="CZ18" s="152"/>
      <c r="DA18" s="152"/>
      <c r="DB18" s="152"/>
      <c r="DC18" s="152"/>
      <c r="DD18" s="152"/>
      <c r="DE18" s="152"/>
      <c r="DF18" s="152"/>
      <c r="DG18" s="152"/>
      <c r="DH18" s="162"/>
      <c r="DI18" s="152"/>
      <c r="DJ18" s="152"/>
      <c r="DK18" s="152"/>
      <c r="DL18" s="152"/>
      <c r="DM18" s="152"/>
      <c r="DN18" s="152"/>
      <c r="DO18" s="152"/>
      <c r="DP18" s="152"/>
      <c r="DQ18" s="152"/>
      <c r="DR18" s="152"/>
      <c r="DS18" s="152"/>
      <c r="DT18" s="162"/>
      <c r="DU18" s="152"/>
      <c r="DV18" s="152"/>
      <c r="DW18" s="152"/>
      <c r="DX18" s="152"/>
      <c r="DY18" s="152"/>
      <c r="DZ18" s="152"/>
      <c r="EA18" s="152"/>
      <c r="EB18" s="152"/>
      <c r="EC18" s="152"/>
      <c r="ED18" s="152"/>
      <c r="EE18" s="152"/>
      <c r="EF18" s="162"/>
      <c r="EG18" s="152"/>
      <c r="EH18" s="152"/>
      <c r="EI18" s="152"/>
      <c r="EJ18" s="152"/>
      <c r="EK18" s="152"/>
      <c r="EL18" s="152"/>
      <c r="EM18" s="152"/>
      <c r="EN18" s="152"/>
      <c r="EO18" s="152"/>
      <c r="EP18" s="152"/>
      <c r="EQ18" s="152"/>
      <c r="ER18" s="162"/>
      <c r="ES18" s="152"/>
      <c r="ET18" s="152"/>
      <c r="EU18" s="152"/>
      <c r="EV18" s="152"/>
      <c r="EW18" s="152"/>
      <c r="EX18" s="152"/>
      <c r="EY18" s="152"/>
      <c r="EZ18" s="152"/>
      <c r="FA18" s="152"/>
      <c r="FB18" s="152"/>
      <c r="FC18" s="152"/>
      <c r="FD18" s="162"/>
      <c r="FE18" s="152"/>
      <c r="FF18" s="152"/>
      <c r="FG18" s="152"/>
      <c r="FH18" s="152"/>
      <c r="FI18" s="152"/>
      <c r="FJ18" s="152"/>
      <c r="FK18" s="152"/>
      <c r="FL18" s="152"/>
      <c r="FM18" s="152"/>
      <c r="FN18" s="152"/>
      <c r="FO18" s="152"/>
      <c r="FP18" s="162"/>
      <c r="FQ18" s="152"/>
      <c r="FR18" s="152"/>
      <c r="FS18" s="152"/>
      <c r="FT18" s="152"/>
      <c r="FU18" s="152"/>
      <c r="FV18" s="152"/>
      <c r="FW18" s="152"/>
      <c r="FX18" s="152"/>
      <c r="FY18" s="152"/>
      <c r="FZ18" s="152"/>
      <c r="GA18" s="152"/>
      <c r="GB18" s="162"/>
      <c r="GC18" s="152"/>
      <c r="GD18" s="152"/>
      <c r="GE18" s="152"/>
      <c r="GF18" s="152"/>
      <c r="GG18" s="152"/>
      <c r="GH18" s="152"/>
      <c r="GI18" s="152"/>
      <c r="GJ18" s="152"/>
      <c r="GK18" s="152"/>
      <c r="GL18" s="152"/>
      <c r="GM18" s="152"/>
      <c r="GN18" s="162"/>
      <c r="GO18" s="152"/>
      <c r="GP18" s="152"/>
      <c r="GQ18" s="152"/>
      <c r="GR18" s="152"/>
      <c r="GS18" s="152"/>
      <c r="GT18" s="152"/>
      <c r="GU18" s="152"/>
      <c r="GV18" s="152"/>
      <c r="GW18" s="152"/>
      <c r="GX18" s="152"/>
      <c r="GY18" s="152"/>
      <c r="GZ18" s="162"/>
      <c r="HA18" s="152"/>
      <c r="HB18" s="152"/>
      <c r="HC18" s="152"/>
      <c r="HD18" s="152"/>
      <c r="HE18" s="152"/>
      <c r="HF18" s="152"/>
      <c r="HG18" s="152"/>
      <c r="HH18" s="152"/>
      <c r="HI18" s="152"/>
      <c r="HJ18" s="152"/>
      <c r="HK18" s="152"/>
      <c r="HL18" s="162"/>
      <c r="HM18" s="152"/>
      <c r="HN18" s="152"/>
      <c r="HO18" s="152"/>
      <c r="HP18" s="152"/>
      <c r="HQ18" s="152"/>
      <c r="HR18" s="152"/>
      <c r="HS18" s="152"/>
      <c r="HT18" s="152"/>
      <c r="HU18" s="152"/>
      <c r="HV18" s="152"/>
      <c r="HW18" s="152"/>
      <c r="HX18" s="162"/>
      <c r="HY18" s="152"/>
      <c r="HZ18" s="152"/>
      <c r="IA18" s="152"/>
      <c r="IB18" s="152"/>
      <c r="IC18" s="152"/>
      <c r="ID18" s="152"/>
      <c r="IE18" s="152"/>
      <c r="IF18" s="152"/>
      <c r="IG18" s="152"/>
      <c r="IH18" s="152"/>
      <c r="II18" s="152"/>
      <c r="IJ18" s="162"/>
      <c r="IK18" s="152"/>
      <c r="IL18" s="152"/>
      <c r="IM18" s="152"/>
      <c r="IN18" s="152"/>
      <c r="IO18" s="152"/>
      <c r="IP18" s="152"/>
      <c r="IQ18" s="152"/>
      <c r="IR18" s="152"/>
      <c r="IS18" s="152"/>
      <c r="IT18" s="152"/>
      <c r="IU18" s="152"/>
      <c r="IV18" s="152"/>
      <c r="IW18" s="152"/>
      <c r="IX18" s="152"/>
      <c r="IY18" s="152"/>
      <c r="IZ18" s="152"/>
      <c r="JA18" s="152"/>
      <c r="JB18" s="152"/>
      <c r="JC18" s="152"/>
      <c r="JD18" s="152"/>
      <c r="JE18" s="152"/>
      <c r="JF18" s="152"/>
      <c r="JG18" s="152"/>
      <c r="JH18" s="162"/>
      <c r="JI18" s="152"/>
      <c r="JJ18" s="152"/>
      <c r="JK18" s="152"/>
      <c r="JL18" s="152"/>
      <c r="JM18" s="152"/>
      <c r="JN18" s="152"/>
      <c r="JO18" s="152"/>
      <c r="JP18" s="152"/>
      <c r="JQ18" s="152"/>
      <c r="JR18" s="152"/>
      <c r="JS18" s="152"/>
      <c r="JT18" s="162"/>
      <c r="JU18" s="152"/>
      <c r="JV18" s="152"/>
      <c r="JW18" s="152"/>
      <c r="JX18" s="152"/>
      <c r="JY18" s="152"/>
      <c r="JZ18" s="152"/>
      <c r="KA18" s="152"/>
      <c r="KB18" s="152"/>
      <c r="KC18" s="152"/>
      <c r="KD18" s="152"/>
      <c r="KE18" s="152"/>
      <c r="KF18" s="162"/>
      <c r="KG18" s="152"/>
      <c r="KH18" s="152"/>
      <c r="KI18" s="152"/>
      <c r="KJ18" s="152"/>
      <c r="KK18" s="152"/>
      <c r="KL18" s="152"/>
      <c r="KM18" s="152"/>
      <c r="KN18" s="152"/>
      <c r="KO18" s="152"/>
      <c r="KP18" s="152"/>
      <c r="KQ18" s="152"/>
      <c r="KR18" s="162"/>
      <c r="KS18" s="152"/>
      <c r="KT18" s="152"/>
      <c r="KU18" s="152"/>
      <c r="KV18" s="152"/>
      <c r="KW18" s="152"/>
      <c r="KX18" s="152"/>
      <c r="KY18" s="152"/>
      <c r="KZ18" s="152"/>
      <c r="LA18" s="152"/>
      <c r="LB18" s="152"/>
      <c r="LC18" s="152"/>
      <c r="LD18" s="162"/>
    </row>
    <row r="19" spans="2:317" s="151" customFormat="1" ht="10.5" x14ac:dyDescent="0.25">
      <c r="B19" s="152" t="s">
        <v>542</v>
      </c>
      <c r="C19" s="152" t="s">
        <v>543</v>
      </c>
      <c r="D19" s="152"/>
      <c r="E19" s="152"/>
      <c r="F19" s="152"/>
      <c r="G19" s="152"/>
      <c r="H19" s="152"/>
      <c r="I19" s="152"/>
      <c r="J19" s="152"/>
      <c r="K19" s="152"/>
      <c r="L19" s="152"/>
      <c r="M19" s="152"/>
      <c r="N19" s="152"/>
      <c r="O19" s="152"/>
      <c r="P19" s="152" t="s">
        <v>731</v>
      </c>
      <c r="Q19" s="152"/>
      <c r="R19" s="152"/>
      <c r="S19" s="152"/>
      <c r="T19" s="152"/>
      <c r="U19" s="152"/>
      <c r="V19" s="152"/>
      <c r="W19" s="152"/>
      <c r="X19" s="152"/>
      <c r="Y19" s="152"/>
      <c r="Z19" s="152"/>
      <c r="AA19" s="152"/>
      <c r="AB19" s="162" t="s">
        <v>695</v>
      </c>
      <c r="AC19" s="152"/>
      <c r="AD19" s="152"/>
      <c r="AE19" s="152"/>
      <c r="AF19" s="152"/>
      <c r="AG19" s="152"/>
      <c r="AH19" s="152"/>
      <c r="AI19" s="152"/>
      <c r="AJ19" s="152"/>
      <c r="AK19" s="152"/>
      <c r="AL19" s="152"/>
      <c r="AM19" s="152"/>
      <c r="AN19" s="162" t="s">
        <v>725</v>
      </c>
      <c r="AO19" s="152"/>
      <c r="AP19" s="152"/>
      <c r="AQ19" s="152"/>
      <c r="AR19" s="152"/>
      <c r="AS19" s="152"/>
      <c r="AT19" s="152"/>
      <c r="AU19" s="152"/>
      <c r="AV19" s="152"/>
      <c r="AW19" s="152"/>
      <c r="AX19" s="152"/>
      <c r="AY19" s="152"/>
      <c r="AZ19" s="162"/>
      <c r="BA19" s="152"/>
      <c r="BB19" s="152"/>
      <c r="BC19" s="152"/>
      <c r="BD19" s="152"/>
      <c r="BE19" s="152"/>
      <c r="BF19" s="152"/>
      <c r="BG19" s="152"/>
      <c r="BH19" s="152"/>
      <c r="BI19" s="152"/>
      <c r="BJ19" s="152"/>
      <c r="BK19" s="152"/>
      <c r="BL19" s="162"/>
      <c r="BM19" s="152"/>
      <c r="BN19" s="152"/>
      <c r="BO19" s="152"/>
      <c r="BP19" s="152"/>
      <c r="BQ19" s="152"/>
      <c r="BR19" s="152"/>
      <c r="BS19" s="152"/>
      <c r="BT19" s="152"/>
      <c r="BU19" s="152"/>
      <c r="BV19" s="152"/>
      <c r="BW19" s="152"/>
      <c r="BX19" s="162"/>
      <c r="BY19" s="152"/>
      <c r="BZ19" s="152"/>
      <c r="CA19" s="152"/>
      <c r="CB19" s="152"/>
      <c r="CC19" s="152"/>
      <c r="CD19" s="152"/>
      <c r="CE19" s="152"/>
      <c r="CF19" s="152"/>
      <c r="CG19" s="152"/>
      <c r="CH19" s="152"/>
      <c r="CI19" s="152"/>
      <c r="CJ19" s="162"/>
      <c r="CK19" s="152"/>
      <c r="CL19" s="152"/>
      <c r="CM19" s="152"/>
      <c r="CN19" s="152"/>
      <c r="CO19" s="152"/>
      <c r="CP19" s="152"/>
      <c r="CQ19" s="152"/>
      <c r="CR19" s="152"/>
      <c r="CS19" s="152"/>
      <c r="CT19" s="152"/>
      <c r="CU19" s="152"/>
      <c r="CV19" s="152"/>
      <c r="CW19" s="152"/>
      <c r="CX19" s="152"/>
      <c r="CY19" s="152"/>
      <c r="CZ19" s="152"/>
      <c r="DA19" s="152"/>
      <c r="DB19" s="152"/>
      <c r="DC19" s="152"/>
      <c r="DD19" s="152"/>
      <c r="DE19" s="152"/>
      <c r="DF19" s="152"/>
      <c r="DG19" s="152"/>
      <c r="DH19" s="162"/>
      <c r="DI19" s="152"/>
      <c r="DJ19" s="152"/>
      <c r="DK19" s="152"/>
      <c r="DL19" s="152"/>
      <c r="DM19" s="152"/>
      <c r="DN19" s="152"/>
      <c r="DO19" s="152"/>
      <c r="DP19" s="152"/>
      <c r="DQ19" s="152"/>
      <c r="DR19" s="152"/>
      <c r="DS19" s="152"/>
      <c r="DT19" s="162"/>
      <c r="DU19" s="152"/>
      <c r="DV19" s="152"/>
      <c r="DW19" s="152"/>
      <c r="DX19" s="152"/>
      <c r="DY19" s="152"/>
      <c r="DZ19" s="152"/>
      <c r="EA19" s="152"/>
      <c r="EB19" s="152"/>
      <c r="EC19" s="152"/>
      <c r="ED19" s="152"/>
      <c r="EE19" s="152"/>
      <c r="EF19" s="162"/>
      <c r="EG19" s="152"/>
      <c r="EH19" s="152"/>
      <c r="EI19" s="152"/>
      <c r="EJ19" s="152"/>
      <c r="EK19" s="152"/>
      <c r="EL19" s="152"/>
      <c r="EM19" s="152"/>
      <c r="EN19" s="152"/>
      <c r="EO19" s="152"/>
      <c r="EP19" s="152"/>
      <c r="EQ19" s="152"/>
      <c r="ER19" s="162"/>
      <c r="ES19" s="152"/>
      <c r="ET19" s="152"/>
      <c r="EU19" s="152"/>
      <c r="EV19" s="152"/>
      <c r="EW19" s="152"/>
      <c r="EX19" s="152"/>
      <c r="EY19" s="152"/>
      <c r="EZ19" s="152"/>
      <c r="FA19" s="152"/>
      <c r="FB19" s="152"/>
      <c r="FC19" s="152"/>
      <c r="FD19" s="162"/>
      <c r="FE19" s="152"/>
      <c r="FF19" s="152"/>
      <c r="FG19" s="152"/>
      <c r="FH19" s="152"/>
      <c r="FI19" s="152"/>
      <c r="FJ19" s="152"/>
      <c r="FK19" s="152"/>
      <c r="FL19" s="152"/>
      <c r="FM19" s="152"/>
      <c r="FN19" s="152"/>
      <c r="FO19" s="152"/>
      <c r="FP19" s="162"/>
      <c r="FQ19" s="152"/>
      <c r="FR19" s="152"/>
      <c r="FS19" s="152"/>
      <c r="FT19" s="152"/>
      <c r="FU19" s="152"/>
      <c r="FV19" s="152"/>
      <c r="FW19" s="152"/>
      <c r="FX19" s="152"/>
      <c r="FY19" s="152"/>
      <c r="FZ19" s="152"/>
      <c r="GA19" s="152"/>
      <c r="GB19" s="162"/>
      <c r="GC19" s="152"/>
      <c r="GD19" s="152"/>
      <c r="GE19" s="152"/>
      <c r="GF19" s="152"/>
      <c r="GG19" s="152"/>
      <c r="GH19" s="152"/>
      <c r="GI19" s="152"/>
      <c r="GJ19" s="152"/>
      <c r="GK19" s="152"/>
      <c r="GL19" s="152"/>
      <c r="GM19" s="152"/>
      <c r="GN19" s="162"/>
      <c r="GO19" s="152"/>
      <c r="GP19" s="152"/>
      <c r="GQ19" s="152"/>
      <c r="GR19" s="152"/>
      <c r="GS19" s="152"/>
      <c r="GT19" s="152"/>
      <c r="GU19" s="152"/>
      <c r="GV19" s="152"/>
      <c r="GW19" s="152"/>
      <c r="GX19" s="152"/>
      <c r="GY19" s="152"/>
      <c r="GZ19" s="162"/>
      <c r="HA19" s="152"/>
      <c r="HB19" s="152"/>
      <c r="HC19" s="152"/>
      <c r="HD19" s="152"/>
      <c r="HE19" s="152"/>
      <c r="HF19" s="152"/>
      <c r="HG19" s="152"/>
      <c r="HH19" s="152"/>
      <c r="HI19" s="152"/>
      <c r="HJ19" s="152"/>
      <c r="HK19" s="152"/>
      <c r="HL19" s="162"/>
      <c r="HM19" s="152"/>
      <c r="HN19" s="152"/>
      <c r="HO19" s="152"/>
      <c r="HP19" s="152"/>
      <c r="HQ19" s="152"/>
      <c r="HR19" s="152"/>
      <c r="HS19" s="152"/>
      <c r="HT19" s="152"/>
      <c r="HU19" s="152"/>
      <c r="HV19" s="152"/>
      <c r="HW19" s="152"/>
      <c r="HX19" s="162"/>
      <c r="HY19" s="152"/>
      <c r="HZ19" s="152"/>
      <c r="IA19" s="152"/>
      <c r="IB19" s="152"/>
      <c r="IC19" s="152"/>
      <c r="ID19" s="152"/>
      <c r="IE19" s="152"/>
      <c r="IF19" s="152"/>
      <c r="IG19" s="152"/>
      <c r="IH19" s="152"/>
      <c r="II19" s="152"/>
      <c r="IJ19" s="162"/>
      <c r="IK19" s="152"/>
      <c r="IL19" s="152"/>
      <c r="IM19" s="152"/>
      <c r="IN19" s="152"/>
      <c r="IO19" s="152"/>
      <c r="IP19" s="152"/>
      <c r="IQ19" s="152"/>
      <c r="IR19" s="152"/>
      <c r="IS19" s="152"/>
      <c r="IT19" s="152"/>
      <c r="IU19" s="152"/>
      <c r="IV19" s="152"/>
      <c r="IW19" s="152"/>
      <c r="IX19" s="152"/>
      <c r="IY19" s="152"/>
      <c r="IZ19" s="152"/>
      <c r="JA19" s="152"/>
      <c r="JB19" s="152"/>
      <c r="JC19" s="152"/>
      <c r="JD19" s="152"/>
      <c r="JE19" s="152"/>
      <c r="JF19" s="152"/>
      <c r="JG19" s="152"/>
      <c r="JH19" s="162"/>
      <c r="JI19" s="152"/>
      <c r="JJ19" s="152"/>
      <c r="JK19" s="152"/>
      <c r="JL19" s="152"/>
      <c r="JM19" s="152"/>
      <c r="JN19" s="152"/>
      <c r="JO19" s="152"/>
      <c r="JP19" s="152"/>
      <c r="JQ19" s="152"/>
      <c r="JR19" s="152"/>
      <c r="JS19" s="152"/>
      <c r="JT19" s="162"/>
      <c r="JU19" s="152"/>
      <c r="JV19" s="152"/>
      <c r="JW19" s="152"/>
      <c r="JX19" s="152"/>
      <c r="JY19" s="152"/>
      <c r="JZ19" s="152"/>
      <c r="KA19" s="152"/>
      <c r="KB19" s="152"/>
      <c r="KC19" s="152"/>
      <c r="KD19" s="152"/>
      <c r="KE19" s="152"/>
      <c r="KF19" s="162"/>
      <c r="KG19" s="152"/>
      <c r="KH19" s="152"/>
      <c r="KI19" s="152"/>
      <c r="KJ19" s="152"/>
      <c r="KK19" s="152"/>
      <c r="KL19" s="152"/>
      <c r="KM19" s="152"/>
      <c r="KN19" s="152"/>
      <c r="KO19" s="152"/>
      <c r="KP19" s="152"/>
      <c r="KQ19" s="152"/>
      <c r="KR19" s="162"/>
      <c r="KS19" s="152"/>
      <c r="KT19" s="152"/>
      <c r="KU19" s="152"/>
      <c r="KV19" s="152"/>
      <c r="KW19" s="152"/>
      <c r="KX19" s="152"/>
      <c r="KY19" s="152"/>
      <c r="KZ19" s="152"/>
      <c r="LA19" s="152"/>
      <c r="LB19" s="152"/>
      <c r="LC19" s="152"/>
      <c r="LD19" s="162"/>
    </row>
    <row r="20" spans="2:317" s="151" customFormat="1" ht="10.5" x14ac:dyDescent="0.25">
      <c r="B20" s="152" t="s">
        <v>542</v>
      </c>
      <c r="C20" s="152" t="s">
        <v>543</v>
      </c>
      <c r="D20" s="152"/>
      <c r="E20" s="152"/>
      <c r="F20" s="152"/>
      <c r="G20" s="152"/>
      <c r="H20" s="152"/>
      <c r="I20" s="152"/>
      <c r="J20" s="152"/>
      <c r="K20" s="152"/>
      <c r="L20" s="152"/>
      <c r="M20" s="152"/>
      <c r="N20" s="152"/>
      <c r="O20" s="152"/>
      <c r="P20" s="152" t="s">
        <v>695</v>
      </c>
      <c r="Q20" s="152"/>
      <c r="R20" s="152"/>
      <c r="S20" s="152"/>
      <c r="T20" s="152"/>
      <c r="U20" s="152"/>
      <c r="V20" s="152"/>
      <c r="W20" s="152"/>
      <c r="X20" s="152"/>
      <c r="Y20" s="152"/>
      <c r="Z20" s="152"/>
      <c r="AA20" s="152"/>
      <c r="AB20" s="162" t="s">
        <v>732</v>
      </c>
      <c r="AC20" s="152"/>
      <c r="AD20" s="152"/>
      <c r="AE20" s="152"/>
      <c r="AF20" s="152"/>
      <c r="AG20" s="152"/>
      <c r="AH20" s="152"/>
      <c r="AI20" s="152"/>
      <c r="AJ20" s="152"/>
      <c r="AK20" s="152"/>
      <c r="AL20" s="152"/>
      <c r="AM20" s="152"/>
      <c r="AN20" s="162" t="s">
        <v>730</v>
      </c>
      <c r="AO20" s="152"/>
      <c r="AP20" s="152"/>
      <c r="AQ20" s="152"/>
      <c r="AR20" s="152"/>
      <c r="AS20" s="152"/>
      <c r="AT20" s="152"/>
      <c r="AU20" s="152"/>
      <c r="AV20" s="152"/>
      <c r="AW20" s="152"/>
      <c r="AX20" s="152"/>
      <c r="AY20" s="152"/>
      <c r="AZ20" s="162"/>
      <c r="BA20" s="152"/>
      <c r="BB20" s="152"/>
      <c r="BC20" s="152"/>
      <c r="BD20" s="152"/>
      <c r="BE20" s="152"/>
      <c r="BF20" s="152"/>
      <c r="BG20" s="152"/>
      <c r="BH20" s="152"/>
      <c r="BI20" s="152"/>
      <c r="BJ20" s="152"/>
      <c r="BK20" s="152"/>
      <c r="BL20" s="162"/>
      <c r="BM20" s="152"/>
      <c r="BN20" s="152"/>
      <c r="BO20" s="152"/>
      <c r="BP20" s="152"/>
      <c r="BQ20" s="152"/>
      <c r="BR20" s="152"/>
      <c r="BS20" s="152"/>
      <c r="BT20" s="152"/>
      <c r="BU20" s="152"/>
      <c r="BV20" s="152"/>
      <c r="BW20" s="152"/>
      <c r="BX20" s="162"/>
      <c r="BY20" s="152"/>
      <c r="BZ20" s="152"/>
      <c r="CA20" s="152"/>
      <c r="CB20" s="152"/>
      <c r="CC20" s="152"/>
      <c r="CD20" s="152"/>
      <c r="CE20" s="152"/>
      <c r="CF20" s="152"/>
      <c r="CG20" s="152"/>
      <c r="CH20" s="152"/>
      <c r="CI20" s="152"/>
      <c r="CJ20" s="162"/>
      <c r="CK20" s="152"/>
      <c r="CL20" s="152"/>
      <c r="CM20" s="152"/>
      <c r="CN20" s="152"/>
      <c r="CO20" s="152"/>
      <c r="CP20" s="152"/>
      <c r="CQ20" s="152"/>
      <c r="CR20" s="152"/>
      <c r="CS20" s="152"/>
      <c r="CT20" s="152"/>
      <c r="CU20" s="152"/>
      <c r="CV20" s="152"/>
      <c r="CW20" s="152"/>
      <c r="CX20" s="152"/>
      <c r="CY20" s="152"/>
      <c r="CZ20" s="152"/>
      <c r="DA20" s="152"/>
      <c r="DB20" s="152"/>
      <c r="DC20" s="152"/>
      <c r="DD20" s="152"/>
      <c r="DE20" s="152"/>
      <c r="DF20" s="152"/>
      <c r="DG20" s="152"/>
      <c r="DH20" s="162"/>
      <c r="DI20" s="152"/>
      <c r="DJ20" s="152"/>
      <c r="DK20" s="152"/>
      <c r="DL20" s="152"/>
      <c r="DM20" s="152"/>
      <c r="DN20" s="152"/>
      <c r="DO20" s="152"/>
      <c r="DP20" s="152"/>
      <c r="DQ20" s="152"/>
      <c r="DR20" s="152"/>
      <c r="DS20" s="152"/>
      <c r="DT20" s="162"/>
      <c r="DU20" s="152"/>
      <c r="DV20" s="152"/>
      <c r="DW20" s="152"/>
      <c r="DX20" s="152"/>
      <c r="DY20" s="152"/>
      <c r="DZ20" s="152"/>
      <c r="EA20" s="152"/>
      <c r="EB20" s="152"/>
      <c r="EC20" s="152"/>
      <c r="ED20" s="152"/>
      <c r="EE20" s="152"/>
      <c r="EF20" s="162"/>
      <c r="EG20" s="152"/>
      <c r="EH20" s="152"/>
      <c r="EI20" s="152"/>
      <c r="EJ20" s="152"/>
      <c r="EK20" s="152"/>
      <c r="EL20" s="152"/>
      <c r="EM20" s="152"/>
      <c r="EN20" s="152"/>
      <c r="EO20" s="152"/>
      <c r="EP20" s="152"/>
      <c r="EQ20" s="152"/>
      <c r="ER20" s="162"/>
      <c r="ES20" s="152"/>
      <c r="ET20" s="152"/>
      <c r="EU20" s="152"/>
      <c r="EV20" s="152"/>
      <c r="EW20" s="152"/>
      <c r="EX20" s="152"/>
      <c r="EY20" s="152"/>
      <c r="EZ20" s="152"/>
      <c r="FA20" s="152"/>
      <c r="FB20" s="152"/>
      <c r="FC20" s="152"/>
      <c r="FD20" s="162"/>
      <c r="FE20" s="152"/>
      <c r="FF20" s="152"/>
      <c r="FG20" s="152"/>
      <c r="FH20" s="152"/>
      <c r="FI20" s="152"/>
      <c r="FJ20" s="152"/>
      <c r="FK20" s="152"/>
      <c r="FL20" s="152"/>
      <c r="FM20" s="152"/>
      <c r="FN20" s="152"/>
      <c r="FO20" s="152"/>
      <c r="FP20" s="162"/>
      <c r="FQ20" s="152"/>
      <c r="FR20" s="152"/>
      <c r="FS20" s="152"/>
      <c r="FT20" s="152"/>
      <c r="FU20" s="152"/>
      <c r="FV20" s="152"/>
      <c r="FW20" s="152"/>
      <c r="FX20" s="152"/>
      <c r="FY20" s="152"/>
      <c r="FZ20" s="152"/>
      <c r="GA20" s="152"/>
      <c r="GB20" s="162"/>
      <c r="GC20" s="152"/>
      <c r="GD20" s="152"/>
      <c r="GE20" s="152"/>
      <c r="GF20" s="152"/>
      <c r="GG20" s="152"/>
      <c r="GH20" s="152"/>
      <c r="GI20" s="152"/>
      <c r="GJ20" s="152"/>
      <c r="GK20" s="152"/>
      <c r="GL20" s="152"/>
      <c r="GM20" s="152"/>
      <c r="GN20" s="162"/>
      <c r="GO20" s="152"/>
      <c r="GP20" s="152"/>
      <c r="GQ20" s="152"/>
      <c r="GR20" s="152"/>
      <c r="GS20" s="152"/>
      <c r="GT20" s="152"/>
      <c r="GU20" s="152"/>
      <c r="GV20" s="152"/>
      <c r="GW20" s="152"/>
      <c r="GX20" s="152"/>
      <c r="GY20" s="152"/>
      <c r="GZ20" s="162"/>
      <c r="HA20" s="152"/>
      <c r="HB20" s="152"/>
      <c r="HC20" s="152"/>
      <c r="HD20" s="152"/>
      <c r="HE20" s="152"/>
      <c r="HF20" s="152"/>
      <c r="HG20" s="152"/>
      <c r="HH20" s="152"/>
      <c r="HI20" s="152"/>
      <c r="HJ20" s="152"/>
      <c r="HK20" s="152"/>
      <c r="HL20" s="162"/>
      <c r="HM20" s="152"/>
      <c r="HN20" s="152"/>
      <c r="HO20" s="152"/>
      <c r="HP20" s="152"/>
      <c r="HQ20" s="152"/>
      <c r="HR20" s="152"/>
      <c r="HS20" s="152"/>
      <c r="HT20" s="152"/>
      <c r="HU20" s="152"/>
      <c r="HV20" s="152"/>
      <c r="HW20" s="152"/>
      <c r="HX20" s="162"/>
      <c r="HY20" s="152"/>
      <c r="HZ20" s="152"/>
      <c r="IA20" s="152"/>
      <c r="IB20" s="152"/>
      <c r="IC20" s="152"/>
      <c r="ID20" s="152"/>
      <c r="IE20" s="152"/>
      <c r="IF20" s="152"/>
      <c r="IG20" s="152"/>
      <c r="IH20" s="152"/>
      <c r="II20" s="152"/>
      <c r="IJ20" s="162"/>
      <c r="IK20" s="152"/>
      <c r="IL20" s="152"/>
      <c r="IM20" s="152"/>
      <c r="IN20" s="152"/>
      <c r="IO20" s="152"/>
      <c r="IP20" s="152"/>
      <c r="IQ20" s="152"/>
      <c r="IR20" s="152"/>
      <c r="IS20" s="152"/>
      <c r="IT20" s="152"/>
      <c r="IU20" s="152"/>
      <c r="IV20" s="152"/>
      <c r="IW20" s="152"/>
      <c r="IX20" s="152"/>
      <c r="IY20" s="152"/>
      <c r="IZ20" s="152"/>
      <c r="JA20" s="152"/>
      <c r="JB20" s="152"/>
      <c r="JC20" s="152"/>
      <c r="JD20" s="152"/>
      <c r="JE20" s="152"/>
      <c r="JF20" s="152"/>
      <c r="JG20" s="152"/>
      <c r="JH20" s="162"/>
      <c r="JI20" s="152"/>
      <c r="JJ20" s="152"/>
      <c r="JK20" s="152"/>
      <c r="JL20" s="152"/>
      <c r="JM20" s="152"/>
      <c r="JN20" s="152"/>
      <c r="JO20" s="152"/>
      <c r="JP20" s="152"/>
      <c r="JQ20" s="152"/>
      <c r="JR20" s="152"/>
      <c r="JS20" s="152"/>
      <c r="JT20" s="162"/>
      <c r="JU20" s="152"/>
      <c r="JV20" s="152"/>
      <c r="JW20" s="152"/>
      <c r="JX20" s="152"/>
      <c r="JY20" s="152"/>
      <c r="JZ20" s="152"/>
      <c r="KA20" s="152"/>
      <c r="KB20" s="152"/>
      <c r="KC20" s="152"/>
      <c r="KD20" s="152"/>
      <c r="KE20" s="152"/>
      <c r="KF20" s="162"/>
      <c r="KG20" s="152"/>
      <c r="KH20" s="152"/>
      <c r="KI20" s="152"/>
      <c r="KJ20" s="152"/>
      <c r="KK20" s="152"/>
      <c r="KL20" s="152"/>
      <c r="KM20" s="152"/>
      <c r="KN20" s="152"/>
      <c r="KO20" s="152"/>
      <c r="KP20" s="152"/>
      <c r="KQ20" s="152"/>
      <c r="KR20" s="162"/>
      <c r="KS20" s="152"/>
      <c r="KT20" s="152"/>
      <c r="KU20" s="152"/>
      <c r="KV20" s="152"/>
      <c r="KW20" s="152"/>
      <c r="KX20" s="152"/>
      <c r="KY20" s="152"/>
      <c r="KZ20" s="152"/>
      <c r="LA20" s="152"/>
      <c r="LB20" s="152"/>
      <c r="LC20" s="152"/>
      <c r="LD20" s="162"/>
    </row>
    <row r="21" spans="2:317" s="151" customFormat="1" ht="10.5" x14ac:dyDescent="0.25">
      <c r="B21" s="152" t="s">
        <v>542</v>
      </c>
      <c r="C21" s="152" t="s">
        <v>543</v>
      </c>
      <c r="D21" s="152"/>
      <c r="E21" s="152"/>
      <c r="F21" s="152"/>
      <c r="G21" s="152"/>
      <c r="H21" s="152"/>
      <c r="I21" s="152"/>
      <c r="J21" s="152"/>
      <c r="K21" s="152"/>
      <c r="L21" s="152"/>
      <c r="M21" s="152"/>
      <c r="N21" s="152"/>
      <c r="O21" s="152"/>
      <c r="P21" s="152"/>
      <c r="Q21" s="152"/>
      <c r="R21" s="152"/>
      <c r="S21" s="152"/>
      <c r="T21" s="152"/>
      <c r="U21" s="152"/>
      <c r="V21" s="152"/>
      <c r="W21" s="152"/>
      <c r="X21" s="152"/>
      <c r="Y21" s="152"/>
      <c r="Z21" s="152"/>
      <c r="AA21" s="152"/>
      <c r="AB21" s="162" t="s">
        <v>733</v>
      </c>
      <c r="AC21" s="152"/>
      <c r="AD21" s="152"/>
      <c r="AE21" s="152"/>
      <c r="AF21" s="152"/>
      <c r="AG21" s="152"/>
      <c r="AH21" s="152"/>
      <c r="AI21" s="152"/>
      <c r="AJ21" s="152"/>
      <c r="AK21" s="152"/>
      <c r="AL21" s="152"/>
      <c r="AM21" s="152"/>
      <c r="AN21" s="162"/>
      <c r="AO21" s="152"/>
      <c r="AP21" s="152"/>
      <c r="AQ21" s="152"/>
      <c r="AR21" s="152"/>
      <c r="AS21" s="152"/>
      <c r="AT21" s="152"/>
      <c r="AU21" s="152"/>
      <c r="AV21" s="152"/>
      <c r="AW21" s="152"/>
      <c r="AX21" s="152"/>
      <c r="AY21" s="152"/>
      <c r="AZ21" s="162"/>
      <c r="BA21" s="152"/>
      <c r="BB21" s="152"/>
      <c r="BC21" s="152"/>
      <c r="BD21" s="152"/>
      <c r="BE21" s="152"/>
      <c r="BF21" s="152"/>
      <c r="BG21" s="152"/>
      <c r="BH21" s="152"/>
      <c r="BI21" s="152"/>
      <c r="BJ21" s="152"/>
      <c r="BK21" s="152"/>
      <c r="BL21" s="162"/>
      <c r="BM21" s="152"/>
      <c r="BN21" s="152"/>
      <c r="BO21" s="152"/>
      <c r="BP21" s="152"/>
      <c r="BQ21" s="152"/>
      <c r="BR21" s="152"/>
      <c r="BS21" s="152"/>
      <c r="BT21" s="152"/>
      <c r="BU21" s="152"/>
      <c r="BV21" s="152"/>
      <c r="BW21" s="152"/>
      <c r="BX21" s="162"/>
      <c r="BY21" s="152"/>
      <c r="BZ21" s="152"/>
      <c r="CA21" s="152"/>
      <c r="CB21" s="152"/>
      <c r="CC21" s="152"/>
      <c r="CD21" s="152"/>
      <c r="CE21" s="152"/>
      <c r="CF21" s="152"/>
      <c r="CG21" s="152"/>
      <c r="CH21" s="152"/>
      <c r="CI21" s="152"/>
      <c r="CJ21" s="162"/>
      <c r="CK21" s="152"/>
      <c r="CL21" s="152"/>
      <c r="CM21" s="152"/>
      <c r="CN21" s="152"/>
      <c r="CO21" s="152"/>
      <c r="CP21" s="152"/>
      <c r="CQ21" s="152"/>
      <c r="CR21" s="152"/>
      <c r="CS21" s="152"/>
      <c r="CT21" s="152"/>
      <c r="CU21" s="152"/>
      <c r="CV21" s="152"/>
      <c r="CW21" s="152"/>
      <c r="CX21" s="152"/>
      <c r="CY21" s="152"/>
      <c r="CZ21" s="152"/>
      <c r="DA21" s="152"/>
      <c r="DB21" s="152"/>
      <c r="DC21" s="152"/>
      <c r="DD21" s="152"/>
      <c r="DE21" s="152"/>
      <c r="DF21" s="152"/>
      <c r="DG21" s="152"/>
      <c r="DH21" s="162"/>
      <c r="DI21" s="152"/>
      <c r="DJ21" s="152"/>
      <c r="DK21" s="152"/>
      <c r="DL21" s="152"/>
      <c r="DM21" s="152"/>
      <c r="DN21" s="152"/>
      <c r="DO21" s="152"/>
      <c r="DP21" s="152"/>
      <c r="DQ21" s="152"/>
      <c r="DR21" s="152"/>
      <c r="DS21" s="152"/>
      <c r="DT21" s="162"/>
      <c r="DU21" s="152"/>
      <c r="DV21" s="152"/>
      <c r="DW21" s="152"/>
      <c r="DX21" s="152"/>
      <c r="DY21" s="152"/>
      <c r="DZ21" s="152"/>
      <c r="EA21" s="152"/>
      <c r="EB21" s="152"/>
      <c r="EC21" s="152"/>
      <c r="ED21" s="152"/>
      <c r="EE21" s="152"/>
      <c r="EF21" s="162"/>
      <c r="EG21" s="152"/>
      <c r="EH21" s="152"/>
      <c r="EI21" s="152"/>
      <c r="EJ21" s="152"/>
      <c r="EK21" s="152"/>
      <c r="EL21" s="152"/>
      <c r="EM21" s="152"/>
      <c r="EN21" s="152"/>
      <c r="EO21" s="152"/>
      <c r="EP21" s="152"/>
      <c r="EQ21" s="152"/>
      <c r="ER21" s="162"/>
      <c r="ES21" s="152"/>
      <c r="ET21" s="152"/>
      <c r="EU21" s="152"/>
      <c r="EV21" s="152"/>
      <c r="EW21" s="152"/>
      <c r="EX21" s="152"/>
      <c r="EY21" s="152"/>
      <c r="EZ21" s="152"/>
      <c r="FA21" s="152"/>
      <c r="FB21" s="152"/>
      <c r="FC21" s="152"/>
      <c r="FD21" s="162"/>
      <c r="FE21" s="152"/>
      <c r="FF21" s="152"/>
      <c r="FG21" s="152"/>
      <c r="FH21" s="152"/>
      <c r="FI21" s="152"/>
      <c r="FJ21" s="152"/>
      <c r="FK21" s="152"/>
      <c r="FL21" s="152"/>
      <c r="FM21" s="152"/>
      <c r="FN21" s="152"/>
      <c r="FO21" s="152"/>
      <c r="FP21" s="162"/>
      <c r="FQ21" s="152"/>
      <c r="FR21" s="152"/>
      <c r="FS21" s="152"/>
      <c r="FT21" s="152"/>
      <c r="FU21" s="152"/>
      <c r="FV21" s="152"/>
      <c r="FW21" s="152"/>
      <c r="FX21" s="152"/>
      <c r="FY21" s="152"/>
      <c r="FZ21" s="152"/>
      <c r="GA21" s="152"/>
      <c r="GB21" s="162"/>
      <c r="GC21" s="152"/>
      <c r="GD21" s="152"/>
      <c r="GE21" s="152"/>
      <c r="GF21" s="152"/>
      <c r="GG21" s="152"/>
      <c r="GH21" s="152"/>
      <c r="GI21" s="152"/>
      <c r="GJ21" s="152"/>
      <c r="GK21" s="152"/>
      <c r="GL21" s="152"/>
      <c r="GM21" s="152"/>
      <c r="GN21" s="162"/>
      <c r="GO21" s="152"/>
      <c r="GP21" s="152"/>
      <c r="GQ21" s="152"/>
      <c r="GR21" s="152"/>
      <c r="GS21" s="152"/>
      <c r="GT21" s="152"/>
      <c r="GU21" s="152"/>
      <c r="GV21" s="152"/>
      <c r="GW21" s="152"/>
      <c r="GX21" s="152"/>
      <c r="GY21" s="152"/>
      <c r="GZ21" s="162"/>
      <c r="HA21" s="152"/>
      <c r="HB21" s="152"/>
      <c r="HC21" s="152"/>
      <c r="HD21" s="152"/>
      <c r="HE21" s="152"/>
      <c r="HF21" s="152"/>
      <c r="HG21" s="152"/>
      <c r="HH21" s="152"/>
      <c r="HI21" s="152"/>
      <c r="HJ21" s="152"/>
      <c r="HK21" s="152"/>
      <c r="HL21" s="162"/>
      <c r="HM21" s="152"/>
      <c r="HN21" s="152"/>
      <c r="HO21" s="152"/>
      <c r="HP21" s="152"/>
      <c r="HQ21" s="152"/>
      <c r="HR21" s="152"/>
      <c r="HS21" s="152"/>
      <c r="HT21" s="152"/>
      <c r="HU21" s="152"/>
      <c r="HV21" s="152"/>
      <c r="HW21" s="152"/>
      <c r="HX21" s="162"/>
      <c r="HY21" s="152"/>
      <c r="HZ21" s="152"/>
      <c r="IA21" s="152"/>
      <c r="IB21" s="152"/>
      <c r="IC21" s="152"/>
      <c r="ID21" s="152"/>
      <c r="IE21" s="152"/>
      <c r="IF21" s="152"/>
      <c r="IG21" s="152"/>
      <c r="IH21" s="152"/>
      <c r="II21" s="152"/>
      <c r="IJ21" s="162"/>
      <c r="IK21" s="152"/>
      <c r="IL21" s="152"/>
      <c r="IM21" s="152"/>
      <c r="IN21" s="152"/>
      <c r="IO21" s="152"/>
      <c r="IP21" s="152"/>
      <c r="IQ21" s="152"/>
      <c r="IR21" s="152"/>
      <c r="IS21" s="152"/>
      <c r="IT21" s="152"/>
      <c r="IU21" s="152"/>
      <c r="IV21" s="152"/>
      <c r="IW21" s="152"/>
      <c r="IX21" s="152"/>
      <c r="IY21" s="152"/>
      <c r="IZ21" s="152"/>
      <c r="JA21" s="152"/>
      <c r="JB21" s="152"/>
      <c r="JC21" s="152"/>
      <c r="JD21" s="152"/>
      <c r="JE21" s="152"/>
      <c r="JF21" s="152"/>
      <c r="JG21" s="152"/>
      <c r="JH21" s="162"/>
      <c r="JI21" s="152"/>
      <c r="JJ21" s="152"/>
      <c r="JK21" s="152"/>
      <c r="JL21" s="152"/>
      <c r="JM21" s="152"/>
      <c r="JN21" s="152"/>
      <c r="JO21" s="152"/>
      <c r="JP21" s="152"/>
      <c r="JQ21" s="152"/>
      <c r="JR21" s="152"/>
      <c r="JS21" s="152"/>
      <c r="JT21" s="162"/>
      <c r="JU21" s="152"/>
      <c r="JV21" s="152"/>
      <c r="JW21" s="152"/>
      <c r="JX21" s="152"/>
      <c r="JY21" s="152"/>
      <c r="JZ21" s="152"/>
      <c r="KA21" s="152"/>
      <c r="KB21" s="152"/>
      <c r="KC21" s="152"/>
      <c r="KD21" s="152"/>
      <c r="KE21" s="152"/>
      <c r="KF21" s="162"/>
      <c r="KG21" s="152"/>
      <c r="KH21" s="152"/>
      <c r="KI21" s="152"/>
      <c r="KJ21" s="152"/>
      <c r="KK21" s="152"/>
      <c r="KL21" s="152"/>
      <c r="KM21" s="152"/>
      <c r="KN21" s="152"/>
      <c r="KO21" s="152"/>
      <c r="KP21" s="152"/>
      <c r="KQ21" s="152"/>
      <c r="KR21" s="162"/>
      <c r="KS21" s="152"/>
      <c r="KT21" s="152"/>
      <c r="KU21" s="152"/>
      <c r="KV21" s="152"/>
      <c r="KW21" s="152"/>
      <c r="KX21" s="152"/>
      <c r="KY21" s="152"/>
      <c r="KZ21" s="152"/>
      <c r="LA21" s="152"/>
      <c r="LB21" s="152"/>
      <c r="LC21" s="152"/>
      <c r="LD21" s="162"/>
    </row>
    <row r="22" spans="2:317" s="151" customFormat="1" ht="10.5" x14ac:dyDescent="0.25">
      <c r="B22" s="152" t="s">
        <v>542</v>
      </c>
      <c r="C22" s="152" t="s">
        <v>543</v>
      </c>
      <c r="D22" s="152"/>
      <c r="E22" s="152"/>
      <c r="F22" s="152"/>
      <c r="G22" s="152"/>
      <c r="H22" s="152"/>
      <c r="I22" s="152"/>
      <c r="J22" s="152"/>
      <c r="K22" s="152"/>
      <c r="L22" s="152"/>
      <c r="M22" s="152"/>
      <c r="N22" s="152"/>
      <c r="O22" s="152"/>
      <c r="P22" s="152"/>
      <c r="Q22" s="152"/>
      <c r="R22" s="152"/>
      <c r="S22" s="152"/>
      <c r="T22" s="152"/>
      <c r="U22" s="152"/>
      <c r="V22" s="152"/>
      <c r="W22" s="152"/>
      <c r="X22" s="152"/>
      <c r="Y22" s="152"/>
      <c r="Z22" s="152"/>
      <c r="AA22" s="152"/>
      <c r="AB22" s="162" t="s">
        <v>734</v>
      </c>
      <c r="AC22" s="152"/>
      <c r="AD22" s="152"/>
      <c r="AE22" s="152"/>
      <c r="AF22" s="152"/>
      <c r="AG22" s="152"/>
      <c r="AH22" s="152"/>
      <c r="AI22" s="152"/>
      <c r="AJ22" s="152"/>
      <c r="AK22" s="152"/>
      <c r="AL22" s="152"/>
      <c r="AM22" s="152"/>
      <c r="AN22" s="162"/>
      <c r="AO22" s="152"/>
      <c r="AP22" s="152"/>
      <c r="AQ22" s="152"/>
      <c r="AR22" s="152"/>
      <c r="AS22" s="152"/>
      <c r="AT22" s="152"/>
      <c r="AU22" s="152"/>
      <c r="AV22" s="152"/>
      <c r="AW22" s="152"/>
      <c r="AX22" s="152"/>
      <c r="AY22" s="152"/>
      <c r="AZ22" s="162"/>
      <c r="BA22" s="152"/>
      <c r="BB22" s="152"/>
      <c r="BC22" s="152"/>
      <c r="BD22" s="152"/>
      <c r="BE22" s="152"/>
      <c r="BF22" s="152"/>
      <c r="BG22" s="152"/>
      <c r="BH22" s="152"/>
      <c r="BI22" s="152"/>
      <c r="BJ22" s="152"/>
      <c r="BK22" s="152"/>
      <c r="BL22" s="162"/>
      <c r="BM22" s="152"/>
      <c r="BN22" s="152"/>
      <c r="BO22" s="152"/>
      <c r="BP22" s="152"/>
      <c r="BQ22" s="152"/>
      <c r="BR22" s="152"/>
      <c r="BS22" s="152"/>
      <c r="BT22" s="152"/>
      <c r="BU22" s="152"/>
      <c r="BV22" s="152"/>
      <c r="BW22" s="152"/>
      <c r="BX22" s="162"/>
      <c r="BY22" s="152"/>
      <c r="BZ22" s="152"/>
      <c r="CA22" s="152"/>
      <c r="CB22" s="152"/>
      <c r="CC22" s="152"/>
      <c r="CD22" s="152"/>
      <c r="CE22" s="152"/>
      <c r="CF22" s="152"/>
      <c r="CG22" s="152"/>
      <c r="CH22" s="152"/>
      <c r="CI22" s="152"/>
      <c r="CJ22" s="162"/>
      <c r="CK22" s="152"/>
      <c r="CL22" s="152"/>
      <c r="CM22" s="152"/>
      <c r="CN22" s="152"/>
      <c r="CO22" s="152"/>
      <c r="CP22" s="152"/>
      <c r="CQ22" s="152"/>
      <c r="CR22" s="152"/>
      <c r="CS22" s="152"/>
      <c r="CT22" s="152"/>
      <c r="CU22" s="152"/>
      <c r="CV22" s="152"/>
      <c r="CW22" s="152"/>
      <c r="CX22" s="152"/>
      <c r="CY22" s="152"/>
      <c r="CZ22" s="152"/>
      <c r="DA22" s="152"/>
      <c r="DB22" s="152"/>
      <c r="DC22" s="152"/>
      <c r="DD22" s="152"/>
      <c r="DE22" s="152"/>
      <c r="DF22" s="152"/>
      <c r="DG22" s="152"/>
      <c r="DH22" s="162"/>
      <c r="DI22" s="152"/>
      <c r="DJ22" s="152"/>
      <c r="DK22" s="152"/>
      <c r="DL22" s="152"/>
      <c r="DM22" s="152"/>
      <c r="DN22" s="152"/>
      <c r="DO22" s="152"/>
      <c r="DP22" s="152"/>
      <c r="DQ22" s="152"/>
      <c r="DR22" s="152"/>
      <c r="DS22" s="152"/>
      <c r="DT22" s="162"/>
      <c r="DU22" s="152"/>
      <c r="DV22" s="152"/>
      <c r="DW22" s="152"/>
      <c r="DX22" s="152"/>
      <c r="DY22" s="152"/>
      <c r="DZ22" s="152"/>
      <c r="EA22" s="152"/>
      <c r="EB22" s="152"/>
      <c r="EC22" s="152"/>
      <c r="ED22" s="152"/>
      <c r="EE22" s="152"/>
      <c r="EF22" s="162"/>
      <c r="EG22" s="152"/>
      <c r="EH22" s="152"/>
      <c r="EI22" s="152"/>
      <c r="EJ22" s="152"/>
      <c r="EK22" s="152"/>
      <c r="EL22" s="152"/>
      <c r="EM22" s="152"/>
      <c r="EN22" s="152"/>
      <c r="EO22" s="152"/>
      <c r="EP22" s="152"/>
      <c r="EQ22" s="152"/>
      <c r="ER22" s="162"/>
      <c r="ES22" s="152"/>
      <c r="ET22" s="152"/>
      <c r="EU22" s="152"/>
      <c r="EV22" s="152"/>
      <c r="EW22" s="152"/>
      <c r="EX22" s="152"/>
      <c r="EY22" s="152"/>
      <c r="EZ22" s="152"/>
      <c r="FA22" s="152"/>
      <c r="FB22" s="152"/>
      <c r="FC22" s="152"/>
      <c r="FD22" s="162"/>
      <c r="FE22" s="152"/>
      <c r="FF22" s="152"/>
      <c r="FG22" s="152"/>
      <c r="FH22" s="152"/>
      <c r="FI22" s="152"/>
      <c r="FJ22" s="152"/>
      <c r="FK22" s="152"/>
      <c r="FL22" s="152"/>
      <c r="FM22" s="152"/>
      <c r="FN22" s="152"/>
      <c r="FO22" s="152"/>
      <c r="FP22" s="162"/>
      <c r="FQ22" s="152"/>
      <c r="FR22" s="152"/>
      <c r="FS22" s="152"/>
      <c r="FT22" s="152"/>
      <c r="FU22" s="152"/>
      <c r="FV22" s="152"/>
      <c r="FW22" s="152"/>
      <c r="FX22" s="152"/>
      <c r="FY22" s="152"/>
      <c r="FZ22" s="152"/>
      <c r="GA22" s="152"/>
      <c r="GB22" s="162"/>
      <c r="GC22" s="152"/>
      <c r="GD22" s="152"/>
      <c r="GE22" s="152"/>
      <c r="GF22" s="152"/>
      <c r="GG22" s="152"/>
      <c r="GH22" s="152"/>
      <c r="GI22" s="152"/>
      <c r="GJ22" s="152"/>
      <c r="GK22" s="152"/>
      <c r="GL22" s="152"/>
      <c r="GM22" s="152"/>
      <c r="GN22" s="162"/>
      <c r="GO22" s="152"/>
      <c r="GP22" s="152"/>
      <c r="GQ22" s="152"/>
      <c r="GR22" s="152"/>
      <c r="GS22" s="152"/>
      <c r="GT22" s="152"/>
      <c r="GU22" s="152"/>
      <c r="GV22" s="152"/>
      <c r="GW22" s="152"/>
      <c r="GX22" s="152"/>
      <c r="GY22" s="152"/>
      <c r="GZ22" s="162"/>
      <c r="HA22" s="152"/>
      <c r="HB22" s="152"/>
      <c r="HC22" s="152"/>
      <c r="HD22" s="152"/>
      <c r="HE22" s="152"/>
      <c r="HF22" s="152"/>
      <c r="HG22" s="152"/>
      <c r="HH22" s="152"/>
      <c r="HI22" s="152"/>
      <c r="HJ22" s="152"/>
      <c r="HK22" s="152"/>
      <c r="HL22" s="162"/>
      <c r="HM22" s="152"/>
      <c r="HN22" s="152"/>
      <c r="HO22" s="152"/>
      <c r="HP22" s="152"/>
      <c r="HQ22" s="152"/>
      <c r="HR22" s="152"/>
      <c r="HS22" s="152"/>
      <c r="HT22" s="152"/>
      <c r="HU22" s="152"/>
      <c r="HV22" s="152"/>
      <c r="HW22" s="152"/>
      <c r="HX22" s="162"/>
      <c r="HY22" s="152"/>
      <c r="HZ22" s="152"/>
      <c r="IA22" s="152"/>
      <c r="IB22" s="152"/>
      <c r="IC22" s="152"/>
      <c r="ID22" s="152"/>
      <c r="IE22" s="152"/>
      <c r="IF22" s="152"/>
      <c r="IG22" s="152"/>
      <c r="IH22" s="152"/>
      <c r="II22" s="152"/>
      <c r="IJ22" s="162"/>
      <c r="IK22" s="152"/>
      <c r="IL22" s="152"/>
      <c r="IM22" s="152"/>
      <c r="IN22" s="152"/>
      <c r="IO22" s="152"/>
      <c r="IP22" s="152"/>
      <c r="IQ22" s="152"/>
      <c r="IR22" s="152"/>
      <c r="IS22" s="152"/>
      <c r="IT22" s="152"/>
      <c r="IU22" s="152"/>
      <c r="IV22" s="152"/>
      <c r="IW22" s="152"/>
      <c r="IX22" s="152"/>
      <c r="IY22" s="152"/>
      <c r="IZ22" s="152"/>
      <c r="JA22" s="152"/>
      <c r="JB22" s="152"/>
      <c r="JC22" s="152"/>
      <c r="JD22" s="152"/>
      <c r="JE22" s="152"/>
      <c r="JF22" s="152"/>
      <c r="JG22" s="152"/>
      <c r="JH22" s="162"/>
      <c r="JI22" s="152"/>
      <c r="JJ22" s="152"/>
      <c r="JK22" s="152"/>
      <c r="JL22" s="152"/>
      <c r="JM22" s="152"/>
      <c r="JN22" s="152"/>
      <c r="JO22" s="152"/>
      <c r="JP22" s="152"/>
      <c r="JQ22" s="152"/>
      <c r="JR22" s="152"/>
      <c r="JS22" s="152"/>
      <c r="JT22" s="162"/>
      <c r="JU22" s="152"/>
      <c r="JV22" s="152"/>
      <c r="JW22" s="152"/>
      <c r="JX22" s="152"/>
      <c r="JY22" s="152"/>
      <c r="JZ22" s="152"/>
      <c r="KA22" s="152"/>
      <c r="KB22" s="152"/>
      <c r="KC22" s="152"/>
      <c r="KD22" s="152"/>
      <c r="KE22" s="152"/>
      <c r="KF22" s="162"/>
      <c r="KG22" s="152"/>
      <c r="KH22" s="152"/>
      <c r="KI22" s="152"/>
      <c r="KJ22" s="152"/>
      <c r="KK22" s="152"/>
      <c r="KL22" s="152"/>
      <c r="KM22" s="152"/>
      <c r="KN22" s="152"/>
      <c r="KO22" s="152"/>
      <c r="KP22" s="152"/>
      <c r="KQ22" s="152"/>
      <c r="KR22" s="162"/>
      <c r="KS22" s="152"/>
      <c r="KT22" s="152"/>
      <c r="KU22" s="152"/>
      <c r="KV22" s="152"/>
      <c r="KW22" s="152"/>
      <c r="KX22" s="152"/>
      <c r="KY22" s="152"/>
      <c r="KZ22" s="152"/>
      <c r="LA22" s="152"/>
      <c r="LB22" s="152"/>
      <c r="LC22" s="152"/>
      <c r="LD22" s="162"/>
    </row>
    <row r="23" spans="2:317" s="151" customFormat="1" ht="10.5" x14ac:dyDescent="0.25">
      <c r="B23" s="152" t="s">
        <v>544</v>
      </c>
      <c r="C23" s="152" t="s">
        <v>545</v>
      </c>
      <c r="D23" s="152"/>
      <c r="E23" s="152"/>
      <c r="F23" s="152"/>
      <c r="G23" s="152"/>
      <c r="H23" s="152"/>
      <c r="I23" s="152"/>
      <c r="J23" s="152"/>
      <c r="K23" s="152"/>
      <c r="L23" s="152"/>
      <c r="M23" s="152"/>
      <c r="N23" s="152"/>
      <c r="O23" s="152"/>
      <c r="P23" s="152"/>
      <c r="Q23" s="152"/>
      <c r="R23" s="152"/>
      <c r="S23" s="152"/>
      <c r="T23" s="152"/>
      <c r="U23" s="152"/>
      <c r="V23" s="152"/>
      <c r="W23" s="152"/>
      <c r="X23" s="152"/>
      <c r="Y23" s="152"/>
      <c r="Z23" s="152"/>
      <c r="AA23" s="152"/>
      <c r="AB23" s="162"/>
      <c r="AC23" s="152"/>
      <c r="AD23" s="152"/>
      <c r="AE23" s="152"/>
      <c r="AF23" s="152"/>
      <c r="AG23" s="152"/>
      <c r="AH23" s="152"/>
      <c r="AI23" s="152"/>
      <c r="AJ23" s="152"/>
      <c r="AK23" s="152"/>
      <c r="AL23" s="152"/>
      <c r="AM23" s="152"/>
      <c r="AN23" s="162"/>
      <c r="AO23" s="152"/>
      <c r="AP23" s="152"/>
      <c r="AQ23" s="152"/>
      <c r="AR23" s="152"/>
      <c r="AS23" s="152"/>
      <c r="AT23" s="152"/>
      <c r="AU23" s="152"/>
      <c r="AV23" s="152"/>
      <c r="AW23" s="152"/>
      <c r="AX23" s="152"/>
      <c r="AY23" s="152"/>
      <c r="AZ23" s="162"/>
      <c r="BA23" s="152"/>
      <c r="BB23" s="152"/>
      <c r="BC23" s="152"/>
      <c r="BD23" s="152"/>
      <c r="BE23" s="152"/>
      <c r="BF23" s="152"/>
      <c r="BG23" s="152"/>
      <c r="BH23" s="152"/>
      <c r="BI23" s="152"/>
      <c r="BJ23" s="152"/>
      <c r="BK23" s="152"/>
      <c r="BL23" s="162"/>
      <c r="BM23" s="152"/>
      <c r="BN23" s="152"/>
      <c r="BO23" s="152"/>
      <c r="BP23" s="152"/>
      <c r="BQ23" s="152"/>
      <c r="BR23" s="152"/>
      <c r="BS23" s="152"/>
      <c r="BT23" s="152"/>
      <c r="BU23" s="152"/>
      <c r="BV23" s="152"/>
      <c r="BW23" s="152"/>
      <c r="BX23" s="162"/>
      <c r="BY23" s="152"/>
      <c r="BZ23" s="152"/>
      <c r="CA23" s="152"/>
      <c r="CB23" s="152"/>
      <c r="CC23" s="152"/>
      <c r="CD23" s="152"/>
      <c r="CE23" s="152"/>
      <c r="CF23" s="152"/>
      <c r="CG23" s="152"/>
      <c r="CH23" s="152"/>
      <c r="CI23" s="152"/>
      <c r="CJ23" s="162"/>
      <c r="CK23" s="152"/>
      <c r="CL23" s="152"/>
      <c r="CM23" s="152"/>
      <c r="CN23" s="152"/>
      <c r="CO23" s="152"/>
      <c r="CP23" s="152"/>
      <c r="CQ23" s="152"/>
      <c r="CR23" s="152"/>
      <c r="CS23" s="152"/>
      <c r="CT23" s="152"/>
      <c r="CU23" s="152"/>
      <c r="CV23" s="152"/>
      <c r="CW23" s="152"/>
      <c r="CX23" s="152"/>
      <c r="CY23" s="152"/>
      <c r="CZ23" s="152"/>
      <c r="DA23" s="152"/>
      <c r="DB23" s="152"/>
      <c r="DC23" s="152"/>
      <c r="DD23" s="152"/>
      <c r="DE23" s="152"/>
      <c r="DF23" s="152"/>
      <c r="DG23" s="152"/>
      <c r="DH23" s="162"/>
      <c r="DI23" s="152"/>
      <c r="DJ23" s="152"/>
      <c r="DK23" s="152"/>
      <c r="DL23" s="152"/>
      <c r="DM23" s="152"/>
      <c r="DN23" s="152"/>
      <c r="DO23" s="152"/>
      <c r="DP23" s="152"/>
      <c r="DQ23" s="152"/>
      <c r="DR23" s="152"/>
      <c r="DS23" s="152"/>
      <c r="DT23" s="162"/>
      <c r="DU23" s="152"/>
      <c r="DV23" s="152"/>
      <c r="DW23" s="152"/>
      <c r="DX23" s="152"/>
      <c r="DY23" s="152"/>
      <c r="DZ23" s="152"/>
      <c r="EA23" s="152"/>
      <c r="EB23" s="152"/>
      <c r="EC23" s="152"/>
      <c r="ED23" s="152"/>
      <c r="EE23" s="152"/>
      <c r="EF23" s="162"/>
      <c r="EG23" s="152"/>
      <c r="EH23" s="152"/>
      <c r="EI23" s="152"/>
      <c r="EJ23" s="152"/>
      <c r="EK23" s="152"/>
      <c r="EL23" s="152"/>
      <c r="EM23" s="152"/>
      <c r="EN23" s="152"/>
      <c r="EO23" s="152"/>
      <c r="EP23" s="152"/>
      <c r="EQ23" s="152"/>
      <c r="ER23" s="162"/>
      <c r="ES23" s="152"/>
      <c r="ET23" s="152"/>
      <c r="EU23" s="152"/>
      <c r="EV23" s="152"/>
      <c r="EW23" s="152"/>
      <c r="EX23" s="152"/>
      <c r="EY23" s="152"/>
      <c r="EZ23" s="152"/>
      <c r="FA23" s="152"/>
      <c r="FB23" s="152"/>
      <c r="FC23" s="152"/>
      <c r="FD23" s="162"/>
      <c r="FE23" s="152"/>
      <c r="FF23" s="152"/>
      <c r="FG23" s="152"/>
      <c r="FH23" s="152"/>
      <c r="FI23" s="152"/>
      <c r="FJ23" s="152"/>
      <c r="FK23" s="152"/>
      <c r="FL23" s="152"/>
      <c r="FM23" s="152"/>
      <c r="FN23" s="152"/>
      <c r="FO23" s="152"/>
      <c r="FP23" s="162"/>
      <c r="FQ23" s="152"/>
      <c r="FR23" s="152"/>
      <c r="FS23" s="152"/>
      <c r="FT23" s="152"/>
      <c r="FU23" s="152"/>
      <c r="FV23" s="152"/>
      <c r="FW23" s="152"/>
      <c r="FX23" s="152"/>
      <c r="FY23" s="152"/>
      <c r="FZ23" s="152"/>
      <c r="GA23" s="152"/>
      <c r="GB23" s="162"/>
      <c r="GC23" s="152"/>
      <c r="GD23" s="152"/>
      <c r="GE23" s="152"/>
      <c r="GF23" s="152"/>
      <c r="GG23" s="152"/>
      <c r="GH23" s="152"/>
      <c r="GI23" s="152"/>
      <c r="GJ23" s="152"/>
      <c r="GK23" s="152"/>
      <c r="GL23" s="152"/>
      <c r="GM23" s="152"/>
      <c r="GN23" s="162"/>
      <c r="GO23" s="152"/>
      <c r="GP23" s="152"/>
      <c r="GQ23" s="152"/>
      <c r="GR23" s="152"/>
      <c r="GS23" s="152"/>
      <c r="GT23" s="152"/>
      <c r="GU23" s="152"/>
      <c r="GV23" s="152"/>
      <c r="GW23" s="152"/>
      <c r="GX23" s="152"/>
      <c r="GY23" s="152"/>
      <c r="GZ23" s="162"/>
      <c r="HA23" s="152"/>
      <c r="HB23" s="152"/>
      <c r="HC23" s="152"/>
      <c r="HD23" s="152"/>
      <c r="HE23" s="152"/>
      <c r="HF23" s="152"/>
      <c r="HG23" s="152"/>
      <c r="HH23" s="152"/>
      <c r="HI23" s="152"/>
      <c r="HJ23" s="152"/>
      <c r="HK23" s="152"/>
      <c r="HL23" s="162"/>
      <c r="HM23" s="152"/>
      <c r="HN23" s="152"/>
      <c r="HO23" s="152"/>
      <c r="HP23" s="152"/>
      <c r="HQ23" s="152"/>
      <c r="HR23" s="152"/>
      <c r="HS23" s="152"/>
      <c r="HT23" s="152"/>
      <c r="HU23" s="152"/>
      <c r="HV23" s="152"/>
      <c r="HW23" s="152"/>
      <c r="HX23" s="162" t="s">
        <v>735</v>
      </c>
      <c r="HY23" s="152"/>
      <c r="HZ23" s="152"/>
      <c r="IA23" s="152"/>
      <c r="IB23" s="152"/>
      <c r="IC23" s="152"/>
      <c r="ID23" s="152"/>
      <c r="IE23" s="152"/>
      <c r="IF23" s="152"/>
      <c r="IG23" s="152"/>
      <c r="IH23" s="152"/>
      <c r="II23" s="152"/>
      <c r="IJ23" s="162" t="s">
        <v>677</v>
      </c>
      <c r="IK23" s="152"/>
      <c r="IL23" s="152"/>
      <c r="IM23" s="152"/>
      <c r="IN23" s="152"/>
      <c r="IO23" s="152"/>
      <c r="IP23" s="152"/>
      <c r="IQ23" s="152"/>
      <c r="IR23" s="152"/>
      <c r="IS23" s="152"/>
      <c r="IT23" s="152"/>
      <c r="IU23" s="152"/>
      <c r="IV23" s="152"/>
      <c r="IW23" s="152"/>
      <c r="IX23" s="152"/>
      <c r="IY23" s="152"/>
      <c r="IZ23" s="152"/>
      <c r="JA23" s="152"/>
      <c r="JB23" s="152"/>
      <c r="JC23" s="152"/>
      <c r="JD23" s="152"/>
      <c r="JE23" s="152"/>
      <c r="JF23" s="152"/>
      <c r="JG23" s="152"/>
      <c r="JH23" s="162"/>
      <c r="JI23" s="152"/>
      <c r="JJ23" s="152"/>
      <c r="JK23" s="152"/>
      <c r="JL23" s="152"/>
      <c r="JM23" s="152"/>
      <c r="JN23" s="152"/>
      <c r="JO23" s="152"/>
      <c r="JP23" s="152"/>
      <c r="JQ23" s="152"/>
      <c r="JR23" s="152"/>
      <c r="JS23" s="152"/>
      <c r="JT23" s="162"/>
      <c r="JU23" s="152"/>
      <c r="JV23" s="152"/>
      <c r="JW23" s="152"/>
      <c r="JX23" s="152"/>
      <c r="JY23" s="152"/>
      <c r="JZ23" s="152"/>
      <c r="KA23" s="152"/>
      <c r="KB23" s="152"/>
      <c r="KC23" s="152"/>
      <c r="KD23" s="152"/>
      <c r="KE23" s="152"/>
      <c r="KF23" s="162"/>
      <c r="KG23" s="152"/>
      <c r="KH23" s="152"/>
      <c r="KI23" s="152"/>
      <c r="KJ23" s="152"/>
      <c r="KK23" s="152"/>
      <c r="KL23" s="152"/>
      <c r="KM23" s="152"/>
      <c r="KN23" s="152"/>
      <c r="KO23" s="152"/>
      <c r="KP23" s="152"/>
      <c r="KQ23" s="152"/>
      <c r="KR23" s="162"/>
      <c r="KS23" s="152"/>
      <c r="KT23" s="152"/>
      <c r="KU23" s="152"/>
      <c r="KV23" s="152"/>
      <c r="KW23" s="152"/>
      <c r="KX23" s="152"/>
      <c r="KY23" s="152"/>
      <c r="KZ23" s="152"/>
      <c r="LA23" s="152"/>
      <c r="LB23" s="152"/>
      <c r="LC23" s="152"/>
      <c r="LD23" s="162"/>
    </row>
    <row r="24" spans="2:317" s="151" customFormat="1" ht="10.5" x14ac:dyDescent="0.25">
      <c r="B24" s="152" t="s">
        <v>546</v>
      </c>
      <c r="C24" s="152" t="s">
        <v>547</v>
      </c>
      <c r="D24" s="152"/>
      <c r="E24" s="152"/>
      <c r="F24" s="152"/>
      <c r="G24" s="152"/>
      <c r="H24" s="152"/>
      <c r="I24" s="152"/>
      <c r="J24" s="152"/>
      <c r="K24" s="152"/>
      <c r="L24" s="152"/>
      <c r="M24" s="152"/>
      <c r="N24" s="152"/>
      <c r="O24" s="152"/>
      <c r="P24" s="152"/>
      <c r="Q24" s="152"/>
      <c r="R24" s="152"/>
      <c r="S24" s="152"/>
      <c r="T24" s="152"/>
      <c r="U24" s="152"/>
      <c r="V24" s="152"/>
      <c r="W24" s="152"/>
      <c r="X24" s="152"/>
      <c r="Y24" s="152"/>
      <c r="Z24" s="152"/>
      <c r="AA24" s="152"/>
      <c r="AB24" s="162"/>
      <c r="AC24" s="152"/>
      <c r="AD24" s="152"/>
      <c r="AE24" s="152"/>
      <c r="AF24" s="152"/>
      <c r="AG24" s="152"/>
      <c r="AH24" s="152"/>
      <c r="AI24" s="152"/>
      <c r="AJ24" s="152"/>
      <c r="AK24" s="152"/>
      <c r="AL24" s="152"/>
      <c r="AM24" s="152"/>
      <c r="AN24" s="162"/>
      <c r="AO24" s="152"/>
      <c r="AP24" s="152"/>
      <c r="AQ24" s="152"/>
      <c r="AR24" s="152"/>
      <c r="AS24" s="152"/>
      <c r="AT24" s="152"/>
      <c r="AU24" s="152"/>
      <c r="AV24" s="152"/>
      <c r="AW24" s="152"/>
      <c r="AX24" s="152"/>
      <c r="AY24" s="152"/>
      <c r="AZ24" s="162"/>
      <c r="BA24" s="152"/>
      <c r="BB24" s="152"/>
      <c r="BC24" s="152"/>
      <c r="BD24" s="152"/>
      <c r="BE24" s="152"/>
      <c r="BF24" s="152"/>
      <c r="BG24" s="152"/>
      <c r="BH24" s="152"/>
      <c r="BI24" s="152"/>
      <c r="BJ24" s="152"/>
      <c r="BK24" s="152"/>
      <c r="BL24" s="162"/>
      <c r="BM24" s="152"/>
      <c r="BN24" s="152"/>
      <c r="BO24" s="152"/>
      <c r="BP24" s="152"/>
      <c r="BQ24" s="152"/>
      <c r="BR24" s="152"/>
      <c r="BS24" s="152"/>
      <c r="BT24" s="152"/>
      <c r="BU24" s="152"/>
      <c r="BV24" s="152"/>
      <c r="BW24" s="152"/>
      <c r="BX24" s="162"/>
      <c r="BY24" s="152"/>
      <c r="BZ24" s="152"/>
      <c r="CA24" s="152"/>
      <c r="CB24" s="152"/>
      <c r="CC24" s="152"/>
      <c r="CD24" s="152"/>
      <c r="CE24" s="152"/>
      <c r="CF24" s="152"/>
      <c r="CG24" s="152"/>
      <c r="CH24" s="152"/>
      <c r="CI24" s="152"/>
      <c r="CJ24" s="162"/>
      <c r="CK24" s="152"/>
      <c r="CL24" s="152"/>
      <c r="CM24" s="152"/>
      <c r="CN24" s="152"/>
      <c r="CO24" s="152"/>
      <c r="CP24" s="152"/>
      <c r="CQ24" s="152"/>
      <c r="CR24" s="152"/>
      <c r="CS24" s="152"/>
      <c r="CT24" s="152"/>
      <c r="CU24" s="152"/>
      <c r="CV24" s="152"/>
      <c r="CW24" s="152"/>
      <c r="CX24" s="152"/>
      <c r="CY24" s="152"/>
      <c r="CZ24" s="152"/>
      <c r="DA24" s="152"/>
      <c r="DB24" s="152"/>
      <c r="DC24" s="152"/>
      <c r="DD24" s="152"/>
      <c r="DE24" s="152"/>
      <c r="DF24" s="152"/>
      <c r="DG24" s="152"/>
      <c r="DH24" s="162"/>
      <c r="DI24" s="152"/>
      <c r="DJ24" s="152"/>
      <c r="DK24" s="152"/>
      <c r="DL24" s="152"/>
      <c r="DM24" s="152"/>
      <c r="DN24" s="152"/>
      <c r="DO24" s="152"/>
      <c r="DP24" s="152"/>
      <c r="DQ24" s="152"/>
      <c r="DR24" s="152"/>
      <c r="DS24" s="152"/>
      <c r="DT24" s="162"/>
      <c r="DU24" s="152"/>
      <c r="DV24" s="152"/>
      <c r="DW24" s="152"/>
      <c r="DX24" s="152"/>
      <c r="DY24" s="152"/>
      <c r="DZ24" s="152"/>
      <c r="EA24" s="152"/>
      <c r="EB24" s="152"/>
      <c r="EC24" s="152"/>
      <c r="ED24" s="152"/>
      <c r="EE24" s="152"/>
      <c r="EF24" s="162"/>
      <c r="EG24" s="152"/>
      <c r="EH24" s="152"/>
      <c r="EI24" s="152"/>
      <c r="EJ24" s="152"/>
      <c r="EK24" s="152"/>
      <c r="EL24" s="152"/>
      <c r="EM24" s="152"/>
      <c r="EN24" s="152"/>
      <c r="EO24" s="152"/>
      <c r="EP24" s="152"/>
      <c r="EQ24" s="152"/>
      <c r="ER24" s="162"/>
      <c r="ES24" s="152"/>
      <c r="ET24" s="152"/>
      <c r="EU24" s="152"/>
      <c r="EV24" s="152"/>
      <c r="EW24" s="152"/>
      <c r="EX24" s="152"/>
      <c r="EY24" s="152"/>
      <c r="EZ24" s="152"/>
      <c r="FA24" s="152"/>
      <c r="FB24" s="152"/>
      <c r="FC24" s="152"/>
      <c r="FD24" s="162"/>
      <c r="FE24" s="152"/>
      <c r="FF24" s="152"/>
      <c r="FG24" s="152"/>
      <c r="FH24" s="152"/>
      <c r="FI24" s="152"/>
      <c r="FJ24" s="152"/>
      <c r="FK24" s="152"/>
      <c r="FL24" s="152"/>
      <c r="FM24" s="152"/>
      <c r="FN24" s="152"/>
      <c r="FO24" s="152"/>
      <c r="FP24" s="162"/>
      <c r="FQ24" s="152"/>
      <c r="FR24" s="152"/>
      <c r="FS24" s="152"/>
      <c r="FT24" s="152"/>
      <c r="FU24" s="152"/>
      <c r="FV24" s="152"/>
      <c r="FW24" s="152"/>
      <c r="FX24" s="152"/>
      <c r="FY24" s="152"/>
      <c r="FZ24" s="152"/>
      <c r="GA24" s="152"/>
      <c r="GB24" s="162"/>
      <c r="GC24" s="152"/>
      <c r="GD24" s="152"/>
      <c r="GE24" s="152"/>
      <c r="GF24" s="152"/>
      <c r="GG24" s="152"/>
      <c r="GH24" s="152"/>
      <c r="GI24" s="152"/>
      <c r="GJ24" s="152"/>
      <c r="GK24" s="152"/>
      <c r="GL24" s="152"/>
      <c r="GM24" s="152"/>
      <c r="GN24" s="162"/>
      <c r="GO24" s="152"/>
      <c r="GP24" s="152"/>
      <c r="GQ24" s="152"/>
      <c r="GR24" s="152"/>
      <c r="GS24" s="152"/>
      <c r="GT24" s="152"/>
      <c r="GU24" s="152"/>
      <c r="GV24" s="152"/>
      <c r="GW24" s="152"/>
      <c r="GX24" s="152"/>
      <c r="GY24" s="152"/>
      <c r="GZ24" s="162"/>
      <c r="HA24" s="152"/>
      <c r="HB24" s="152"/>
      <c r="HC24" s="152"/>
      <c r="HD24" s="152"/>
      <c r="HE24" s="152"/>
      <c r="HF24" s="152"/>
      <c r="HG24" s="152"/>
      <c r="HH24" s="152"/>
      <c r="HI24" s="152"/>
      <c r="HJ24" s="152"/>
      <c r="HK24" s="152"/>
      <c r="HL24" s="162"/>
      <c r="HM24" s="152"/>
      <c r="HN24" s="152"/>
      <c r="HO24" s="152"/>
      <c r="HP24" s="152"/>
      <c r="HQ24" s="152"/>
      <c r="HR24" s="152"/>
      <c r="HS24" s="152"/>
      <c r="HT24" s="152"/>
      <c r="HU24" s="152"/>
      <c r="HV24" s="152"/>
      <c r="HW24" s="152"/>
      <c r="HX24" s="162" t="s">
        <v>736</v>
      </c>
      <c r="HY24" s="152"/>
      <c r="HZ24" s="152"/>
      <c r="IA24" s="152"/>
      <c r="IB24" s="152"/>
      <c r="IC24" s="152"/>
      <c r="ID24" s="152"/>
      <c r="IE24" s="152"/>
      <c r="IF24" s="152"/>
      <c r="IG24" s="152"/>
      <c r="IH24" s="152"/>
      <c r="II24" s="152"/>
      <c r="IJ24" s="162" t="s">
        <v>677</v>
      </c>
      <c r="IK24" s="152"/>
      <c r="IL24" s="152"/>
      <c r="IM24" s="152"/>
      <c r="IN24" s="152"/>
      <c r="IO24" s="152"/>
      <c r="IP24" s="152"/>
      <c r="IQ24" s="152"/>
      <c r="IR24" s="152"/>
      <c r="IS24" s="152"/>
      <c r="IT24" s="152"/>
      <c r="IU24" s="152"/>
      <c r="IV24" s="152"/>
      <c r="IW24" s="152"/>
      <c r="IX24" s="152"/>
      <c r="IY24" s="152"/>
      <c r="IZ24" s="152"/>
      <c r="JA24" s="152"/>
      <c r="JB24" s="152"/>
      <c r="JC24" s="152"/>
      <c r="JD24" s="152"/>
      <c r="JE24" s="152"/>
      <c r="JF24" s="152"/>
      <c r="JG24" s="152"/>
      <c r="JH24" s="162"/>
      <c r="JI24" s="152"/>
      <c r="JJ24" s="152"/>
      <c r="JK24" s="152"/>
      <c r="JL24" s="152"/>
      <c r="JM24" s="152"/>
      <c r="JN24" s="152"/>
      <c r="JO24" s="152"/>
      <c r="JP24" s="152"/>
      <c r="JQ24" s="152"/>
      <c r="JR24" s="152"/>
      <c r="JS24" s="152"/>
      <c r="JT24" s="162"/>
      <c r="JU24" s="152"/>
      <c r="JV24" s="152"/>
      <c r="JW24" s="152"/>
      <c r="JX24" s="152"/>
      <c r="JY24" s="152"/>
      <c r="JZ24" s="152"/>
      <c r="KA24" s="152"/>
      <c r="KB24" s="152"/>
      <c r="KC24" s="152"/>
      <c r="KD24" s="152"/>
      <c r="KE24" s="152"/>
      <c r="KF24" s="162"/>
      <c r="KG24" s="152"/>
      <c r="KH24" s="152"/>
      <c r="KI24" s="152"/>
      <c r="KJ24" s="152"/>
      <c r="KK24" s="152"/>
      <c r="KL24" s="152"/>
      <c r="KM24" s="152"/>
      <c r="KN24" s="152"/>
      <c r="KO24" s="152"/>
      <c r="KP24" s="152"/>
      <c r="KQ24" s="152"/>
      <c r="KR24" s="162"/>
      <c r="KS24" s="152"/>
      <c r="KT24" s="152"/>
      <c r="KU24" s="152"/>
      <c r="KV24" s="152"/>
      <c r="KW24" s="152"/>
      <c r="KX24" s="152"/>
      <c r="KY24" s="152"/>
      <c r="KZ24" s="152"/>
      <c r="LA24" s="152"/>
      <c r="LB24" s="152"/>
      <c r="LC24" s="152"/>
      <c r="LD24" s="162"/>
    </row>
    <row r="25" spans="2:317" s="151" customFormat="1" ht="10.5" x14ac:dyDescent="0.25">
      <c r="B25" s="152" t="s">
        <v>548</v>
      </c>
      <c r="C25" s="152" t="s">
        <v>549</v>
      </c>
      <c r="D25" s="152"/>
      <c r="E25" s="152"/>
      <c r="F25" s="152"/>
      <c r="G25" s="152"/>
      <c r="H25" s="152"/>
      <c r="I25" s="152"/>
      <c r="J25" s="152"/>
      <c r="K25" s="152"/>
      <c r="L25" s="152"/>
      <c r="M25" s="152"/>
      <c r="N25" s="152"/>
      <c r="O25" s="152"/>
      <c r="P25" s="152"/>
      <c r="Q25" s="152"/>
      <c r="R25" s="152"/>
      <c r="S25" s="152"/>
      <c r="T25" s="152"/>
      <c r="U25" s="152"/>
      <c r="V25" s="152"/>
      <c r="W25" s="152"/>
      <c r="X25" s="152"/>
      <c r="Y25" s="152"/>
      <c r="Z25" s="152"/>
      <c r="AA25" s="152"/>
      <c r="AB25" s="162"/>
      <c r="AC25" s="152"/>
      <c r="AD25" s="152"/>
      <c r="AE25" s="152"/>
      <c r="AF25" s="152"/>
      <c r="AG25" s="152"/>
      <c r="AH25" s="152"/>
      <c r="AI25" s="152"/>
      <c r="AJ25" s="152"/>
      <c r="AK25" s="152"/>
      <c r="AL25" s="152"/>
      <c r="AM25" s="152"/>
      <c r="AN25" s="162"/>
      <c r="AO25" s="152"/>
      <c r="AP25" s="152"/>
      <c r="AQ25" s="152"/>
      <c r="AR25" s="152"/>
      <c r="AS25" s="152"/>
      <c r="AT25" s="152"/>
      <c r="AU25" s="152"/>
      <c r="AV25" s="152"/>
      <c r="AW25" s="152"/>
      <c r="AX25" s="152"/>
      <c r="AY25" s="152"/>
      <c r="AZ25" s="162"/>
      <c r="BA25" s="152"/>
      <c r="BB25" s="152"/>
      <c r="BC25" s="152"/>
      <c r="BD25" s="152"/>
      <c r="BE25" s="152"/>
      <c r="BF25" s="152"/>
      <c r="BG25" s="152"/>
      <c r="BH25" s="152"/>
      <c r="BI25" s="152"/>
      <c r="BJ25" s="152"/>
      <c r="BK25" s="152"/>
      <c r="BL25" s="162"/>
      <c r="BM25" s="152"/>
      <c r="BN25" s="152"/>
      <c r="BO25" s="152"/>
      <c r="BP25" s="152"/>
      <c r="BQ25" s="152"/>
      <c r="BR25" s="152"/>
      <c r="BS25" s="152"/>
      <c r="BT25" s="152"/>
      <c r="BU25" s="152"/>
      <c r="BV25" s="152"/>
      <c r="BW25" s="152"/>
      <c r="BX25" s="162"/>
      <c r="BY25" s="152"/>
      <c r="BZ25" s="152"/>
      <c r="CA25" s="152"/>
      <c r="CB25" s="152"/>
      <c r="CC25" s="152"/>
      <c r="CD25" s="152"/>
      <c r="CE25" s="152"/>
      <c r="CF25" s="152"/>
      <c r="CG25" s="152"/>
      <c r="CH25" s="152"/>
      <c r="CI25" s="152"/>
      <c r="CJ25" s="162"/>
      <c r="CK25" s="152"/>
      <c r="CL25" s="152"/>
      <c r="CM25" s="152"/>
      <c r="CN25" s="152"/>
      <c r="CO25" s="152"/>
      <c r="CP25" s="152"/>
      <c r="CQ25" s="152"/>
      <c r="CR25" s="152"/>
      <c r="CS25" s="152"/>
      <c r="CT25" s="152"/>
      <c r="CU25" s="152"/>
      <c r="CV25" s="152"/>
      <c r="CW25" s="152"/>
      <c r="CX25" s="152"/>
      <c r="CY25" s="152"/>
      <c r="CZ25" s="152"/>
      <c r="DA25" s="152"/>
      <c r="DB25" s="152"/>
      <c r="DC25" s="152"/>
      <c r="DD25" s="152"/>
      <c r="DE25" s="152"/>
      <c r="DF25" s="152"/>
      <c r="DG25" s="152"/>
      <c r="DH25" s="152"/>
      <c r="DI25" s="152"/>
      <c r="DJ25" s="152"/>
      <c r="DK25" s="152"/>
      <c r="DL25" s="152"/>
      <c r="DM25" s="152"/>
      <c r="DN25" s="152"/>
      <c r="DO25" s="152"/>
      <c r="DP25" s="152"/>
      <c r="DQ25" s="152"/>
      <c r="DR25" s="152"/>
      <c r="DS25" s="152"/>
      <c r="DT25" s="162"/>
      <c r="DU25" s="152"/>
      <c r="DV25" s="152"/>
      <c r="DW25" s="152"/>
      <c r="DX25" s="152"/>
      <c r="DY25" s="152"/>
      <c r="DZ25" s="152"/>
      <c r="EA25" s="152"/>
      <c r="EB25" s="152"/>
      <c r="EC25" s="152"/>
      <c r="ED25" s="152"/>
      <c r="EE25" s="152"/>
      <c r="EF25" s="162"/>
      <c r="EG25" s="152"/>
      <c r="EH25" s="152"/>
      <c r="EI25" s="152"/>
      <c r="EJ25" s="152"/>
      <c r="EK25" s="152"/>
      <c r="EL25" s="152"/>
      <c r="EM25" s="152"/>
      <c r="EN25" s="152"/>
      <c r="EO25" s="152"/>
      <c r="EP25" s="152"/>
      <c r="EQ25" s="152"/>
      <c r="ER25" s="162"/>
      <c r="ES25" s="152"/>
      <c r="ET25" s="152"/>
      <c r="EU25" s="152"/>
      <c r="EV25" s="152"/>
      <c r="EW25" s="152"/>
      <c r="EX25" s="152"/>
      <c r="EY25" s="152"/>
      <c r="EZ25" s="152"/>
      <c r="FA25" s="152"/>
      <c r="FB25" s="152"/>
      <c r="FC25" s="152"/>
      <c r="FD25" s="162"/>
      <c r="FE25" s="152"/>
      <c r="FF25" s="152"/>
      <c r="FG25" s="152"/>
      <c r="FH25" s="152"/>
      <c r="FI25" s="152"/>
      <c r="FJ25" s="152"/>
      <c r="FK25" s="152"/>
      <c r="FL25" s="152"/>
      <c r="FM25" s="152"/>
      <c r="FN25" s="152"/>
      <c r="FO25" s="152"/>
      <c r="FP25" s="162"/>
      <c r="FQ25" s="152"/>
      <c r="FR25" s="152"/>
      <c r="FS25" s="152"/>
      <c r="FT25" s="152"/>
      <c r="FU25" s="152"/>
      <c r="FV25" s="152"/>
      <c r="FW25" s="152"/>
      <c r="FX25" s="152"/>
      <c r="FY25" s="152"/>
      <c r="FZ25" s="152"/>
      <c r="GA25" s="152"/>
      <c r="GB25" s="162"/>
      <c r="GC25" s="152"/>
      <c r="GD25" s="152"/>
      <c r="GE25" s="152"/>
      <c r="GF25" s="152"/>
      <c r="GG25" s="152"/>
      <c r="GH25" s="152"/>
      <c r="GI25" s="152"/>
      <c r="GJ25" s="152"/>
      <c r="GK25" s="152"/>
      <c r="GL25" s="152"/>
      <c r="GM25" s="152"/>
      <c r="GN25" s="162"/>
      <c r="GO25" s="152"/>
      <c r="GP25" s="152"/>
      <c r="GQ25" s="152"/>
      <c r="GR25" s="152"/>
      <c r="GS25" s="152"/>
      <c r="GT25" s="152"/>
      <c r="GU25" s="152"/>
      <c r="GV25" s="152"/>
      <c r="GW25" s="152"/>
      <c r="GX25" s="152"/>
      <c r="GY25" s="152"/>
      <c r="GZ25" s="162"/>
      <c r="HA25" s="152"/>
      <c r="HB25" s="152"/>
      <c r="HC25" s="152"/>
      <c r="HD25" s="152"/>
      <c r="HE25" s="152"/>
      <c r="HF25" s="152"/>
      <c r="HG25" s="152"/>
      <c r="HH25" s="152"/>
      <c r="HI25" s="152"/>
      <c r="HJ25" s="152"/>
      <c r="HK25" s="152"/>
      <c r="HL25" s="162"/>
      <c r="HM25" s="152"/>
      <c r="HN25" s="152"/>
      <c r="HO25" s="152"/>
      <c r="HP25" s="152"/>
      <c r="HQ25" s="152"/>
      <c r="HR25" s="152"/>
      <c r="HS25" s="152"/>
      <c r="HT25" s="152"/>
      <c r="HU25" s="152"/>
      <c r="HV25" s="152"/>
      <c r="HW25" s="152"/>
      <c r="HX25" s="162"/>
      <c r="HY25" s="152"/>
      <c r="HZ25" s="152"/>
      <c r="IA25" s="152"/>
      <c r="IB25" s="152"/>
      <c r="IC25" s="152"/>
      <c r="ID25" s="152"/>
      <c r="IE25" s="152"/>
      <c r="IF25" s="152"/>
      <c r="IG25" s="152"/>
      <c r="IH25" s="152"/>
      <c r="II25" s="152"/>
      <c r="IJ25" s="162"/>
      <c r="IK25" s="152"/>
      <c r="IL25" s="152"/>
      <c r="IM25" s="152"/>
      <c r="IN25" s="152"/>
      <c r="IO25" s="152"/>
      <c r="IP25" s="152"/>
      <c r="IQ25" s="152"/>
      <c r="IR25" s="152"/>
      <c r="IS25" s="152"/>
      <c r="IT25" s="152"/>
      <c r="IU25" s="152"/>
      <c r="IV25" s="152"/>
      <c r="IW25" s="152"/>
      <c r="IX25" s="152"/>
      <c r="IY25" s="152"/>
      <c r="IZ25" s="152"/>
      <c r="JA25" s="152"/>
      <c r="JB25" s="152"/>
      <c r="JC25" s="152"/>
      <c r="JD25" s="152"/>
      <c r="JE25" s="152"/>
      <c r="JF25" s="152"/>
      <c r="JG25" s="152"/>
      <c r="JH25" s="162"/>
      <c r="JI25" s="152"/>
      <c r="JJ25" s="152"/>
      <c r="JK25" s="152"/>
      <c r="JL25" s="152"/>
      <c r="JM25" s="152"/>
      <c r="JN25" s="152"/>
      <c r="JO25" s="152"/>
      <c r="JP25" s="152"/>
      <c r="JQ25" s="152"/>
      <c r="JR25" s="152"/>
      <c r="JS25" s="152"/>
      <c r="JT25" s="162"/>
      <c r="JU25" s="152"/>
      <c r="JV25" s="152"/>
      <c r="JW25" s="152"/>
      <c r="JX25" s="152"/>
      <c r="JY25" s="152"/>
      <c r="JZ25" s="152"/>
      <c r="KA25" s="152"/>
      <c r="KB25" s="152"/>
      <c r="KC25" s="152"/>
      <c r="KD25" s="152"/>
      <c r="KE25" s="152"/>
      <c r="KF25" s="162"/>
      <c r="KG25" s="152"/>
      <c r="KH25" s="152"/>
      <c r="KI25" s="152"/>
      <c r="KJ25" s="152"/>
      <c r="KK25" s="152"/>
      <c r="KL25" s="152"/>
      <c r="KM25" s="152"/>
      <c r="KN25" s="152"/>
      <c r="KO25" s="152"/>
      <c r="KP25" s="152"/>
      <c r="KQ25" s="152"/>
      <c r="KR25" s="162"/>
      <c r="KS25" s="152"/>
      <c r="KT25" s="152"/>
      <c r="KU25" s="152"/>
      <c r="KV25" s="152"/>
      <c r="KW25" s="152"/>
      <c r="KX25" s="152"/>
      <c r="KY25" s="152"/>
      <c r="KZ25" s="152"/>
      <c r="LA25" s="152"/>
      <c r="LB25" s="152"/>
      <c r="LC25" s="152"/>
      <c r="LD25" s="162"/>
      <c r="LE25" s="151" t="s">
        <v>637</v>
      </c>
    </row>
    <row r="26" spans="2:317" s="151" customFormat="1" ht="14" x14ac:dyDescent="0.3">
      <c r="B26" s="152" t="s">
        <v>548</v>
      </c>
      <c r="C26" s="152" t="s">
        <v>549</v>
      </c>
      <c r="D26" s="152"/>
      <c r="E26" s="152"/>
      <c r="F26" s="152"/>
      <c r="G26" s="152"/>
      <c r="H26" s="152"/>
      <c r="I26" s="152"/>
      <c r="J26" s="152"/>
      <c r="K26" s="152"/>
      <c r="L26" s="152"/>
      <c r="M26" s="152"/>
      <c r="N26" s="152"/>
      <c r="O26" s="152"/>
      <c r="P26" s="152"/>
      <c r="Q26" s="152"/>
      <c r="R26" s="152"/>
      <c r="S26" s="152"/>
      <c r="T26" s="152"/>
      <c r="U26" s="152"/>
      <c r="V26" s="152"/>
      <c r="W26" s="152"/>
      <c r="X26" s="152"/>
      <c r="Y26" s="152"/>
      <c r="Z26" s="152"/>
      <c r="AA26" s="152"/>
      <c r="AB26" s="162"/>
      <c r="AC26" s="152"/>
      <c r="AD26" s="152"/>
      <c r="AE26" s="152"/>
      <c r="AF26" s="152"/>
      <c r="AG26" s="152"/>
      <c r="AH26" s="152"/>
      <c r="AI26" s="152"/>
      <c r="AJ26" s="152"/>
      <c r="AK26" s="152"/>
      <c r="AL26" s="152"/>
      <c r="AM26" s="152"/>
      <c r="AN26" s="162"/>
      <c r="AO26" s="152"/>
      <c r="AP26" s="152"/>
      <c r="AQ26" s="152"/>
      <c r="AR26" s="152"/>
      <c r="AS26" s="152"/>
      <c r="AT26" s="152"/>
      <c r="AU26" s="152"/>
      <c r="AV26" s="152"/>
      <c r="AW26" s="152"/>
      <c r="AX26" s="152"/>
      <c r="AY26" s="152"/>
      <c r="AZ26" s="162"/>
      <c r="BA26" s="152"/>
      <c r="BB26" s="152"/>
      <c r="BC26" s="152"/>
      <c r="BD26" s="152"/>
      <c r="BE26" s="152"/>
      <c r="BF26" s="152"/>
      <c r="BG26" s="152"/>
      <c r="BH26" s="152"/>
      <c r="BI26" s="152"/>
      <c r="BJ26" s="152"/>
      <c r="BK26" s="152"/>
      <c r="BL26" s="162"/>
      <c r="BM26" s="152"/>
      <c r="BN26" s="152"/>
      <c r="BO26" s="152"/>
      <c r="BP26" s="152"/>
      <c r="BQ26" s="152"/>
      <c r="BR26" s="152"/>
      <c r="BS26" s="152"/>
      <c r="BT26" s="152"/>
      <c r="BU26" s="152"/>
      <c r="BV26" s="152"/>
      <c r="BW26" s="152"/>
      <c r="BX26" s="162"/>
      <c r="BY26" s="152"/>
      <c r="BZ26" s="152"/>
      <c r="CA26" s="152"/>
      <c r="CB26" s="152"/>
      <c r="CC26" s="152"/>
      <c r="CD26" s="152"/>
      <c r="CE26" s="152"/>
      <c r="CF26" s="152"/>
      <c r="CG26" s="152"/>
      <c r="CH26" s="152"/>
      <c r="CI26" s="152"/>
      <c r="CJ26" s="162"/>
      <c r="CK26" s="152"/>
      <c r="CL26" s="152"/>
      <c r="CM26" s="152"/>
      <c r="CN26" s="152"/>
      <c r="CO26" s="152"/>
      <c r="CP26" s="152"/>
      <c r="CQ26" s="152"/>
      <c r="CR26" s="152"/>
      <c r="CS26" s="152"/>
      <c r="CT26" s="152"/>
      <c r="CU26" s="152"/>
      <c r="CV26" s="152"/>
      <c r="CW26" s="152"/>
      <c r="CX26" s="152"/>
      <c r="CY26" s="152"/>
      <c r="CZ26" s="152"/>
      <c r="DA26" s="152"/>
      <c r="DB26" s="152"/>
      <c r="DC26" s="152"/>
      <c r="DD26" s="152"/>
      <c r="DE26" s="152"/>
      <c r="DF26" s="152"/>
      <c r="DG26" s="152"/>
      <c r="DH26" s="152"/>
      <c r="DI26" s="152"/>
      <c r="DJ26" s="152"/>
      <c r="DK26" s="152"/>
      <c r="DL26" s="152"/>
      <c r="DM26" s="152"/>
      <c r="DN26" s="152"/>
      <c r="DO26" s="152"/>
      <c r="DP26" s="152"/>
      <c r="DQ26" s="152"/>
      <c r="DR26" s="152"/>
      <c r="DS26" s="152"/>
      <c r="DT26" s="162"/>
      <c r="DU26" s="152"/>
      <c r="DV26" s="152"/>
      <c r="DW26" s="152"/>
      <c r="DX26" s="152"/>
      <c r="DY26" s="152"/>
      <c r="DZ26" s="152"/>
      <c r="EA26" s="152"/>
      <c r="EB26" s="152"/>
      <c r="EC26" s="152"/>
      <c r="ED26" s="152"/>
      <c r="EE26" s="152"/>
      <c r="EF26" s="162"/>
      <c r="EG26" s="152"/>
      <c r="EH26" s="152"/>
      <c r="EI26" s="152"/>
      <c r="EJ26" s="152"/>
      <c r="EK26" s="152"/>
      <c r="EL26" s="152"/>
      <c r="EM26" s="152"/>
      <c r="EN26" s="152"/>
      <c r="EO26" s="152"/>
      <c r="EP26" s="152"/>
      <c r="EQ26" s="152"/>
      <c r="ER26" s="162"/>
      <c r="ES26" s="152"/>
      <c r="ET26" s="152"/>
      <c r="EU26" s="152"/>
      <c r="EV26" s="152"/>
      <c r="EW26" s="152"/>
      <c r="EX26" s="152"/>
      <c r="EY26" s="152"/>
      <c r="EZ26" s="152"/>
      <c r="FA26" s="152"/>
      <c r="FB26" s="152"/>
      <c r="FC26" s="152"/>
      <c r="FD26" s="162"/>
      <c r="FE26" s="152"/>
      <c r="FF26" s="152"/>
      <c r="FG26" s="152"/>
      <c r="FH26" s="152"/>
      <c r="FI26" s="152"/>
      <c r="FJ26" s="152"/>
      <c r="FK26" s="152"/>
      <c r="FL26" s="152"/>
      <c r="FM26" s="152"/>
      <c r="FN26" s="152"/>
      <c r="FO26" s="152"/>
      <c r="FP26" s="162"/>
      <c r="FQ26" s="152"/>
      <c r="FR26" s="152"/>
      <c r="FS26" s="152"/>
      <c r="FT26" s="152"/>
      <c r="FU26" s="152"/>
      <c r="FV26" s="152"/>
      <c r="FW26" s="152"/>
      <c r="FX26" s="152"/>
      <c r="FY26" s="152"/>
      <c r="FZ26" s="152"/>
      <c r="GA26" s="152"/>
      <c r="GB26" s="162"/>
      <c r="GC26" s="152"/>
      <c r="GD26" s="152"/>
      <c r="GE26" s="152"/>
      <c r="GF26" s="152"/>
      <c r="GG26" s="152"/>
      <c r="GH26" s="152"/>
      <c r="GI26" s="152"/>
      <c r="GJ26" s="152"/>
      <c r="GK26" s="152"/>
      <c r="GL26" s="152"/>
      <c r="GM26" s="152"/>
      <c r="GN26" s="162"/>
      <c r="GO26" s="152"/>
      <c r="GP26" s="152"/>
      <c r="GQ26" s="152"/>
      <c r="GR26" s="152"/>
      <c r="GS26" s="152"/>
      <c r="GT26" s="152"/>
      <c r="GU26" s="152"/>
      <c r="GV26" s="152"/>
      <c r="GW26" s="152"/>
      <c r="GX26" s="152"/>
      <c r="GY26" s="152"/>
      <c r="GZ26" s="162"/>
      <c r="HA26" s="152"/>
      <c r="HB26" s="152"/>
      <c r="HC26" s="152"/>
      <c r="HD26" s="152"/>
      <c r="HE26" s="152"/>
      <c r="HF26" s="152"/>
      <c r="HG26" s="152"/>
      <c r="HH26" s="152"/>
      <c r="HI26" s="152"/>
      <c r="HJ26" s="152"/>
      <c r="HK26" s="152"/>
      <c r="HL26" s="162"/>
      <c r="HM26" s="152"/>
      <c r="HN26" s="152"/>
      <c r="HO26" s="152"/>
      <c r="HP26" s="152"/>
      <c r="HQ26" s="152"/>
      <c r="HR26" s="152"/>
      <c r="HS26" s="152"/>
      <c r="HT26" s="152"/>
      <c r="HU26" s="152"/>
      <c r="HV26" s="152"/>
      <c r="HW26" s="152"/>
      <c r="HX26" s="162"/>
      <c r="HY26" s="152"/>
      <c r="HZ26" s="152"/>
      <c r="IA26" s="152"/>
      <c r="IB26" s="152"/>
      <c r="IC26" s="152"/>
      <c r="ID26" s="152"/>
      <c r="IE26" s="152"/>
      <c r="IF26" s="152"/>
      <c r="IG26" s="152"/>
      <c r="IH26" s="152"/>
      <c r="II26" s="152"/>
      <c r="IJ26" s="162"/>
      <c r="IK26" s="152"/>
      <c r="IL26" s="152"/>
      <c r="IM26" s="152"/>
      <c r="IN26" s="152"/>
      <c r="IO26" s="152"/>
      <c r="IP26" s="152"/>
      <c r="IQ26" s="152"/>
      <c r="IR26" s="152"/>
      <c r="IS26" s="152"/>
      <c r="IT26" s="152"/>
      <c r="IU26" s="152"/>
      <c r="IV26" s="152"/>
      <c r="IW26" s="152"/>
      <c r="IX26" s="152"/>
      <c r="IY26" s="152"/>
      <c r="IZ26" s="152"/>
      <c r="JA26" s="152"/>
      <c r="JB26" s="152"/>
      <c r="JC26" s="152"/>
      <c r="JD26" s="152"/>
      <c r="JE26" s="152"/>
      <c r="JF26" s="152"/>
      <c r="JG26" s="152"/>
      <c r="JH26" s="162"/>
      <c r="JI26" s="152"/>
      <c r="JJ26" s="152"/>
      <c r="JK26" s="152"/>
      <c r="JL26" s="152"/>
      <c r="JM26" s="152"/>
      <c r="JN26" s="152"/>
      <c r="JO26" s="152"/>
      <c r="JP26" s="152"/>
      <c r="JQ26" s="152"/>
      <c r="JR26" s="152"/>
      <c r="JS26" s="152"/>
      <c r="JT26" s="162"/>
      <c r="JU26" s="152"/>
      <c r="JV26" s="152"/>
      <c r="JW26" s="152"/>
      <c r="JX26" s="152"/>
      <c r="JY26" s="152"/>
      <c r="JZ26" s="152"/>
      <c r="KA26" s="152"/>
      <c r="KB26" s="152"/>
      <c r="KC26" s="152"/>
      <c r="KD26" s="152"/>
      <c r="KE26" s="152"/>
      <c r="KF26" s="162"/>
      <c r="KG26" s="152"/>
      <c r="KH26" s="152"/>
      <c r="KI26" s="152"/>
      <c r="KJ26" s="152"/>
      <c r="KK26" s="152"/>
      <c r="KL26" s="152"/>
      <c r="KM26" s="152"/>
      <c r="KN26" s="152"/>
      <c r="KO26" s="152"/>
      <c r="KP26" s="152"/>
      <c r="KQ26" s="152"/>
      <c r="KR26" s="162"/>
      <c r="KS26" s="152"/>
      <c r="KT26" s="152"/>
      <c r="KU26" s="152"/>
      <c r="KV26" s="152"/>
      <c r="KW26" s="152"/>
      <c r="KX26" s="152"/>
      <c r="KY26" s="152"/>
      <c r="KZ26" s="152"/>
      <c r="LA26" s="152"/>
      <c r="LB26" s="152"/>
      <c r="LC26" s="152"/>
      <c r="LD26" s="162"/>
      <c r="LE26" s="165" t="s">
        <v>638</v>
      </c>
    </row>
    <row r="27" spans="2:317" s="151" customFormat="1" ht="10.5" x14ac:dyDescent="0.25">
      <c r="B27" s="152" t="s">
        <v>534</v>
      </c>
      <c r="C27" s="152"/>
      <c r="D27" s="152"/>
      <c r="E27" s="152"/>
      <c r="F27" s="152"/>
      <c r="G27" s="152"/>
      <c r="H27" s="152"/>
      <c r="I27" s="152"/>
      <c r="J27" s="152"/>
      <c r="K27" s="152"/>
      <c r="L27" s="152"/>
      <c r="M27" s="152"/>
      <c r="N27" s="152"/>
      <c r="O27" s="152"/>
      <c r="P27" s="152"/>
      <c r="Q27" s="152"/>
      <c r="R27" s="152"/>
      <c r="S27" s="152"/>
      <c r="T27" s="152"/>
      <c r="U27" s="152"/>
      <c r="V27" s="152"/>
      <c r="W27" s="152"/>
      <c r="X27" s="152"/>
      <c r="Y27" s="152"/>
      <c r="Z27" s="152"/>
      <c r="AA27" s="152"/>
      <c r="AB27" s="162"/>
      <c r="AC27" s="152"/>
      <c r="AD27" s="152"/>
      <c r="AE27" s="152"/>
      <c r="AF27" s="152"/>
      <c r="AG27" s="152"/>
      <c r="AH27" s="152"/>
      <c r="AI27" s="152"/>
      <c r="AJ27" s="152"/>
      <c r="AK27" s="152"/>
      <c r="AL27" s="152"/>
      <c r="AM27" s="152"/>
      <c r="AN27" s="162"/>
      <c r="AO27" s="152"/>
      <c r="AP27" s="152"/>
      <c r="AQ27" s="152"/>
      <c r="AR27" s="152"/>
      <c r="AS27" s="152"/>
      <c r="AT27" s="152"/>
      <c r="AU27" s="152"/>
      <c r="AV27" s="152"/>
      <c r="AW27" s="152"/>
      <c r="AX27" s="152"/>
      <c r="AY27" s="152"/>
      <c r="AZ27" s="162"/>
      <c r="BA27" s="152"/>
      <c r="BB27" s="152"/>
      <c r="BC27" s="152"/>
      <c r="BD27" s="152"/>
      <c r="BE27" s="152"/>
      <c r="BF27" s="152"/>
      <c r="BG27" s="152"/>
      <c r="BH27" s="152"/>
      <c r="BI27" s="152"/>
      <c r="BJ27" s="152"/>
      <c r="BK27" s="152"/>
      <c r="BL27" s="162"/>
      <c r="BM27" s="152"/>
      <c r="BN27" s="152"/>
      <c r="BO27" s="152"/>
      <c r="BP27" s="152"/>
      <c r="BQ27" s="152"/>
      <c r="BR27" s="152"/>
      <c r="BS27" s="152"/>
      <c r="BT27" s="152"/>
      <c r="BU27" s="152"/>
      <c r="BV27" s="152"/>
      <c r="BW27" s="152"/>
      <c r="BX27" s="162"/>
      <c r="BY27" s="152"/>
      <c r="BZ27" s="152"/>
      <c r="CA27" s="152"/>
      <c r="CB27" s="152"/>
      <c r="CC27" s="152"/>
      <c r="CD27" s="152"/>
      <c r="CE27" s="152"/>
      <c r="CF27" s="152"/>
      <c r="CG27" s="152"/>
      <c r="CH27" s="152"/>
      <c r="CI27" s="152"/>
      <c r="CJ27" s="162"/>
      <c r="CK27" s="152"/>
      <c r="CL27" s="152"/>
      <c r="CM27" s="152"/>
      <c r="CN27" s="152"/>
      <c r="CO27" s="152"/>
      <c r="CP27" s="152"/>
      <c r="CQ27" s="152"/>
      <c r="CR27" s="152"/>
      <c r="CS27" s="152"/>
      <c r="CT27" s="152"/>
      <c r="CU27" s="152"/>
      <c r="CV27" s="152"/>
      <c r="CW27" s="152"/>
      <c r="CX27" s="152"/>
      <c r="CY27" s="152"/>
      <c r="CZ27" s="152"/>
      <c r="DA27" s="152"/>
      <c r="DB27" s="152"/>
      <c r="DC27" s="152"/>
      <c r="DD27" s="152"/>
      <c r="DE27" s="152"/>
      <c r="DF27" s="152"/>
      <c r="DG27" s="152"/>
      <c r="DH27" s="152"/>
      <c r="DI27" s="152"/>
      <c r="DJ27" s="152"/>
      <c r="DK27" s="152"/>
      <c r="DL27" s="152"/>
      <c r="DM27" s="152"/>
      <c r="DN27" s="152"/>
      <c r="DO27" s="152"/>
      <c r="DP27" s="152"/>
      <c r="DQ27" s="152"/>
      <c r="DR27" s="152"/>
      <c r="DS27" s="152"/>
      <c r="DT27" s="162"/>
      <c r="DU27" s="152"/>
      <c r="DV27" s="152"/>
      <c r="DW27" s="152"/>
      <c r="DX27" s="152"/>
      <c r="DY27" s="152"/>
      <c r="DZ27" s="152"/>
      <c r="EA27" s="152"/>
      <c r="EB27" s="152"/>
      <c r="EC27" s="152"/>
      <c r="ED27" s="152"/>
      <c r="EE27" s="152"/>
      <c r="EF27" s="162"/>
      <c r="EG27" s="152"/>
      <c r="EH27" s="152"/>
      <c r="EI27" s="152"/>
      <c r="EJ27" s="152"/>
      <c r="EK27" s="152"/>
      <c r="EL27" s="152"/>
      <c r="EM27" s="152"/>
      <c r="EN27" s="152"/>
      <c r="EO27" s="152"/>
      <c r="EP27" s="152"/>
      <c r="EQ27" s="152"/>
      <c r="ER27" s="162"/>
      <c r="ES27" s="152"/>
      <c r="ET27" s="152"/>
      <c r="EU27" s="152"/>
      <c r="EV27" s="152"/>
      <c r="EW27" s="152"/>
      <c r="EX27" s="152"/>
      <c r="EY27" s="152"/>
      <c r="EZ27" s="152"/>
      <c r="FA27" s="152"/>
      <c r="FB27" s="152"/>
      <c r="FC27" s="152"/>
      <c r="FD27" s="162"/>
      <c r="FE27" s="152"/>
      <c r="FF27" s="152"/>
      <c r="FG27" s="152"/>
      <c r="FH27" s="152"/>
      <c r="FI27" s="152"/>
      <c r="FJ27" s="152"/>
      <c r="FK27" s="152"/>
      <c r="FL27" s="152"/>
      <c r="FM27" s="152"/>
      <c r="FN27" s="152"/>
      <c r="FO27" s="152"/>
      <c r="FP27" s="162"/>
      <c r="FQ27" s="152"/>
      <c r="FR27" s="152"/>
      <c r="FS27" s="152"/>
      <c r="FT27" s="152"/>
      <c r="FU27" s="152"/>
      <c r="FV27" s="152"/>
      <c r="FW27" s="152"/>
      <c r="FX27" s="152"/>
      <c r="FY27" s="152"/>
      <c r="FZ27" s="152"/>
      <c r="GA27" s="152"/>
      <c r="GB27" s="162"/>
      <c r="GC27" s="152"/>
      <c r="GD27" s="152"/>
      <c r="GE27" s="152"/>
      <c r="GF27" s="152"/>
      <c r="GG27" s="152"/>
      <c r="GH27" s="152"/>
      <c r="GI27" s="152"/>
      <c r="GJ27" s="152"/>
      <c r="GK27" s="152"/>
      <c r="GL27" s="152"/>
      <c r="GM27" s="152"/>
      <c r="GN27" s="162"/>
      <c r="GO27" s="152"/>
      <c r="GP27" s="152"/>
      <c r="GQ27" s="152"/>
      <c r="GR27" s="152"/>
      <c r="GS27" s="152"/>
      <c r="GT27" s="152"/>
      <c r="GU27" s="152"/>
      <c r="GV27" s="152"/>
      <c r="GW27" s="152"/>
      <c r="GX27" s="152"/>
      <c r="GY27" s="152"/>
      <c r="GZ27" s="162"/>
      <c r="HA27" s="152"/>
      <c r="HB27" s="152"/>
      <c r="HC27" s="152"/>
      <c r="HD27" s="152"/>
      <c r="HE27" s="152"/>
      <c r="HF27" s="152"/>
      <c r="HG27" s="152"/>
      <c r="HH27" s="152"/>
      <c r="HI27" s="152"/>
      <c r="HJ27" s="152"/>
      <c r="HK27" s="152"/>
      <c r="HL27" s="162"/>
      <c r="HM27" s="152"/>
      <c r="HN27" s="152"/>
      <c r="HO27" s="152"/>
      <c r="HP27" s="152"/>
      <c r="HQ27" s="152"/>
      <c r="HR27" s="152"/>
      <c r="HS27" s="152"/>
      <c r="HT27" s="152"/>
      <c r="HU27" s="152"/>
      <c r="HV27" s="152"/>
      <c r="HW27" s="152"/>
      <c r="HX27" s="162"/>
      <c r="HY27" s="152"/>
      <c r="HZ27" s="152"/>
      <c r="IA27" s="152"/>
      <c r="IB27" s="152"/>
      <c r="IC27" s="152"/>
      <c r="ID27" s="152"/>
      <c r="IE27" s="152"/>
      <c r="IF27" s="152"/>
      <c r="IG27" s="152"/>
      <c r="IH27" s="152"/>
      <c r="II27" s="152"/>
      <c r="IJ27" s="162"/>
      <c r="IK27" s="152"/>
      <c r="IL27" s="152"/>
      <c r="IM27" s="152"/>
      <c r="IN27" s="152"/>
      <c r="IO27" s="152"/>
      <c r="IP27" s="152"/>
      <c r="IQ27" s="152"/>
      <c r="IR27" s="152"/>
      <c r="IS27" s="152"/>
      <c r="IT27" s="152"/>
      <c r="IU27" s="152"/>
      <c r="IV27" s="152"/>
      <c r="IW27" s="152"/>
      <c r="IX27" s="152"/>
      <c r="IY27" s="152"/>
      <c r="IZ27" s="152"/>
      <c r="JA27" s="152"/>
      <c r="JB27" s="152"/>
      <c r="JC27" s="152"/>
      <c r="JD27" s="152"/>
      <c r="JE27" s="152"/>
      <c r="JF27" s="152"/>
      <c r="JG27" s="152"/>
      <c r="JH27" s="162"/>
      <c r="JI27" s="152"/>
      <c r="JJ27" s="152"/>
      <c r="JK27" s="152"/>
      <c r="JL27" s="152"/>
      <c r="JM27" s="152"/>
      <c r="JN27" s="152"/>
      <c r="JO27" s="152"/>
      <c r="JP27" s="152"/>
      <c r="JQ27" s="152"/>
      <c r="JR27" s="152"/>
      <c r="JS27" s="152"/>
      <c r="JT27" s="162"/>
      <c r="JU27" s="152"/>
      <c r="JV27" s="152"/>
      <c r="JW27" s="152"/>
      <c r="JX27" s="152"/>
      <c r="JY27" s="152"/>
      <c r="JZ27" s="152"/>
      <c r="KA27" s="152"/>
      <c r="KB27" s="152"/>
      <c r="KC27" s="152"/>
      <c r="KD27" s="152"/>
      <c r="KE27" s="152"/>
      <c r="KF27" s="162" t="s">
        <v>737</v>
      </c>
      <c r="KG27" s="152"/>
      <c r="KH27" s="152"/>
      <c r="KI27" s="152"/>
      <c r="KJ27" s="152"/>
      <c r="KK27" s="152"/>
      <c r="KL27" s="152"/>
      <c r="KM27" s="152"/>
      <c r="KN27" s="152"/>
      <c r="KO27" s="152"/>
      <c r="KP27" s="152"/>
      <c r="KQ27" s="152"/>
      <c r="KR27" s="162" t="s">
        <v>738</v>
      </c>
      <c r="KS27" s="152"/>
      <c r="KT27" s="152"/>
      <c r="KU27" s="152"/>
      <c r="KV27" s="152"/>
      <c r="KW27" s="152"/>
      <c r="KX27" s="152"/>
      <c r="KY27" s="152"/>
      <c r="KZ27" s="152"/>
      <c r="LA27" s="152"/>
      <c r="LB27" s="152"/>
      <c r="LC27" s="152"/>
      <c r="LD27" s="162" t="s">
        <v>677</v>
      </c>
    </row>
    <row r="28" spans="2:317" s="151" customFormat="1" ht="10.5" x14ac:dyDescent="0.25">
      <c r="B28" s="152" t="s">
        <v>538</v>
      </c>
      <c r="C28" s="152"/>
      <c r="D28" s="152"/>
      <c r="E28" s="152"/>
      <c r="F28" s="152"/>
      <c r="G28" s="152"/>
      <c r="H28" s="152"/>
      <c r="I28" s="152"/>
      <c r="J28" s="152"/>
      <c r="K28" s="152"/>
      <c r="L28" s="152"/>
      <c r="M28" s="152"/>
      <c r="N28" s="152"/>
      <c r="O28" s="152"/>
      <c r="P28" s="152"/>
      <c r="Q28" s="152"/>
      <c r="R28" s="152"/>
      <c r="S28" s="152"/>
      <c r="T28" s="152"/>
      <c r="U28" s="152"/>
      <c r="V28" s="152"/>
      <c r="W28" s="152"/>
      <c r="X28" s="152"/>
      <c r="Y28" s="152"/>
      <c r="Z28" s="152"/>
      <c r="AA28" s="152"/>
      <c r="AB28" s="162"/>
      <c r="AC28" s="152"/>
      <c r="AD28" s="152"/>
      <c r="AE28" s="152"/>
      <c r="AF28" s="152"/>
      <c r="AG28" s="152"/>
      <c r="AH28" s="152"/>
      <c r="AI28" s="152"/>
      <c r="AJ28" s="152"/>
      <c r="AK28" s="152"/>
      <c r="AL28" s="152"/>
      <c r="AM28" s="152"/>
      <c r="AN28" s="162"/>
      <c r="AO28" s="152"/>
      <c r="AP28" s="152"/>
      <c r="AQ28" s="152"/>
      <c r="AR28" s="152"/>
      <c r="AS28" s="152"/>
      <c r="AT28" s="152"/>
      <c r="AU28" s="152"/>
      <c r="AV28" s="152"/>
      <c r="AW28" s="152"/>
      <c r="AX28" s="152"/>
      <c r="AY28" s="152"/>
      <c r="AZ28" s="162"/>
      <c r="BA28" s="152"/>
      <c r="BB28" s="152"/>
      <c r="BC28" s="152"/>
      <c r="BD28" s="152"/>
      <c r="BE28" s="152"/>
      <c r="BF28" s="152"/>
      <c r="BG28" s="152"/>
      <c r="BH28" s="152"/>
      <c r="BI28" s="152"/>
      <c r="BJ28" s="152"/>
      <c r="BK28" s="152"/>
      <c r="BL28" s="162"/>
      <c r="BM28" s="152"/>
      <c r="BN28" s="152"/>
      <c r="BO28" s="152"/>
      <c r="BP28" s="152"/>
      <c r="BQ28" s="152"/>
      <c r="BR28" s="152"/>
      <c r="BS28" s="152"/>
      <c r="BT28" s="152"/>
      <c r="BU28" s="152"/>
      <c r="BV28" s="152"/>
      <c r="BW28" s="152"/>
      <c r="BX28" s="162"/>
      <c r="BY28" s="152"/>
      <c r="BZ28" s="152"/>
      <c r="CA28" s="152"/>
      <c r="CB28" s="152"/>
      <c r="CC28" s="152"/>
      <c r="CD28" s="152"/>
      <c r="CE28" s="152"/>
      <c r="CF28" s="152"/>
      <c r="CG28" s="152"/>
      <c r="CH28" s="152"/>
      <c r="CI28" s="152"/>
      <c r="CJ28" s="162"/>
      <c r="CK28" s="152"/>
      <c r="CL28" s="152"/>
      <c r="CM28" s="152"/>
      <c r="CN28" s="152"/>
      <c r="CO28" s="152"/>
      <c r="CP28" s="152"/>
      <c r="CQ28" s="152"/>
      <c r="CR28" s="152"/>
      <c r="CS28" s="152"/>
      <c r="CT28" s="152"/>
      <c r="CU28" s="152"/>
      <c r="CV28" s="152"/>
      <c r="CW28" s="152"/>
      <c r="CX28" s="152"/>
      <c r="CY28" s="152"/>
      <c r="CZ28" s="152"/>
      <c r="DA28" s="152"/>
      <c r="DB28" s="152"/>
      <c r="DC28" s="152"/>
      <c r="DD28" s="152"/>
      <c r="DE28" s="152"/>
      <c r="DF28" s="152"/>
      <c r="DG28" s="152"/>
      <c r="DH28" s="152"/>
      <c r="DI28" s="152"/>
      <c r="DJ28" s="152"/>
      <c r="DK28" s="152"/>
      <c r="DL28" s="152"/>
      <c r="DM28" s="152"/>
      <c r="DN28" s="152"/>
      <c r="DO28" s="152"/>
      <c r="DP28" s="152"/>
      <c r="DQ28" s="152"/>
      <c r="DR28" s="152"/>
      <c r="DS28" s="152"/>
      <c r="DT28" s="162"/>
      <c r="DU28" s="152"/>
      <c r="DV28" s="152"/>
      <c r="DW28" s="152"/>
      <c r="DX28" s="152"/>
      <c r="DY28" s="152"/>
      <c r="DZ28" s="152"/>
      <c r="EA28" s="152"/>
      <c r="EB28" s="152"/>
      <c r="EC28" s="152"/>
      <c r="ED28" s="152"/>
      <c r="EE28" s="152"/>
      <c r="EF28" s="162"/>
      <c r="EG28" s="152"/>
      <c r="EH28" s="152"/>
      <c r="EI28" s="152"/>
      <c r="EJ28" s="152"/>
      <c r="EK28" s="152"/>
      <c r="EL28" s="152"/>
      <c r="EM28" s="152"/>
      <c r="EN28" s="152"/>
      <c r="EO28" s="152"/>
      <c r="EP28" s="152"/>
      <c r="EQ28" s="152"/>
      <c r="ER28" s="162"/>
      <c r="ES28" s="152"/>
      <c r="ET28" s="152"/>
      <c r="EU28" s="152"/>
      <c r="EV28" s="152"/>
      <c r="EW28" s="152"/>
      <c r="EX28" s="152"/>
      <c r="EY28" s="152"/>
      <c r="EZ28" s="152"/>
      <c r="FA28" s="152"/>
      <c r="FB28" s="152"/>
      <c r="FC28" s="152"/>
      <c r="FD28" s="162"/>
      <c r="FE28" s="152"/>
      <c r="FF28" s="152"/>
      <c r="FG28" s="152"/>
      <c r="FH28" s="152"/>
      <c r="FI28" s="152"/>
      <c r="FJ28" s="152"/>
      <c r="FK28" s="152"/>
      <c r="FL28" s="152"/>
      <c r="FM28" s="152"/>
      <c r="FN28" s="152"/>
      <c r="FO28" s="152"/>
      <c r="FP28" s="162"/>
      <c r="FQ28" s="152"/>
      <c r="FR28" s="152"/>
      <c r="FS28" s="152"/>
      <c r="FT28" s="152"/>
      <c r="FU28" s="152"/>
      <c r="FV28" s="152"/>
      <c r="FW28" s="152"/>
      <c r="FX28" s="152"/>
      <c r="FY28" s="152"/>
      <c r="FZ28" s="152"/>
      <c r="GA28" s="152"/>
      <c r="GB28" s="162"/>
      <c r="GC28" s="152"/>
      <c r="GD28" s="152"/>
      <c r="GE28" s="152"/>
      <c r="GF28" s="152"/>
      <c r="GG28" s="152"/>
      <c r="GH28" s="152"/>
      <c r="GI28" s="152"/>
      <c r="GJ28" s="152"/>
      <c r="GK28" s="152"/>
      <c r="GL28" s="152"/>
      <c r="GM28" s="152"/>
      <c r="GN28" s="162"/>
      <c r="GO28" s="152"/>
      <c r="GP28" s="152"/>
      <c r="GQ28" s="152"/>
      <c r="GR28" s="152"/>
      <c r="GS28" s="152"/>
      <c r="GT28" s="152"/>
      <c r="GU28" s="152"/>
      <c r="GV28" s="152"/>
      <c r="GW28" s="152"/>
      <c r="GX28" s="152"/>
      <c r="GY28" s="152"/>
      <c r="GZ28" s="162"/>
      <c r="HA28" s="152"/>
      <c r="HB28" s="152"/>
      <c r="HC28" s="152"/>
      <c r="HD28" s="152"/>
      <c r="HE28" s="152"/>
      <c r="HF28" s="152"/>
      <c r="HG28" s="152"/>
      <c r="HH28" s="152"/>
      <c r="HI28" s="152"/>
      <c r="HJ28" s="152"/>
      <c r="HK28" s="152"/>
      <c r="HL28" s="162"/>
      <c r="HM28" s="152"/>
      <c r="HN28" s="152"/>
      <c r="HO28" s="152"/>
      <c r="HP28" s="152"/>
      <c r="HQ28" s="152"/>
      <c r="HR28" s="152"/>
      <c r="HS28" s="152"/>
      <c r="HT28" s="152"/>
      <c r="HU28" s="152"/>
      <c r="HV28" s="152"/>
      <c r="HW28" s="152"/>
      <c r="HX28" s="162"/>
      <c r="HY28" s="152"/>
      <c r="HZ28" s="152"/>
      <c r="IA28" s="152"/>
      <c r="IB28" s="152"/>
      <c r="IC28" s="152"/>
      <c r="ID28" s="152"/>
      <c r="IE28" s="152"/>
      <c r="IF28" s="152"/>
      <c r="IG28" s="152"/>
      <c r="IH28" s="152"/>
      <c r="II28" s="152"/>
      <c r="IJ28" s="162"/>
      <c r="IK28" s="152"/>
      <c r="IL28" s="152"/>
      <c r="IM28" s="152"/>
      <c r="IN28" s="152"/>
      <c r="IO28" s="152"/>
      <c r="IP28" s="152"/>
      <c r="IQ28" s="152"/>
      <c r="IR28" s="152"/>
      <c r="IS28" s="152"/>
      <c r="IT28" s="152"/>
      <c r="IU28" s="152"/>
      <c r="IV28" s="152"/>
      <c r="IW28" s="152"/>
      <c r="IX28" s="152"/>
      <c r="IY28" s="152"/>
      <c r="IZ28" s="152"/>
      <c r="JA28" s="152"/>
      <c r="JB28" s="152"/>
      <c r="JC28" s="152"/>
      <c r="JD28" s="152"/>
      <c r="JE28" s="152"/>
      <c r="JF28" s="152"/>
      <c r="JG28" s="152"/>
      <c r="JH28" s="162"/>
      <c r="JI28" s="152"/>
      <c r="JJ28" s="152"/>
      <c r="JK28" s="152"/>
      <c r="JL28" s="152"/>
      <c r="JM28" s="152"/>
      <c r="JN28" s="152"/>
      <c r="JO28" s="152"/>
      <c r="JP28" s="152"/>
      <c r="JQ28" s="152"/>
      <c r="JR28" s="152"/>
      <c r="JS28" s="152"/>
      <c r="JT28" s="162"/>
      <c r="JU28" s="152"/>
      <c r="JV28" s="152"/>
      <c r="JW28" s="152"/>
      <c r="JX28" s="152"/>
      <c r="JY28" s="152"/>
      <c r="JZ28" s="152"/>
      <c r="KA28" s="152"/>
      <c r="KB28" s="152"/>
      <c r="KC28" s="152"/>
      <c r="KD28" s="152"/>
      <c r="KE28" s="152"/>
      <c r="KF28" s="162" t="s">
        <v>739</v>
      </c>
      <c r="KG28" s="152"/>
      <c r="KH28" s="152"/>
      <c r="KI28" s="152"/>
      <c r="KJ28" s="152"/>
      <c r="KK28" s="152"/>
      <c r="KL28" s="152"/>
      <c r="KM28" s="152"/>
      <c r="KN28" s="152"/>
      <c r="KO28" s="152"/>
      <c r="KP28" s="152"/>
      <c r="KQ28" s="152"/>
      <c r="KR28" s="162" t="s">
        <v>740</v>
      </c>
      <c r="KS28" s="152"/>
      <c r="KT28" s="152"/>
      <c r="KU28" s="152"/>
      <c r="KV28" s="152"/>
      <c r="KW28" s="152"/>
      <c r="KX28" s="152"/>
      <c r="KY28" s="152"/>
      <c r="KZ28" s="152"/>
      <c r="LA28" s="152"/>
      <c r="LB28" s="152"/>
      <c r="LC28" s="152"/>
      <c r="LD28" s="162" t="s">
        <v>677</v>
      </c>
    </row>
    <row r="29" spans="2:317" s="151" customFormat="1" ht="10.5" x14ac:dyDescent="0.25">
      <c r="B29" s="152" t="s">
        <v>550</v>
      </c>
      <c r="C29" s="152" t="s">
        <v>551</v>
      </c>
      <c r="D29" s="152"/>
      <c r="E29" s="152"/>
      <c r="F29" s="152"/>
      <c r="G29" s="152"/>
      <c r="H29" s="152"/>
      <c r="I29" s="152"/>
      <c r="J29" s="152"/>
      <c r="K29" s="152"/>
      <c r="L29" s="152"/>
      <c r="M29" s="152"/>
      <c r="N29" s="152"/>
      <c r="O29" s="152"/>
      <c r="P29" s="152" t="s">
        <v>741</v>
      </c>
      <c r="Q29" s="152"/>
      <c r="R29" s="152"/>
      <c r="S29" s="152"/>
      <c r="T29" s="152"/>
      <c r="U29" s="152"/>
      <c r="V29" s="152"/>
      <c r="W29" s="152"/>
      <c r="X29" s="152"/>
      <c r="Y29" s="152"/>
      <c r="Z29" s="152"/>
      <c r="AA29" s="152"/>
      <c r="AB29" s="162" t="s">
        <v>742</v>
      </c>
      <c r="AC29" s="152"/>
      <c r="AD29" s="152"/>
      <c r="AE29" s="152"/>
      <c r="AF29" s="152"/>
      <c r="AG29" s="152"/>
      <c r="AH29" s="152"/>
      <c r="AI29" s="152"/>
      <c r="AJ29" s="152"/>
      <c r="AK29" s="152"/>
      <c r="AL29" s="152"/>
      <c r="AM29" s="152"/>
      <c r="AN29" s="162" t="s">
        <v>743</v>
      </c>
      <c r="AO29" s="152"/>
      <c r="AP29" s="152"/>
      <c r="AQ29" s="152"/>
      <c r="AR29" s="152"/>
      <c r="AS29" s="152"/>
      <c r="AT29" s="152"/>
      <c r="AU29" s="152"/>
      <c r="AV29" s="152"/>
      <c r="AW29" s="152"/>
      <c r="AX29" s="152"/>
      <c r="AY29" s="152"/>
      <c r="AZ29" s="162" t="s">
        <v>744</v>
      </c>
      <c r="BA29" s="152"/>
      <c r="BB29" s="152"/>
      <c r="BC29" s="152"/>
      <c r="BD29" s="152"/>
      <c r="BE29" s="152"/>
      <c r="BF29" s="152"/>
      <c r="BG29" s="152"/>
      <c r="BH29" s="152"/>
      <c r="BI29" s="152"/>
      <c r="BJ29" s="152"/>
      <c r="BK29" s="152"/>
      <c r="BL29" s="162" t="s">
        <v>744</v>
      </c>
      <c r="BM29" s="152"/>
      <c r="BN29" s="152"/>
      <c r="BO29" s="152"/>
      <c r="BP29" s="152"/>
      <c r="BQ29" s="152"/>
      <c r="BR29" s="152"/>
      <c r="BS29" s="152"/>
      <c r="BT29" s="152"/>
      <c r="BU29" s="152"/>
      <c r="BV29" s="152"/>
      <c r="BW29" s="152"/>
      <c r="BX29" s="162" t="s">
        <v>745</v>
      </c>
      <c r="BY29" s="152"/>
      <c r="BZ29" s="152"/>
      <c r="CA29" s="152"/>
      <c r="CB29" s="152"/>
      <c r="CC29" s="152"/>
      <c r="CD29" s="152"/>
      <c r="CE29" s="152"/>
      <c r="CF29" s="152"/>
      <c r="CG29" s="152"/>
      <c r="CH29" s="152"/>
      <c r="CI29" s="152"/>
      <c r="CJ29" s="162" t="s">
        <v>745</v>
      </c>
      <c r="CK29" s="152"/>
      <c r="CL29" s="152"/>
      <c r="CM29" s="152"/>
      <c r="CN29" s="152"/>
      <c r="CO29" s="152"/>
      <c r="CP29" s="152"/>
      <c r="CQ29" s="152"/>
      <c r="CR29" s="152"/>
      <c r="CS29" s="152"/>
      <c r="CT29" s="152"/>
      <c r="CU29" s="152"/>
      <c r="CV29" s="152" t="s">
        <v>746</v>
      </c>
      <c r="CW29" s="152"/>
      <c r="CX29" s="152"/>
      <c r="CY29" s="152"/>
      <c r="CZ29" s="152"/>
      <c r="DA29" s="152"/>
      <c r="DB29" s="152"/>
      <c r="DC29" s="152"/>
      <c r="DD29" s="152"/>
      <c r="DE29" s="152"/>
      <c r="DF29" s="152"/>
      <c r="DG29" s="152"/>
      <c r="DH29" s="152" t="s">
        <v>747</v>
      </c>
      <c r="DI29" s="152"/>
      <c r="DJ29" s="152"/>
      <c r="DK29" s="152"/>
      <c r="DL29" s="152"/>
      <c r="DM29" s="152"/>
      <c r="DN29" s="152"/>
      <c r="DO29" s="152"/>
      <c r="DP29" s="152"/>
      <c r="DQ29" s="152"/>
      <c r="DR29" s="152"/>
      <c r="DS29" s="152"/>
      <c r="DT29" s="162" t="s">
        <v>747</v>
      </c>
      <c r="DU29" s="152"/>
      <c r="DV29" s="152"/>
      <c r="DW29" s="152"/>
      <c r="DX29" s="152"/>
      <c r="DY29" s="152"/>
      <c r="DZ29" s="152"/>
      <c r="EA29" s="152"/>
      <c r="EB29" s="152"/>
      <c r="EC29" s="152"/>
      <c r="ED29" s="152"/>
      <c r="EE29" s="152"/>
      <c r="EF29" s="162"/>
      <c r="EG29" s="152"/>
      <c r="EH29" s="152"/>
      <c r="EI29" s="152"/>
      <c r="EJ29" s="152"/>
      <c r="EK29" s="152"/>
      <c r="EL29" s="152"/>
      <c r="EM29" s="152"/>
      <c r="EN29" s="152"/>
      <c r="EO29" s="152"/>
      <c r="EP29" s="152"/>
      <c r="EQ29" s="152"/>
      <c r="ER29" s="162"/>
      <c r="ES29" s="152"/>
      <c r="ET29" s="152"/>
      <c r="EU29" s="152"/>
      <c r="EV29" s="152"/>
      <c r="EW29" s="152"/>
      <c r="EX29" s="152"/>
      <c r="EY29" s="152"/>
      <c r="EZ29" s="152"/>
      <c r="FA29" s="152"/>
      <c r="FB29" s="152"/>
      <c r="FC29" s="152"/>
      <c r="FD29" s="162"/>
      <c r="FE29" s="152"/>
      <c r="FF29" s="152"/>
      <c r="FG29" s="152"/>
      <c r="FH29" s="152"/>
      <c r="FI29" s="152"/>
      <c r="FJ29" s="152"/>
      <c r="FK29" s="152"/>
      <c r="FL29" s="152"/>
      <c r="FM29" s="152"/>
      <c r="FN29" s="152"/>
      <c r="FO29" s="152"/>
      <c r="FP29" s="162"/>
      <c r="FQ29" s="152"/>
      <c r="FR29" s="152"/>
      <c r="FS29" s="152"/>
      <c r="FT29" s="152"/>
      <c r="FU29" s="152"/>
      <c r="FV29" s="152"/>
      <c r="FW29" s="152"/>
      <c r="FX29" s="152"/>
      <c r="FY29" s="152"/>
      <c r="FZ29" s="152"/>
      <c r="GA29" s="152"/>
      <c r="GB29" s="162"/>
      <c r="GC29" s="152"/>
      <c r="GD29" s="152"/>
      <c r="GE29" s="152"/>
      <c r="GF29" s="152"/>
      <c r="GG29" s="152"/>
      <c r="GH29" s="152"/>
      <c r="GI29" s="152"/>
      <c r="GJ29" s="152"/>
      <c r="GK29" s="152"/>
      <c r="GL29" s="152"/>
      <c r="GM29" s="152"/>
      <c r="GN29" s="162"/>
      <c r="GO29" s="152"/>
      <c r="GP29" s="152"/>
      <c r="GQ29" s="152"/>
      <c r="GR29" s="152"/>
      <c r="GS29" s="152"/>
      <c r="GT29" s="152"/>
      <c r="GU29" s="152"/>
      <c r="GV29" s="152"/>
      <c r="GW29" s="152"/>
      <c r="GX29" s="152"/>
      <c r="GY29" s="152"/>
      <c r="GZ29" s="162"/>
      <c r="HA29" s="152"/>
      <c r="HB29" s="152"/>
      <c r="HC29" s="152"/>
      <c r="HD29" s="152"/>
      <c r="HE29" s="152"/>
      <c r="HF29" s="152"/>
      <c r="HG29" s="152"/>
      <c r="HH29" s="152"/>
      <c r="HI29" s="152"/>
      <c r="HJ29" s="152"/>
      <c r="HK29" s="152"/>
      <c r="HL29" s="162"/>
      <c r="HM29" s="152"/>
      <c r="HN29" s="152"/>
      <c r="HO29" s="152"/>
      <c r="HP29" s="152"/>
      <c r="HQ29" s="152"/>
      <c r="HR29" s="152"/>
      <c r="HS29" s="152"/>
      <c r="HT29" s="152"/>
      <c r="HU29" s="152"/>
      <c r="HV29" s="152"/>
      <c r="HW29" s="152"/>
      <c r="HX29" s="162" t="s">
        <v>748</v>
      </c>
      <c r="HY29" s="152"/>
      <c r="HZ29" s="152"/>
      <c r="IA29" s="152"/>
      <c r="IB29" s="152"/>
      <c r="IC29" s="152"/>
      <c r="ID29" s="152"/>
      <c r="IE29" s="152"/>
      <c r="IF29" s="152"/>
      <c r="IG29" s="152"/>
      <c r="IH29" s="152"/>
      <c r="II29" s="152"/>
      <c r="IJ29" s="162" t="s">
        <v>677</v>
      </c>
      <c r="IK29" s="152"/>
      <c r="IL29" s="152"/>
      <c r="IM29" s="152"/>
      <c r="IN29" s="152"/>
      <c r="IO29" s="152"/>
      <c r="IP29" s="152"/>
      <c r="IQ29" s="152"/>
      <c r="IR29" s="152"/>
      <c r="IS29" s="152"/>
      <c r="IT29" s="152"/>
      <c r="IU29" s="152"/>
      <c r="IV29" s="152"/>
      <c r="IW29" s="152"/>
      <c r="IX29" s="152"/>
      <c r="IY29" s="152"/>
      <c r="IZ29" s="152"/>
      <c r="JA29" s="152"/>
      <c r="JB29" s="152"/>
      <c r="JC29" s="152"/>
      <c r="JD29" s="152"/>
      <c r="JE29" s="152"/>
      <c r="JF29" s="152"/>
      <c r="JG29" s="152"/>
      <c r="JH29" s="162"/>
      <c r="JI29" s="152"/>
      <c r="JJ29" s="152"/>
      <c r="JK29" s="152"/>
      <c r="JL29" s="152"/>
      <c r="JM29" s="152"/>
      <c r="JN29" s="152"/>
      <c r="JO29" s="152"/>
      <c r="JP29" s="152"/>
      <c r="JQ29" s="152"/>
      <c r="JR29" s="152"/>
      <c r="JS29" s="152"/>
      <c r="JT29" s="162"/>
      <c r="JU29" s="152"/>
      <c r="JV29" s="152"/>
      <c r="JW29" s="152"/>
      <c r="JX29" s="152"/>
      <c r="JY29" s="152"/>
      <c r="JZ29" s="152"/>
      <c r="KA29" s="152"/>
      <c r="KB29" s="152"/>
      <c r="KC29" s="152"/>
      <c r="KD29" s="152"/>
      <c r="KE29" s="152"/>
      <c r="KF29" s="162"/>
      <c r="KG29" s="152"/>
      <c r="KH29" s="152"/>
      <c r="KI29" s="152"/>
      <c r="KJ29" s="152"/>
      <c r="KK29" s="152"/>
      <c r="KL29" s="152"/>
      <c r="KM29" s="152"/>
      <c r="KN29" s="152"/>
      <c r="KO29" s="152"/>
      <c r="KP29" s="152"/>
      <c r="KQ29" s="152"/>
      <c r="KR29" s="162"/>
      <c r="KS29" s="152"/>
      <c r="KT29" s="152"/>
      <c r="KU29" s="152"/>
      <c r="KV29" s="152"/>
      <c r="KW29" s="152"/>
      <c r="KX29" s="152"/>
      <c r="KY29" s="152"/>
      <c r="KZ29" s="152"/>
      <c r="LA29" s="152"/>
      <c r="LB29" s="152"/>
      <c r="LC29" s="152"/>
      <c r="LD29" s="162"/>
    </row>
    <row r="30" spans="2:317" s="151" customFormat="1" ht="10.5" x14ac:dyDescent="0.25">
      <c r="B30" s="152" t="s">
        <v>552</v>
      </c>
      <c r="C30" s="152" t="s">
        <v>553</v>
      </c>
      <c r="D30" s="152"/>
      <c r="E30" s="152"/>
      <c r="F30" s="152"/>
      <c r="G30" s="152"/>
      <c r="H30" s="152"/>
      <c r="I30" s="152"/>
      <c r="J30" s="152"/>
      <c r="K30" s="152"/>
      <c r="L30" s="152"/>
      <c r="M30" s="152"/>
      <c r="N30" s="152"/>
      <c r="O30" s="152"/>
      <c r="P30" s="152"/>
      <c r="Q30" s="152"/>
      <c r="R30" s="152"/>
      <c r="S30" s="152"/>
      <c r="T30" s="152"/>
      <c r="U30" s="152"/>
      <c r="V30" s="152"/>
      <c r="W30" s="152"/>
      <c r="X30" s="152"/>
      <c r="Y30" s="152"/>
      <c r="Z30" s="152"/>
      <c r="AA30" s="152"/>
      <c r="AB30" s="162"/>
      <c r="AC30" s="152"/>
      <c r="AD30" s="152"/>
      <c r="AE30" s="152"/>
      <c r="AF30" s="152"/>
      <c r="AG30" s="152"/>
      <c r="AH30" s="152"/>
      <c r="AI30" s="152"/>
      <c r="AJ30" s="152"/>
      <c r="AK30" s="152"/>
      <c r="AL30" s="152"/>
      <c r="AM30" s="152"/>
      <c r="AN30" s="162"/>
      <c r="AO30" s="152"/>
      <c r="AP30" s="152"/>
      <c r="AQ30" s="152"/>
      <c r="AR30" s="152"/>
      <c r="AS30" s="152"/>
      <c r="AT30" s="152"/>
      <c r="AU30" s="152"/>
      <c r="AV30" s="152"/>
      <c r="AW30" s="152"/>
      <c r="AX30" s="152"/>
      <c r="AY30" s="152"/>
      <c r="AZ30" s="162"/>
      <c r="BA30" s="152"/>
      <c r="BB30" s="152"/>
      <c r="BC30" s="152"/>
      <c r="BD30" s="152"/>
      <c r="BE30" s="152"/>
      <c r="BF30" s="152"/>
      <c r="BG30" s="152"/>
      <c r="BH30" s="152"/>
      <c r="BI30" s="152"/>
      <c r="BJ30" s="152"/>
      <c r="BK30" s="152"/>
      <c r="BL30" s="162"/>
      <c r="BM30" s="152"/>
      <c r="BN30" s="152"/>
      <c r="BO30" s="152"/>
      <c r="BP30" s="152"/>
      <c r="BQ30" s="152"/>
      <c r="BR30" s="152"/>
      <c r="BS30" s="152"/>
      <c r="BT30" s="152"/>
      <c r="BU30" s="152"/>
      <c r="BV30" s="152"/>
      <c r="BW30" s="152"/>
      <c r="BX30" s="162"/>
      <c r="BY30" s="152"/>
      <c r="BZ30" s="152"/>
      <c r="CA30" s="152"/>
      <c r="CB30" s="152"/>
      <c r="CC30" s="152"/>
      <c r="CD30" s="152"/>
      <c r="CE30" s="152"/>
      <c r="CF30" s="152"/>
      <c r="CG30" s="152"/>
      <c r="CH30" s="152"/>
      <c r="CI30" s="152"/>
      <c r="CJ30" s="162"/>
      <c r="CK30" s="152"/>
      <c r="CL30" s="152"/>
      <c r="CM30" s="152"/>
      <c r="CN30" s="152"/>
      <c r="CO30" s="152"/>
      <c r="CP30" s="152"/>
      <c r="CQ30" s="152"/>
      <c r="CR30" s="152"/>
      <c r="CS30" s="152"/>
      <c r="CT30" s="152"/>
      <c r="CU30" s="152"/>
      <c r="CV30" s="152"/>
      <c r="CW30" s="152"/>
      <c r="CX30" s="152"/>
      <c r="CY30" s="152"/>
      <c r="CZ30" s="152"/>
      <c r="DA30" s="152"/>
      <c r="DB30" s="152"/>
      <c r="DC30" s="152"/>
      <c r="DD30" s="152"/>
      <c r="DE30" s="152"/>
      <c r="DF30" s="152"/>
      <c r="DG30" s="152"/>
      <c r="DH30" s="152"/>
      <c r="DI30" s="152"/>
      <c r="DJ30" s="152"/>
      <c r="DK30" s="152"/>
      <c r="DL30" s="152"/>
      <c r="DM30" s="152"/>
      <c r="DN30" s="152"/>
      <c r="DO30" s="152"/>
      <c r="DP30" s="152"/>
      <c r="DQ30" s="152"/>
      <c r="DR30" s="152"/>
      <c r="DS30" s="152"/>
      <c r="DT30" s="162"/>
      <c r="DU30" s="152"/>
      <c r="DV30" s="152"/>
      <c r="DW30" s="152"/>
      <c r="DX30" s="152"/>
      <c r="DY30" s="152"/>
      <c r="DZ30" s="152"/>
      <c r="EA30" s="152"/>
      <c r="EB30" s="152"/>
      <c r="EC30" s="152"/>
      <c r="ED30" s="152"/>
      <c r="EE30" s="152"/>
      <c r="EF30" s="162" t="s">
        <v>749</v>
      </c>
      <c r="EG30" s="152"/>
      <c r="EH30" s="152"/>
      <c r="EI30" s="152"/>
      <c r="EJ30" s="152"/>
      <c r="EK30" s="152"/>
      <c r="EL30" s="152"/>
      <c r="EM30" s="152"/>
      <c r="EN30" s="152"/>
      <c r="EO30" s="152"/>
      <c r="EP30" s="152"/>
      <c r="EQ30" s="152"/>
      <c r="ER30" s="162" t="s">
        <v>749</v>
      </c>
      <c r="ES30" s="152"/>
      <c r="ET30" s="152"/>
      <c r="EU30" s="152"/>
      <c r="EV30" s="152"/>
      <c r="EW30" s="152"/>
      <c r="EX30" s="152"/>
      <c r="EY30" s="152"/>
      <c r="EZ30" s="152"/>
      <c r="FA30" s="152"/>
      <c r="FB30" s="152"/>
      <c r="FC30" s="152"/>
      <c r="FD30" s="162" t="s">
        <v>749</v>
      </c>
      <c r="FE30" s="152"/>
      <c r="FF30" s="152"/>
      <c r="FG30" s="152"/>
      <c r="FH30" s="152"/>
      <c r="FI30" s="152"/>
      <c r="FJ30" s="152"/>
      <c r="FK30" s="152"/>
      <c r="FL30" s="152"/>
      <c r="FM30" s="152"/>
      <c r="FN30" s="152"/>
      <c r="FO30" s="152"/>
      <c r="FP30" s="162" t="s">
        <v>750</v>
      </c>
      <c r="FQ30" s="152"/>
      <c r="FR30" s="152"/>
      <c r="FS30" s="152"/>
      <c r="FT30" s="152"/>
      <c r="FU30" s="152"/>
      <c r="FV30" s="152"/>
      <c r="FW30" s="152"/>
      <c r="FX30" s="152"/>
      <c r="FY30" s="152"/>
      <c r="FZ30" s="152"/>
      <c r="GA30" s="152"/>
      <c r="GB30" s="162" t="s">
        <v>751</v>
      </c>
      <c r="GC30" s="152"/>
      <c r="GD30" s="152"/>
      <c r="GE30" s="152"/>
      <c r="GF30" s="152"/>
      <c r="GG30" s="152"/>
      <c r="GH30" s="152"/>
      <c r="GI30" s="152"/>
      <c r="GJ30" s="152"/>
      <c r="GK30" s="152"/>
      <c r="GL30" s="152"/>
      <c r="GM30" s="152"/>
      <c r="GN30" s="162" t="s">
        <v>752</v>
      </c>
      <c r="GO30" s="152"/>
      <c r="GP30" s="152"/>
      <c r="GQ30" s="152"/>
      <c r="GR30" s="152"/>
      <c r="GS30" s="152"/>
      <c r="GT30" s="152"/>
      <c r="GU30" s="152"/>
      <c r="GV30" s="152"/>
      <c r="GW30" s="152"/>
      <c r="GX30" s="152"/>
      <c r="GY30" s="152"/>
      <c r="GZ30" s="162" t="s">
        <v>677</v>
      </c>
      <c r="HA30" s="152"/>
      <c r="HB30" s="152"/>
      <c r="HC30" s="152"/>
      <c r="HD30" s="152"/>
      <c r="HE30" s="152"/>
      <c r="HF30" s="152"/>
      <c r="HG30" s="152"/>
      <c r="HH30" s="152"/>
      <c r="HI30" s="152"/>
      <c r="HJ30" s="152"/>
      <c r="HK30" s="152"/>
      <c r="HL30" s="162" t="s">
        <v>677</v>
      </c>
      <c r="HM30" s="152"/>
      <c r="HN30" s="152"/>
      <c r="HO30" s="152"/>
      <c r="HP30" s="152"/>
      <c r="HQ30" s="152"/>
      <c r="HR30" s="152"/>
      <c r="HS30" s="152"/>
      <c r="HT30" s="152"/>
      <c r="HU30" s="152"/>
      <c r="HV30" s="152"/>
      <c r="HW30" s="152"/>
      <c r="HX30" s="162" t="s">
        <v>753</v>
      </c>
      <c r="HY30" s="152"/>
      <c r="HZ30" s="152"/>
      <c r="IA30" s="152"/>
      <c r="IB30" s="152"/>
      <c r="IC30" s="152"/>
      <c r="ID30" s="152"/>
      <c r="IE30" s="152"/>
      <c r="IF30" s="152"/>
      <c r="IG30" s="152"/>
      <c r="IH30" s="152"/>
      <c r="II30" s="152"/>
      <c r="IJ30" s="162" t="s">
        <v>754</v>
      </c>
      <c r="IK30" s="152"/>
      <c r="IL30" s="152"/>
      <c r="IM30" s="152"/>
      <c r="IN30" s="152"/>
      <c r="IO30" s="152"/>
      <c r="IP30" s="152"/>
      <c r="IQ30" s="152"/>
      <c r="IR30" s="152"/>
      <c r="IS30" s="152"/>
      <c r="IT30" s="152"/>
      <c r="IU30" s="152"/>
      <c r="IV30" s="152" t="s">
        <v>755</v>
      </c>
      <c r="IW30" s="152"/>
      <c r="IX30" s="152"/>
      <c r="IY30" s="152"/>
      <c r="IZ30" s="152"/>
      <c r="JA30" s="152"/>
      <c r="JB30" s="152"/>
      <c r="JC30" s="152"/>
      <c r="JD30" s="152"/>
      <c r="JE30" s="152"/>
      <c r="JF30" s="152"/>
      <c r="JG30" s="152"/>
      <c r="JH30" s="162" t="s">
        <v>677</v>
      </c>
      <c r="JI30" s="152"/>
      <c r="JJ30" s="152"/>
      <c r="JK30" s="152"/>
      <c r="JL30" s="152"/>
      <c r="JM30" s="152"/>
      <c r="JN30" s="152"/>
      <c r="JO30" s="152"/>
      <c r="JP30" s="152"/>
      <c r="JQ30" s="152"/>
      <c r="JR30" s="152"/>
      <c r="JS30" s="152"/>
      <c r="JT30" s="162" t="s">
        <v>677</v>
      </c>
      <c r="JU30" s="152"/>
      <c r="JV30" s="152"/>
      <c r="JW30" s="152"/>
      <c r="JX30" s="152"/>
      <c r="JY30" s="152"/>
      <c r="JZ30" s="152"/>
      <c r="KA30" s="152"/>
      <c r="KB30" s="152"/>
      <c r="KC30" s="152"/>
      <c r="KD30" s="152"/>
      <c r="KE30" s="152"/>
      <c r="KF30" s="162" t="s">
        <v>756</v>
      </c>
      <c r="KG30" s="152"/>
      <c r="KH30" s="152"/>
      <c r="KI30" s="152"/>
      <c r="KJ30" s="152"/>
      <c r="KK30" s="152"/>
      <c r="KL30" s="152"/>
      <c r="KM30" s="152"/>
      <c r="KN30" s="152"/>
      <c r="KO30" s="152"/>
      <c r="KP30" s="152"/>
      <c r="KQ30" s="152"/>
      <c r="KR30" s="162" t="s">
        <v>757</v>
      </c>
      <c r="KS30" s="152"/>
      <c r="KT30" s="152"/>
      <c r="KU30" s="152"/>
      <c r="KV30" s="152"/>
      <c r="KW30" s="152"/>
      <c r="KX30" s="152"/>
      <c r="KY30" s="152"/>
      <c r="KZ30" s="152"/>
      <c r="LA30" s="152"/>
      <c r="LB30" s="152"/>
      <c r="LC30" s="152"/>
      <c r="LD30" s="162" t="s">
        <v>677</v>
      </c>
    </row>
    <row r="31" spans="2:317" s="151" customFormat="1" ht="10.5" x14ac:dyDescent="0.25">
      <c r="B31" s="152" t="s">
        <v>554</v>
      </c>
      <c r="C31" s="152" t="s">
        <v>555</v>
      </c>
      <c r="D31" s="152"/>
      <c r="E31" s="152"/>
      <c r="F31" s="152"/>
      <c r="G31" s="152"/>
      <c r="H31" s="152"/>
      <c r="I31" s="152"/>
      <c r="J31" s="152"/>
      <c r="K31" s="152"/>
      <c r="L31" s="152"/>
      <c r="M31" s="152"/>
      <c r="N31" s="152"/>
      <c r="O31" s="152"/>
      <c r="P31" s="152"/>
      <c r="Q31" s="152"/>
      <c r="R31" s="152"/>
      <c r="S31" s="152"/>
      <c r="T31" s="152"/>
      <c r="U31" s="152"/>
      <c r="V31" s="152"/>
      <c r="W31" s="152"/>
      <c r="X31" s="152"/>
      <c r="Y31" s="152"/>
      <c r="Z31" s="152"/>
      <c r="AA31" s="152"/>
      <c r="AB31" s="162"/>
      <c r="AC31" s="152"/>
      <c r="AD31" s="152"/>
      <c r="AE31" s="152"/>
      <c r="AF31" s="152"/>
      <c r="AG31" s="152"/>
      <c r="AH31" s="152"/>
      <c r="AI31" s="152"/>
      <c r="AJ31" s="152"/>
      <c r="AK31" s="152"/>
      <c r="AL31" s="152"/>
      <c r="AM31" s="152"/>
      <c r="AN31" s="162"/>
      <c r="AO31" s="152"/>
      <c r="AP31" s="152"/>
      <c r="AQ31" s="152"/>
      <c r="AR31" s="152"/>
      <c r="AS31" s="152"/>
      <c r="AT31" s="152"/>
      <c r="AU31" s="152"/>
      <c r="AV31" s="152"/>
      <c r="AW31" s="152"/>
      <c r="AX31" s="152"/>
      <c r="AY31" s="152"/>
      <c r="AZ31" s="162"/>
      <c r="BA31" s="152"/>
      <c r="BB31" s="152"/>
      <c r="BC31" s="152"/>
      <c r="BD31" s="152"/>
      <c r="BE31" s="152"/>
      <c r="BF31" s="152"/>
      <c r="BG31" s="152"/>
      <c r="BH31" s="152"/>
      <c r="BI31" s="152"/>
      <c r="BJ31" s="152"/>
      <c r="BK31" s="152"/>
      <c r="BL31" s="162"/>
      <c r="BM31" s="152"/>
      <c r="BN31" s="152"/>
      <c r="BO31" s="152"/>
      <c r="BP31" s="152"/>
      <c r="BQ31" s="152"/>
      <c r="BR31" s="152"/>
      <c r="BS31" s="152"/>
      <c r="BT31" s="152"/>
      <c r="BU31" s="152"/>
      <c r="BV31" s="152"/>
      <c r="BW31" s="152"/>
      <c r="BX31" s="162"/>
      <c r="BY31" s="152"/>
      <c r="BZ31" s="152"/>
      <c r="CA31" s="152"/>
      <c r="CB31" s="152"/>
      <c r="CC31" s="152"/>
      <c r="CD31" s="152"/>
      <c r="CE31" s="152"/>
      <c r="CF31" s="152"/>
      <c r="CG31" s="152"/>
      <c r="CH31" s="152"/>
      <c r="CI31" s="152"/>
      <c r="CJ31" s="162"/>
      <c r="CK31" s="152"/>
      <c r="CL31" s="152"/>
      <c r="CM31" s="152"/>
      <c r="CN31" s="152"/>
      <c r="CO31" s="152"/>
      <c r="CP31" s="152"/>
      <c r="CQ31" s="152"/>
      <c r="CR31" s="152"/>
      <c r="CS31" s="152"/>
      <c r="CT31" s="152"/>
      <c r="CU31" s="152"/>
      <c r="CV31" s="152"/>
      <c r="CW31" s="152"/>
      <c r="CX31" s="152"/>
      <c r="CY31" s="152"/>
      <c r="CZ31" s="152"/>
      <c r="DA31" s="152"/>
      <c r="DB31" s="152"/>
      <c r="DC31" s="152"/>
      <c r="DD31" s="152"/>
      <c r="DE31" s="152"/>
      <c r="DF31" s="152"/>
      <c r="DG31" s="152"/>
      <c r="DH31" s="152"/>
      <c r="DI31" s="152"/>
      <c r="DJ31" s="152"/>
      <c r="DK31" s="152"/>
      <c r="DL31" s="152"/>
      <c r="DM31" s="152"/>
      <c r="DN31" s="152"/>
      <c r="DO31" s="152"/>
      <c r="DP31" s="152"/>
      <c r="DQ31" s="152"/>
      <c r="DR31" s="152"/>
      <c r="DS31" s="152"/>
      <c r="DT31" s="162"/>
      <c r="DU31" s="152"/>
      <c r="DV31" s="152"/>
      <c r="DW31" s="152"/>
      <c r="DX31" s="152"/>
      <c r="DY31" s="152"/>
      <c r="DZ31" s="152"/>
      <c r="EA31" s="152"/>
      <c r="EB31" s="152"/>
      <c r="EC31" s="152"/>
      <c r="ED31" s="152"/>
      <c r="EE31" s="152"/>
      <c r="EF31" s="162"/>
      <c r="EG31" s="152"/>
      <c r="EH31" s="152"/>
      <c r="EI31" s="152"/>
      <c r="EJ31" s="152"/>
      <c r="EK31" s="152"/>
      <c r="EL31" s="152"/>
      <c r="EM31" s="152"/>
      <c r="EN31" s="152"/>
      <c r="EO31" s="152"/>
      <c r="EP31" s="152"/>
      <c r="EQ31" s="152"/>
      <c r="ER31" s="162"/>
      <c r="ES31" s="152"/>
      <c r="ET31" s="152"/>
      <c r="EU31" s="152"/>
      <c r="EV31" s="152"/>
      <c r="EW31" s="152"/>
      <c r="EX31" s="152"/>
      <c r="EY31" s="152"/>
      <c r="EZ31" s="152"/>
      <c r="FA31" s="152"/>
      <c r="FB31" s="152"/>
      <c r="FC31" s="152"/>
      <c r="FD31" s="164"/>
      <c r="FE31" s="152"/>
      <c r="FF31" s="152"/>
      <c r="FG31" s="152"/>
      <c r="FH31" s="152"/>
      <c r="FI31" s="152"/>
      <c r="FJ31" s="152"/>
      <c r="FK31" s="152"/>
      <c r="FL31" s="152"/>
      <c r="FM31" s="152"/>
      <c r="FN31" s="152"/>
      <c r="FO31" s="152"/>
      <c r="FP31" s="162"/>
      <c r="FQ31" s="152"/>
      <c r="FR31" s="152"/>
      <c r="FS31" s="152"/>
      <c r="FT31" s="152"/>
      <c r="FU31" s="152"/>
      <c r="FV31" s="152"/>
      <c r="FW31" s="152"/>
      <c r="FX31" s="152"/>
      <c r="FY31" s="152"/>
      <c r="FZ31" s="152"/>
      <c r="GA31" s="152"/>
      <c r="GB31" s="162"/>
      <c r="GC31" s="152"/>
      <c r="GD31" s="152"/>
      <c r="GE31" s="152"/>
      <c r="GF31" s="152"/>
      <c r="GG31" s="152"/>
      <c r="GH31" s="152"/>
      <c r="GI31" s="152"/>
      <c r="GJ31" s="152"/>
      <c r="GK31" s="152"/>
      <c r="GL31" s="152"/>
      <c r="GM31" s="152"/>
      <c r="GN31" s="162" t="s">
        <v>758</v>
      </c>
      <c r="GO31" s="152"/>
      <c r="GP31" s="152"/>
      <c r="GQ31" s="152"/>
      <c r="GR31" s="152"/>
      <c r="GS31" s="152"/>
      <c r="GT31" s="152"/>
      <c r="GU31" s="152"/>
      <c r="GV31" s="152"/>
      <c r="GW31" s="152"/>
      <c r="GX31" s="152"/>
      <c r="GY31" s="152"/>
      <c r="GZ31" s="162" t="s">
        <v>759</v>
      </c>
      <c r="HA31" s="152"/>
      <c r="HB31" s="152"/>
      <c r="HC31" s="152"/>
      <c r="HD31" s="152"/>
      <c r="HE31" s="152"/>
      <c r="HF31" s="152"/>
      <c r="HG31" s="152"/>
      <c r="HH31" s="152"/>
      <c r="HI31" s="152"/>
      <c r="HJ31" s="152"/>
      <c r="HK31" s="152"/>
      <c r="HL31" s="162" t="s">
        <v>677</v>
      </c>
      <c r="HM31" s="152"/>
      <c r="HN31" s="152"/>
      <c r="HO31" s="152"/>
      <c r="HP31" s="152"/>
      <c r="HQ31" s="152"/>
      <c r="HR31" s="152"/>
      <c r="HS31" s="152"/>
      <c r="HT31" s="152"/>
      <c r="HU31" s="152"/>
      <c r="HV31" s="152"/>
      <c r="HW31" s="152"/>
      <c r="HX31" s="162"/>
      <c r="HY31" s="152"/>
      <c r="HZ31" s="152"/>
      <c r="IA31" s="152"/>
      <c r="IB31" s="152"/>
      <c r="IC31" s="152"/>
      <c r="ID31" s="152"/>
      <c r="IE31" s="152"/>
      <c r="IF31" s="152"/>
      <c r="IG31" s="152"/>
      <c r="IH31" s="152"/>
      <c r="II31" s="152"/>
      <c r="IJ31" s="162"/>
      <c r="IK31" s="152"/>
      <c r="IL31" s="152"/>
      <c r="IM31" s="152"/>
      <c r="IN31" s="152"/>
      <c r="IO31" s="152"/>
      <c r="IP31" s="152"/>
      <c r="IQ31" s="152"/>
      <c r="IR31" s="152"/>
      <c r="IS31" s="152"/>
      <c r="IT31" s="152"/>
      <c r="IU31" s="152"/>
      <c r="IV31" s="152"/>
      <c r="IW31" s="152"/>
      <c r="IX31" s="152"/>
      <c r="IY31" s="152"/>
      <c r="IZ31" s="152"/>
      <c r="JA31" s="152"/>
      <c r="JB31" s="152"/>
      <c r="JC31" s="152"/>
      <c r="JD31" s="152"/>
      <c r="JE31" s="152"/>
      <c r="JF31" s="152"/>
      <c r="JG31" s="152"/>
      <c r="JH31" s="162"/>
      <c r="JI31" s="152"/>
      <c r="JJ31" s="152"/>
      <c r="JK31" s="152"/>
      <c r="JL31" s="152"/>
      <c r="JM31" s="152"/>
      <c r="JN31" s="152"/>
      <c r="JO31" s="152"/>
      <c r="JP31" s="152"/>
      <c r="JQ31" s="152"/>
      <c r="JR31" s="152"/>
      <c r="JS31" s="152"/>
      <c r="JT31" s="162"/>
      <c r="JU31" s="152"/>
      <c r="JV31" s="152"/>
      <c r="JW31" s="152"/>
      <c r="JX31" s="152"/>
      <c r="JY31" s="152"/>
      <c r="JZ31" s="152"/>
      <c r="KA31" s="152"/>
      <c r="KB31" s="152"/>
      <c r="KC31" s="152"/>
      <c r="KD31" s="152"/>
      <c r="KE31" s="152"/>
      <c r="KF31" s="162"/>
      <c r="KG31" s="152"/>
      <c r="KH31" s="152"/>
      <c r="KI31" s="152"/>
      <c r="KJ31" s="152"/>
      <c r="KK31" s="152"/>
      <c r="KL31" s="152"/>
      <c r="KM31" s="152"/>
      <c r="KN31" s="152"/>
      <c r="KO31" s="152"/>
      <c r="KP31" s="152"/>
      <c r="KQ31" s="152"/>
      <c r="KR31" s="162"/>
      <c r="KS31" s="152"/>
      <c r="KT31" s="152"/>
      <c r="KU31" s="152"/>
      <c r="KV31" s="152"/>
      <c r="KW31" s="152"/>
      <c r="KX31" s="152"/>
      <c r="KY31" s="152"/>
      <c r="KZ31" s="152"/>
      <c r="LA31" s="152"/>
      <c r="LB31" s="152"/>
      <c r="LC31" s="152"/>
      <c r="LD31" s="162"/>
    </row>
    <row r="32" spans="2:317" s="151" customFormat="1" ht="10.5" x14ac:dyDescent="0.25">
      <c r="B32" s="152" t="s">
        <v>556</v>
      </c>
      <c r="C32" s="152" t="s">
        <v>557</v>
      </c>
      <c r="D32" s="152"/>
      <c r="E32" s="152"/>
      <c r="F32" s="152"/>
      <c r="G32" s="152"/>
      <c r="H32" s="152"/>
      <c r="I32" s="152"/>
      <c r="J32" s="152"/>
      <c r="K32" s="152"/>
      <c r="L32" s="152"/>
      <c r="M32" s="152"/>
      <c r="N32" s="152"/>
      <c r="O32" s="152"/>
      <c r="P32" s="152"/>
      <c r="Q32" s="152"/>
      <c r="R32" s="152"/>
      <c r="S32" s="152"/>
      <c r="T32" s="152"/>
      <c r="U32" s="152"/>
      <c r="V32" s="152"/>
      <c r="W32" s="152"/>
      <c r="X32" s="152"/>
      <c r="Y32" s="152"/>
      <c r="Z32" s="152"/>
      <c r="AA32" s="152"/>
      <c r="AB32" s="162"/>
      <c r="AC32" s="152"/>
      <c r="AD32" s="152"/>
      <c r="AE32" s="152"/>
      <c r="AF32" s="152"/>
      <c r="AG32" s="152"/>
      <c r="AH32" s="152"/>
      <c r="AI32" s="152"/>
      <c r="AJ32" s="152"/>
      <c r="AK32" s="152"/>
      <c r="AL32" s="152"/>
      <c r="AM32" s="152"/>
      <c r="AN32" s="162"/>
      <c r="AO32" s="152"/>
      <c r="AP32" s="152"/>
      <c r="AQ32" s="152"/>
      <c r="AR32" s="152"/>
      <c r="AS32" s="152"/>
      <c r="AT32" s="152"/>
      <c r="AU32" s="152"/>
      <c r="AV32" s="152"/>
      <c r="AW32" s="152"/>
      <c r="AX32" s="152"/>
      <c r="AY32" s="152"/>
      <c r="AZ32" s="162"/>
      <c r="BA32" s="152"/>
      <c r="BB32" s="152"/>
      <c r="BC32" s="152"/>
      <c r="BD32" s="152"/>
      <c r="BE32" s="152"/>
      <c r="BF32" s="152"/>
      <c r="BG32" s="152"/>
      <c r="BH32" s="152"/>
      <c r="BI32" s="152"/>
      <c r="BJ32" s="152"/>
      <c r="BK32" s="152"/>
      <c r="BL32" s="162"/>
      <c r="BM32" s="152"/>
      <c r="BN32" s="152"/>
      <c r="BO32" s="152"/>
      <c r="BP32" s="152"/>
      <c r="BQ32" s="152"/>
      <c r="BR32" s="152"/>
      <c r="BS32" s="152"/>
      <c r="BT32" s="152"/>
      <c r="BU32" s="152"/>
      <c r="BV32" s="152"/>
      <c r="BW32" s="152"/>
      <c r="BX32" s="162"/>
      <c r="BY32" s="152"/>
      <c r="BZ32" s="152"/>
      <c r="CA32" s="152"/>
      <c r="CB32" s="152"/>
      <c r="CC32" s="152"/>
      <c r="CD32" s="152"/>
      <c r="CE32" s="152"/>
      <c r="CF32" s="152"/>
      <c r="CG32" s="152"/>
      <c r="CH32" s="152"/>
      <c r="CI32" s="152"/>
      <c r="CJ32" s="162"/>
      <c r="CK32" s="152"/>
      <c r="CL32" s="152"/>
      <c r="CM32" s="152"/>
      <c r="CN32" s="152"/>
      <c r="CO32" s="152"/>
      <c r="CP32" s="152"/>
      <c r="CQ32" s="152"/>
      <c r="CR32" s="152"/>
      <c r="CS32" s="152"/>
      <c r="CT32" s="152"/>
      <c r="CU32" s="152"/>
      <c r="CV32" s="152"/>
      <c r="CW32" s="152"/>
      <c r="CX32" s="152"/>
      <c r="CY32" s="152"/>
      <c r="CZ32" s="152"/>
      <c r="DA32" s="152"/>
      <c r="DB32" s="152"/>
      <c r="DC32" s="152"/>
      <c r="DD32" s="152"/>
      <c r="DE32" s="152"/>
      <c r="DF32" s="152"/>
      <c r="DG32" s="152"/>
      <c r="DH32" s="152"/>
      <c r="DI32" s="152"/>
      <c r="DJ32" s="152"/>
      <c r="DK32" s="152"/>
      <c r="DL32" s="152"/>
      <c r="DM32" s="152"/>
      <c r="DN32" s="152"/>
      <c r="DO32" s="152"/>
      <c r="DP32" s="152"/>
      <c r="DQ32" s="152"/>
      <c r="DR32" s="152"/>
      <c r="DS32" s="152"/>
      <c r="DT32" s="162"/>
      <c r="DU32" s="152"/>
      <c r="DV32" s="152"/>
      <c r="DW32" s="152"/>
      <c r="DX32" s="152"/>
      <c r="DY32" s="152"/>
      <c r="DZ32" s="152"/>
      <c r="EA32" s="152"/>
      <c r="EB32" s="152"/>
      <c r="EC32" s="152"/>
      <c r="ED32" s="152"/>
      <c r="EE32" s="152"/>
      <c r="EF32" s="162" t="s">
        <v>760</v>
      </c>
      <c r="EG32" s="152"/>
      <c r="EH32" s="152"/>
      <c r="EI32" s="152"/>
      <c r="EJ32" s="152"/>
      <c r="EK32" s="152"/>
      <c r="EL32" s="152"/>
      <c r="EM32" s="152"/>
      <c r="EN32" s="152"/>
      <c r="EO32" s="152"/>
      <c r="EP32" s="152"/>
      <c r="EQ32" s="152"/>
      <c r="ER32" s="162" t="s">
        <v>760</v>
      </c>
      <c r="ES32" s="152"/>
      <c r="ET32" s="152"/>
      <c r="EU32" s="152"/>
      <c r="EV32" s="152"/>
      <c r="EW32" s="152"/>
      <c r="EX32" s="152"/>
      <c r="EY32" s="152"/>
      <c r="EZ32" s="152"/>
      <c r="FA32" s="152"/>
      <c r="FB32" s="152"/>
      <c r="FC32" s="152"/>
      <c r="FD32" s="162" t="s">
        <v>761</v>
      </c>
      <c r="FE32" s="152"/>
      <c r="FF32" s="152"/>
      <c r="FG32" s="152"/>
      <c r="FH32" s="152"/>
      <c r="FI32" s="152"/>
      <c r="FJ32" s="152"/>
      <c r="FK32" s="152"/>
      <c r="FL32" s="152"/>
      <c r="FM32" s="152"/>
      <c r="FN32" s="152"/>
      <c r="FO32" s="152"/>
      <c r="FP32" s="162" t="s">
        <v>762</v>
      </c>
      <c r="FQ32" s="152"/>
      <c r="FR32" s="152"/>
      <c r="FS32" s="152"/>
      <c r="FT32" s="152"/>
      <c r="FU32" s="152"/>
      <c r="FV32" s="152"/>
      <c r="FW32" s="152"/>
      <c r="FX32" s="152"/>
      <c r="FY32" s="152"/>
      <c r="FZ32" s="152"/>
      <c r="GA32" s="152"/>
      <c r="GB32" s="162" t="s">
        <v>763</v>
      </c>
      <c r="GC32" s="152"/>
      <c r="GD32" s="152"/>
      <c r="GE32" s="152"/>
      <c r="GF32" s="152"/>
      <c r="GG32" s="152"/>
      <c r="GH32" s="152"/>
      <c r="GI32" s="152"/>
      <c r="GJ32" s="152"/>
      <c r="GK32" s="152"/>
      <c r="GL32" s="152"/>
      <c r="GM32" s="152"/>
      <c r="GN32" s="162"/>
      <c r="GO32" s="152"/>
      <c r="GP32" s="152"/>
      <c r="GQ32" s="152"/>
      <c r="GR32" s="152"/>
      <c r="GS32" s="152"/>
      <c r="GT32" s="152"/>
      <c r="GU32" s="152"/>
      <c r="GV32" s="152"/>
      <c r="GW32" s="152"/>
      <c r="GX32" s="152"/>
      <c r="GY32" s="152"/>
      <c r="GZ32" s="162"/>
      <c r="HA32" s="152"/>
      <c r="HB32" s="152"/>
      <c r="HC32" s="152"/>
      <c r="HD32" s="152"/>
      <c r="HE32" s="152"/>
      <c r="HF32" s="152"/>
      <c r="HG32" s="152"/>
      <c r="HH32" s="152"/>
      <c r="HI32" s="152"/>
      <c r="HJ32" s="152"/>
      <c r="HK32" s="152"/>
      <c r="HL32" s="162"/>
      <c r="HM32" s="152"/>
      <c r="HN32" s="152"/>
      <c r="HO32" s="152"/>
      <c r="HP32" s="152"/>
      <c r="HQ32" s="152"/>
      <c r="HR32" s="152"/>
      <c r="HS32" s="152"/>
      <c r="HT32" s="152"/>
      <c r="HU32" s="152"/>
      <c r="HV32" s="152"/>
      <c r="HW32" s="152"/>
      <c r="HX32" s="162" t="s">
        <v>764</v>
      </c>
      <c r="HY32" s="152"/>
      <c r="HZ32" s="152"/>
      <c r="IA32" s="152"/>
      <c r="IB32" s="152"/>
      <c r="IC32" s="152"/>
      <c r="ID32" s="152"/>
      <c r="IE32" s="152"/>
      <c r="IF32" s="152"/>
      <c r="IG32" s="152"/>
      <c r="IH32" s="152"/>
      <c r="II32" s="152"/>
      <c r="IJ32" s="162" t="s">
        <v>765</v>
      </c>
      <c r="IK32" s="152"/>
      <c r="IL32" s="152"/>
      <c r="IM32" s="152"/>
      <c r="IN32" s="152"/>
      <c r="IO32" s="152"/>
      <c r="IP32" s="152"/>
      <c r="IQ32" s="152"/>
      <c r="IR32" s="152"/>
      <c r="IS32" s="152"/>
      <c r="IT32" s="152"/>
      <c r="IU32" s="152"/>
      <c r="IV32" s="152"/>
      <c r="IW32" s="152"/>
      <c r="IX32" s="152"/>
      <c r="IY32" s="152"/>
      <c r="IZ32" s="152"/>
      <c r="JA32" s="152"/>
      <c r="JB32" s="152"/>
      <c r="JC32" s="152"/>
      <c r="JD32" s="152"/>
      <c r="JE32" s="152"/>
      <c r="JF32" s="152"/>
      <c r="JG32" s="152"/>
      <c r="JH32" s="162"/>
      <c r="JI32" s="152"/>
      <c r="JJ32" s="152"/>
      <c r="JK32" s="152"/>
      <c r="JL32" s="152"/>
      <c r="JM32" s="152"/>
      <c r="JN32" s="152"/>
      <c r="JO32" s="152"/>
      <c r="JP32" s="152"/>
      <c r="JQ32" s="152"/>
      <c r="JR32" s="152"/>
      <c r="JS32" s="152"/>
      <c r="JT32" s="162"/>
      <c r="JU32" s="152"/>
      <c r="JV32" s="152"/>
      <c r="JW32" s="152"/>
      <c r="JX32" s="152"/>
      <c r="JY32" s="152"/>
      <c r="JZ32" s="152"/>
      <c r="KA32" s="152"/>
      <c r="KB32" s="152"/>
      <c r="KC32" s="152"/>
      <c r="KD32" s="152"/>
      <c r="KE32" s="152"/>
      <c r="KF32" s="162"/>
      <c r="KG32" s="152"/>
      <c r="KH32" s="152"/>
      <c r="KI32" s="152"/>
      <c r="KJ32" s="152"/>
      <c r="KK32" s="152"/>
      <c r="KL32" s="152"/>
      <c r="KM32" s="152"/>
      <c r="KN32" s="152"/>
      <c r="KO32" s="152"/>
      <c r="KP32" s="152"/>
      <c r="KQ32" s="152"/>
      <c r="KR32" s="162"/>
      <c r="KS32" s="152"/>
      <c r="KT32" s="152"/>
      <c r="KU32" s="152"/>
      <c r="KV32" s="152"/>
      <c r="KW32" s="152"/>
      <c r="KX32" s="152"/>
      <c r="KY32" s="152"/>
      <c r="KZ32" s="152"/>
      <c r="LA32" s="152"/>
      <c r="LB32" s="152"/>
      <c r="LC32" s="152"/>
      <c r="LD32" s="162"/>
    </row>
    <row r="33" spans="2:317" s="151" customFormat="1" ht="10.5" x14ac:dyDescent="0.25">
      <c r="B33" s="152" t="s">
        <v>558</v>
      </c>
      <c r="C33" s="152" t="s">
        <v>559</v>
      </c>
      <c r="D33" s="152"/>
      <c r="E33" s="152"/>
      <c r="F33" s="152"/>
      <c r="G33" s="152"/>
      <c r="H33" s="152"/>
      <c r="I33" s="152"/>
      <c r="J33" s="152"/>
      <c r="K33" s="152"/>
      <c r="L33" s="152"/>
      <c r="M33" s="152"/>
      <c r="N33" s="152"/>
      <c r="O33" s="152"/>
      <c r="P33" s="152" t="s">
        <v>766</v>
      </c>
      <c r="Q33" s="152"/>
      <c r="R33" s="152"/>
      <c r="S33" s="152"/>
      <c r="T33" s="152"/>
      <c r="U33" s="152"/>
      <c r="V33" s="152"/>
      <c r="W33" s="152"/>
      <c r="X33" s="152"/>
      <c r="Y33" s="152"/>
      <c r="Z33" s="152"/>
      <c r="AA33" s="152"/>
      <c r="AB33" s="162" t="s">
        <v>767</v>
      </c>
      <c r="AC33" s="152"/>
      <c r="AD33" s="152"/>
      <c r="AE33" s="152"/>
      <c r="AF33" s="152"/>
      <c r="AG33" s="152"/>
      <c r="AH33" s="152"/>
      <c r="AI33" s="152"/>
      <c r="AJ33" s="152"/>
      <c r="AK33" s="152"/>
      <c r="AL33" s="152"/>
      <c r="AM33" s="152"/>
      <c r="AN33" s="162" t="s">
        <v>768</v>
      </c>
      <c r="AO33" s="152"/>
      <c r="AP33" s="152"/>
      <c r="AQ33" s="152"/>
      <c r="AR33" s="152"/>
      <c r="AS33" s="152"/>
      <c r="AT33" s="152"/>
      <c r="AU33" s="152"/>
      <c r="AV33" s="152"/>
      <c r="AW33" s="152"/>
      <c r="AX33" s="152"/>
      <c r="AY33" s="152"/>
      <c r="AZ33" s="162" t="s">
        <v>727</v>
      </c>
      <c r="BA33" s="152"/>
      <c r="BB33" s="152"/>
      <c r="BC33" s="152"/>
      <c r="BD33" s="152"/>
      <c r="BE33" s="152"/>
      <c r="BF33" s="152"/>
      <c r="BG33" s="152"/>
      <c r="BH33" s="152"/>
      <c r="BI33" s="152"/>
      <c r="BJ33" s="152"/>
      <c r="BK33" s="152"/>
      <c r="BL33" s="162" t="s">
        <v>769</v>
      </c>
      <c r="BM33" s="152"/>
      <c r="BN33" s="152"/>
      <c r="BO33" s="152"/>
      <c r="BP33" s="152"/>
      <c r="BQ33" s="152"/>
      <c r="BR33" s="152"/>
      <c r="BS33" s="152"/>
      <c r="BT33" s="152"/>
      <c r="BU33" s="152"/>
      <c r="BV33" s="152"/>
      <c r="BW33" s="152"/>
      <c r="BX33" s="162" t="s">
        <v>770</v>
      </c>
      <c r="BY33" s="152"/>
      <c r="BZ33" s="152"/>
      <c r="CA33" s="152"/>
      <c r="CB33" s="152"/>
      <c r="CC33" s="152"/>
      <c r="CD33" s="152"/>
      <c r="CE33" s="152"/>
      <c r="CF33" s="152"/>
      <c r="CG33" s="152"/>
      <c r="CH33" s="152"/>
      <c r="CI33" s="152"/>
      <c r="CJ33" s="162" t="s">
        <v>771</v>
      </c>
      <c r="CK33" s="152"/>
      <c r="CL33" s="152"/>
      <c r="CM33" s="152"/>
      <c r="CN33" s="152"/>
      <c r="CO33" s="152"/>
      <c r="CP33" s="152"/>
      <c r="CQ33" s="152"/>
      <c r="CR33" s="152"/>
      <c r="CS33" s="152"/>
      <c r="CT33" s="152"/>
      <c r="CU33" s="152"/>
      <c r="CV33" s="152"/>
      <c r="CW33" s="152"/>
      <c r="CX33" s="152"/>
      <c r="CY33" s="152"/>
      <c r="CZ33" s="152"/>
      <c r="DA33" s="152"/>
      <c r="DB33" s="152"/>
      <c r="DC33" s="152"/>
      <c r="DD33" s="152"/>
      <c r="DE33" s="152"/>
      <c r="DF33" s="152"/>
      <c r="DG33" s="152"/>
      <c r="DH33" s="152" t="s">
        <v>772</v>
      </c>
      <c r="DI33" s="152"/>
      <c r="DJ33" s="152"/>
      <c r="DK33" s="152"/>
      <c r="DL33" s="152"/>
      <c r="DM33" s="152"/>
      <c r="DN33" s="152"/>
      <c r="DO33" s="152"/>
      <c r="DP33" s="152"/>
      <c r="DQ33" s="152"/>
      <c r="DR33" s="152"/>
      <c r="DS33" s="152"/>
      <c r="DT33" s="162" t="s">
        <v>773</v>
      </c>
      <c r="DU33" s="152"/>
      <c r="DV33" s="152"/>
      <c r="DW33" s="152"/>
      <c r="DX33" s="152"/>
      <c r="DY33" s="152"/>
      <c r="DZ33" s="152"/>
      <c r="EA33" s="152"/>
      <c r="EB33" s="152"/>
      <c r="EC33" s="152"/>
      <c r="ED33" s="152"/>
      <c r="EE33" s="152"/>
      <c r="EF33" s="162"/>
      <c r="EG33" s="152"/>
      <c r="EH33" s="152"/>
      <c r="EI33" s="152"/>
      <c r="EJ33" s="152"/>
      <c r="EK33" s="152"/>
      <c r="EL33" s="152"/>
      <c r="EM33" s="152"/>
      <c r="EN33" s="152"/>
      <c r="EO33" s="152"/>
      <c r="EP33" s="152"/>
      <c r="EQ33" s="152"/>
      <c r="ER33" s="162"/>
      <c r="ES33" s="152"/>
      <c r="ET33" s="152"/>
      <c r="EU33" s="152"/>
      <c r="EV33" s="152"/>
      <c r="EW33" s="152"/>
      <c r="EX33" s="152"/>
      <c r="EY33" s="152"/>
      <c r="EZ33" s="152"/>
      <c r="FA33" s="152"/>
      <c r="FB33" s="152"/>
      <c r="FC33" s="152"/>
      <c r="FD33" s="162"/>
      <c r="FE33" s="152"/>
      <c r="FF33" s="152"/>
      <c r="FG33" s="152"/>
      <c r="FH33" s="152"/>
      <c r="FI33" s="152"/>
      <c r="FJ33" s="152"/>
      <c r="FK33" s="152"/>
      <c r="FL33" s="152"/>
      <c r="FM33" s="152"/>
      <c r="FN33" s="152"/>
      <c r="FO33" s="152"/>
      <c r="FP33" s="162"/>
      <c r="FQ33" s="152"/>
      <c r="FR33" s="152"/>
      <c r="FS33" s="152"/>
      <c r="FT33" s="152"/>
      <c r="FU33" s="152"/>
      <c r="FV33" s="152"/>
      <c r="FW33" s="152"/>
      <c r="FX33" s="152"/>
      <c r="FY33" s="152"/>
      <c r="FZ33" s="152"/>
      <c r="GA33" s="152"/>
      <c r="GB33" s="162"/>
      <c r="GC33" s="152"/>
      <c r="GD33" s="152"/>
      <c r="GE33" s="152"/>
      <c r="GF33" s="152"/>
      <c r="GG33" s="152"/>
      <c r="GH33" s="152"/>
      <c r="GI33" s="152"/>
      <c r="GJ33" s="152"/>
      <c r="GK33" s="152"/>
      <c r="GL33" s="152"/>
      <c r="GM33" s="152"/>
      <c r="GN33" s="162"/>
      <c r="GO33" s="152"/>
      <c r="GP33" s="152"/>
      <c r="GQ33" s="152"/>
      <c r="GR33" s="152"/>
      <c r="GS33" s="152"/>
      <c r="GT33" s="152"/>
      <c r="GU33" s="152"/>
      <c r="GV33" s="152"/>
      <c r="GW33" s="152"/>
      <c r="GX33" s="152"/>
      <c r="GY33" s="152"/>
      <c r="GZ33" s="162"/>
      <c r="HA33" s="152"/>
      <c r="HB33" s="152"/>
      <c r="HC33" s="152"/>
      <c r="HD33" s="152"/>
      <c r="HE33" s="152"/>
      <c r="HF33" s="152"/>
      <c r="HG33" s="152"/>
      <c r="HH33" s="152"/>
      <c r="HI33" s="152"/>
      <c r="HJ33" s="152"/>
      <c r="HK33" s="152"/>
      <c r="HL33" s="162"/>
      <c r="HM33" s="152"/>
      <c r="HN33" s="152"/>
      <c r="HO33" s="152"/>
      <c r="HP33" s="152"/>
      <c r="HQ33" s="152"/>
      <c r="HR33" s="152"/>
      <c r="HS33" s="152"/>
      <c r="HT33" s="152"/>
      <c r="HU33" s="152"/>
      <c r="HV33" s="152"/>
      <c r="HW33" s="152"/>
      <c r="HX33" s="162"/>
      <c r="HY33" s="152"/>
      <c r="HZ33" s="152"/>
      <c r="IA33" s="152"/>
      <c r="IB33" s="152"/>
      <c r="IC33" s="152"/>
      <c r="ID33" s="152"/>
      <c r="IE33" s="152"/>
      <c r="IF33" s="152"/>
      <c r="IG33" s="152"/>
      <c r="IH33" s="152"/>
      <c r="II33" s="152"/>
      <c r="IJ33" s="162"/>
      <c r="IK33" s="152"/>
      <c r="IL33" s="152"/>
      <c r="IM33" s="152"/>
      <c r="IN33" s="152"/>
      <c r="IO33" s="152"/>
      <c r="IP33" s="152"/>
      <c r="IQ33" s="152"/>
      <c r="IR33" s="152"/>
      <c r="IS33" s="152"/>
      <c r="IT33" s="152"/>
      <c r="IU33" s="152"/>
      <c r="IV33" s="152"/>
      <c r="IW33" s="152"/>
      <c r="IX33" s="152"/>
      <c r="IY33" s="152"/>
      <c r="IZ33" s="152"/>
      <c r="JA33" s="152"/>
      <c r="JB33" s="152"/>
      <c r="JC33" s="152"/>
      <c r="JD33" s="152"/>
      <c r="JE33" s="152"/>
      <c r="JF33" s="152"/>
      <c r="JG33" s="152"/>
      <c r="JH33" s="162"/>
      <c r="JI33" s="152"/>
      <c r="JJ33" s="152"/>
      <c r="JK33" s="152"/>
      <c r="JL33" s="152"/>
      <c r="JM33" s="152"/>
      <c r="JN33" s="152"/>
      <c r="JO33" s="152"/>
      <c r="JP33" s="152"/>
      <c r="JQ33" s="152"/>
      <c r="JR33" s="152"/>
      <c r="JS33" s="152"/>
      <c r="JT33" s="162"/>
      <c r="JU33" s="152"/>
      <c r="JV33" s="152"/>
      <c r="JW33" s="152"/>
      <c r="JX33" s="152"/>
      <c r="JY33" s="152"/>
      <c r="JZ33" s="152"/>
      <c r="KA33" s="152"/>
      <c r="KB33" s="152"/>
      <c r="KC33" s="152"/>
      <c r="KD33" s="152"/>
      <c r="KE33" s="152"/>
      <c r="KF33" s="162"/>
      <c r="KG33" s="152"/>
      <c r="KH33" s="152"/>
      <c r="KI33" s="152"/>
      <c r="KJ33" s="152"/>
      <c r="KK33" s="152"/>
      <c r="KL33" s="152"/>
      <c r="KM33" s="152"/>
      <c r="KN33" s="152"/>
      <c r="KO33" s="152"/>
      <c r="KP33" s="152"/>
      <c r="KQ33" s="152"/>
      <c r="KR33" s="162"/>
      <c r="KS33" s="152"/>
      <c r="KT33" s="152"/>
      <c r="KU33" s="152"/>
      <c r="KV33" s="152"/>
      <c r="KW33" s="152"/>
      <c r="KX33" s="152"/>
      <c r="KY33" s="152"/>
      <c r="KZ33" s="152"/>
      <c r="LA33" s="152"/>
      <c r="LB33" s="152"/>
      <c r="LC33" s="152"/>
      <c r="LD33" s="162"/>
    </row>
    <row r="34" spans="2:317" s="151" customFormat="1" ht="10.5" x14ac:dyDescent="0.25">
      <c r="B34" s="152" t="s">
        <v>560</v>
      </c>
      <c r="C34" s="152" t="s">
        <v>561</v>
      </c>
      <c r="D34" s="152"/>
      <c r="E34" s="152"/>
      <c r="F34" s="152"/>
      <c r="G34" s="152"/>
      <c r="H34" s="152"/>
      <c r="I34" s="152"/>
      <c r="J34" s="152"/>
      <c r="K34" s="152"/>
      <c r="L34" s="152"/>
      <c r="M34" s="152"/>
      <c r="N34" s="152"/>
      <c r="O34" s="152"/>
      <c r="P34" s="152" t="s">
        <v>774</v>
      </c>
      <c r="Q34" s="152"/>
      <c r="R34" s="152"/>
      <c r="S34" s="152"/>
      <c r="T34" s="152"/>
      <c r="U34" s="152"/>
      <c r="V34" s="152"/>
      <c r="W34" s="152"/>
      <c r="X34" s="152"/>
      <c r="Y34" s="152"/>
      <c r="Z34" s="152"/>
      <c r="AA34" s="152"/>
      <c r="AB34" s="162" t="s">
        <v>774</v>
      </c>
      <c r="AC34" s="152"/>
      <c r="AD34" s="152"/>
      <c r="AE34" s="152"/>
      <c r="AF34" s="152"/>
      <c r="AG34" s="152"/>
      <c r="AH34" s="152"/>
      <c r="AI34" s="152"/>
      <c r="AJ34" s="152"/>
      <c r="AK34" s="152"/>
      <c r="AL34" s="152"/>
      <c r="AM34" s="152"/>
      <c r="AN34" s="162" t="s">
        <v>774</v>
      </c>
      <c r="AO34" s="152"/>
      <c r="AP34" s="152"/>
      <c r="AQ34" s="152"/>
      <c r="AR34" s="152"/>
      <c r="AS34" s="152"/>
      <c r="AT34" s="152"/>
      <c r="AU34" s="152"/>
      <c r="AV34" s="152"/>
      <c r="AW34" s="152"/>
      <c r="AX34" s="152"/>
      <c r="AY34" s="152"/>
      <c r="AZ34" s="162" t="s">
        <v>774</v>
      </c>
      <c r="BA34" s="152"/>
      <c r="BB34" s="152"/>
      <c r="BC34" s="152"/>
      <c r="BD34" s="152"/>
      <c r="BE34" s="152"/>
      <c r="BF34" s="152"/>
      <c r="BG34" s="152"/>
      <c r="BH34" s="152"/>
      <c r="BI34" s="152"/>
      <c r="BJ34" s="152"/>
      <c r="BK34" s="152"/>
      <c r="BL34" s="162" t="s">
        <v>774</v>
      </c>
      <c r="BM34" s="152"/>
      <c r="BN34" s="152"/>
      <c r="BO34" s="152"/>
      <c r="BP34" s="152"/>
      <c r="BQ34" s="152"/>
      <c r="BR34" s="152"/>
      <c r="BS34" s="152"/>
      <c r="BT34" s="152"/>
      <c r="BU34" s="152"/>
      <c r="BV34" s="152"/>
      <c r="BW34" s="152"/>
      <c r="BX34" s="162" t="s">
        <v>775</v>
      </c>
      <c r="BY34" s="152"/>
      <c r="BZ34" s="152"/>
      <c r="CA34" s="152"/>
      <c r="CB34" s="152"/>
      <c r="CC34" s="152"/>
      <c r="CD34" s="152"/>
      <c r="CE34" s="152"/>
      <c r="CF34" s="152"/>
      <c r="CG34" s="152"/>
      <c r="CH34" s="152"/>
      <c r="CI34" s="152"/>
      <c r="CJ34" s="162" t="s">
        <v>775</v>
      </c>
      <c r="CK34" s="152"/>
      <c r="CL34" s="152"/>
      <c r="CM34" s="152"/>
      <c r="CN34" s="152"/>
      <c r="CO34" s="152"/>
      <c r="CP34" s="152"/>
      <c r="CQ34" s="152"/>
      <c r="CR34" s="152"/>
      <c r="CS34" s="152"/>
      <c r="CT34" s="152"/>
      <c r="CU34" s="152"/>
      <c r="CV34" s="152" t="s">
        <v>776</v>
      </c>
      <c r="CW34" s="152"/>
      <c r="CX34" s="152"/>
      <c r="CY34" s="152"/>
      <c r="CZ34" s="152"/>
      <c r="DA34" s="152"/>
      <c r="DB34" s="152"/>
      <c r="DC34" s="152"/>
      <c r="DD34" s="152"/>
      <c r="DE34" s="152"/>
      <c r="DF34" s="152"/>
      <c r="DG34" s="152"/>
      <c r="DH34" s="162" t="s">
        <v>775</v>
      </c>
      <c r="DI34" s="152"/>
      <c r="DJ34" s="152"/>
      <c r="DK34" s="152"/>
      <c r="DL34" s="152"/>
      <c r="DM34" s="152"/>
      <c r="DN34" s="152"/>
      <c r="DO34" s="152"/>
      <c r="DP34" s="152"/>
      <c r="DQ34" s="152"/>
      <c r="DR34" s="152"/>
      <c r="DS34" s="152"/>
      <c r="DT34" s="162" t="s">
        <v>775</v>
      </c>
      <c r="DU34" s="152"/>
      <c r="DV34" s="152"/>
      <c r="DW34" s="152"/>
      <c r="DX34" s="152"/>
      <c r="DY34" s="152"/>
      <c r="DZ34" s="152"/>
      <c r="EA34" s="152"/>
      <c r="EB34" s="152"/>
      <c r="EC34" s="152"/>
      <c r="ED34" s="152"/>
      <c r="EE34" s="152"/>
      <c r="EF34" s="162" t="s">
        <v>777</v>
      </c>
      <c r="EG34" s="152"/>
      <c r="EH34" s="152"/>
      <c r="EI34" s="152"/>
      <c r="EJ34" s="152"/>
      <c r="EK34" s="152"/>
      <c r="EL34" s="152"/>
      <c r="EM34" s="152"/>
      <c r="EN34" s="152"/>
      <c r="EO34" s="152"/>
      <c r="EP34" s="152"/>
      <c r="EQ34" s="152"/>
      <c r="ER34" s="162" t="s">
        <v>777</v>
      </c>
      <c r="ES34" s="152"/>
      <c r="ET34" s="152"/>
      <c r="EU34" s="152"/>
      <c r="EV34" s="152"/>
      <c r="EW34" s="152"/>
      <c r="EX34" s="152"/>
      <c r="EY34" s="152"/>
      <c r="EZ34" s="152"/>
      <c r="FA34" s="152"/>
      <c r="FB34" s="152"/>
      <c r="FC34" s="152"/>
      <c r="FD34" s="162" t="s">
        <v>777</v>
      </c>
      <c r="FE34" s="152"/>
      <c r="FF34" s="152"/>
      <c r="FG34" s="152"/>
      <c r="FH34" s="152"/>
      <c r="FI34" s="152"/>
      <c r="FJ34" s="152"/>
      <c r="FK34" s="152"/>
      <c r="FL34" s="152"/>
      <c r="FM34" s="152"/>
      <c r="FN34" s="152"/>
      <c r="FO34" s="152"/>
      <c r="FP34" s="162" t="s">
        <v>777</v>
      </c>
      <c r="FQ34" s="152"/>
      <c r="FR34" s="152"/>
      <c r="FS34" s="152"/>
      <c r="FT34" s="152"/>
      <c r="FU34" s="152"/>
      <c r="FV34" s="152"/>
      <c r="FW34" s="152"/>
      <c r="FX34" s="152"/>
      <c r="FY34" s="152"/>
      <c r="FZ34" s="152"/>
      <c r="GA34" s="152"/>
      <c r="GB34" s="162" t="s">
        <v>777</v>
      </c>
      <c r="GC34" s="152"/>
      <c r="GD34" s="152"/>
      <c r="GE34" s="152"/>
      <c r="GF34" s="152"/>
      <c r="GG34" s="152"/>
      <c r="GH34" s="152"/>
      <c r="GI34" s="152"/>
      <c r="GJ34" s="152"/>
      <c r="GK34" s="152"/>
      <c r="GL34" s="152"/>
      <c r="GM34" s="152"/>
      <c r="GN34" s="162" t="s">
        <v>778</v>
      </c>
      <c r="GO34" s="152"/>
      <c r="GP34" s="152"/>
      <c r="GQ34" s="152"/>
      <c r="GR34" s="152"/>
      <c r="GS34" s="152"/>
      <c r="GT34" s="152"/>
      <c r="GU34" s="152"/>
      <c r="GV34" s="152"/>
      <c r="GW34" s="152"/>
      <c r="GX34" s="152"/>
      <c r="GY34" s="152"/>
      <c r="GZ34" s="162" t="s">
        <v>677</v>
      </c>
      <c r="HA34" s="152"/>
      <c r="HB34" s="152"/>
      <c r="HC34" s="152"/>
      <c r="HD34" s="152"/>
      <c r="HE34" s="152"/>
      <c r="HF34" s="152"/>
      <c r="HG34" s="152"/>
      <c r="HH34" s="152"/>
      <c r="HI34" s="152"/>
      <c r="HJ34" s="152"/>
      <c r="HK34" s="152"/>
      <c r="HL34" s="162" t="s">
        <v>677</v>
      </c>
      <c r="HM34" s="152"/>
      <c r="HN34" s="152"/>
      <c r="HO34" s="152"/>
      <c r="HP34" s="152"/>
      <c r="HQ34" s="152"/>
      <c r="HR34" s="152"/>
      <c r="HS34" s="152"/>
      <c r="HT34" s="152"/>
      <c r="HU34" s="152"/>
      <c r="HV34" s="152"/>
      <c r="HW34" s="152"/>
      <c r="HX34" s="162" t="s">
        <v>779</v>
      </c>
      <c r="HY34" s="152"/>
      <c r="HZ34" s="152"/>
      <c r="IA34" s="152"/>
      <c r="IB34" s="152"/>
      <c r="IC34" s="152"/>
      <c r="ID34" s="152"/>
      <c r="IE34" s="152"/>
      <c r="IF34" s="152"/>
      <c r="IG34" s="152"/>
      <c r="IH34" s="152"/>
      <c r="II34" s="152"/>
      <c r="IJ34" s="162" t="s">
        <v>677</v>
      </c>
      <c r="IK34" s="152"/>
      <c r="IL34" s="152"/>
      <c r="IM34" s="152"/>
      <c r="IN34" s="152"/>
      <c r="IO34" s="152"/>
      <c r="IP34" s="152"/>
      <c r="IQ34" s="152"/>
      <c r="IR34" s="152"/>
      <c r="IS34" s="152"/>
      <c r="IT34" s="152"/>
      <c r="IU34" s="152"/>
      <c r="IV34" s="152" t="s">
        <v>780</v>
      </c>
      <c r="IW34" s="152"/>
      <c r="IX34" s="152"/>
      <c r="IY34" s="152"/>
      <c r="IZ34" s="152"/>
      <c r="JA34" s="152"/>
      <c r="JB34" s="152"/>
      <c r="JC34" s="152"/>
      <c r="JD34" s="152"/>
      <c r="JE34" s="152"/>
      <c r="JF34" s="152"/>
      <c r="JG34" s="152"/>
      <c r="JH34" s="162" t="s">
        <v>677</v>
      </c>
      <c r="JI34" s="152"/>
      <c r="JJ34" s="152"/>
      <c r="JK34" s="152"/>
      <c r="JL34" s="152"/>
      <c r="JM34" s="152"/>
      <c r="JN34" s="152"/>
      <c r="JO34" s="152"/>
      <c r="JP34" s="152"/>
      <c r="JQ34" s="152"/>
      <c r="JR34" s="152"/>
      <c r="JS34" s="152"/>
      <c r="JT34" s="162" t="s">
        <v>677</v>
      </c>
      <c r="JU34" s="152"/>
      <c r="JV34" s="152"/>
      <c r="JW34" s="152"/>
      <c r="JX34" s="152"/>
      <c r="JY34" s="152"/>
      <c r="JZ34" s="152"/>
      <c r="KA34" s="152"/>
      <c r="KB34" s="152"/>
      <c r="KC34" s="152"/>
      <c r="KD34" s="152"/>
      <c r="KE34" s="152"/>
      <c r="KF34" s="162" t="s">
        <v>781</v>
      </c>
      <c r="KG34" s="152"/>
      <c r="KH34" s="152"/>
      <c r="KI34" s="152"/>
      <c r="KJ34" s="152"/>
      <c r="KK34" s="152"/>
      <c r="KL34" s="152"/>
      <c r="KM34" s="152"/>
      <c r="KN34" s="152"/>
      <c r="KO34" s="152"/>
      <c r="KP34" s="152"/>
      <c r="KQ34" s="152"/>
      <c r="KR34" s="162" t="s">
        <v>782</v>
      </c>
      <c r="KS34" s="152"/>
      <c r="KT34" s="152"/>
      <c r="KU34" s="152"/>
      <c r="KV34" s="152"/>
      <c r="KW34" s="152"/>
      <c r="KX34" s="152"/>
      <c r="KY34" s="152"/>
      <c r="KZ34" s="152"/>
      <c r="LA34" s="152"/>
      <c r="LB34" s="152"/>
      <c r="LC34" s="152"/>
      <c r="LD34" s="162" t="s">
        <v>677</v>
      </c>
      <c r="LE34" s="151" t="s">
        <v>639</v>
      </c>
    </row>
    <row r="35" spans="2:317" s="151" customFormat="1" ht="10.5" x14ac:dyDescent="0.25">
      <c r="B35" s="152" t="s">
        <v>562</v>
      </c>
      <c r="C35" s="152" t="s">
        <v>563</v>
      </c>
      <c r="D35" s="152"/>
      <c r="E35" s="152"/>
      <c r="F35" s="152"/>
      <c r="G35" s="152"/>
      <c r="H35" s="152"/>
      <c r="I35" s="152"/>
      <c r="J35" s="152"/>
      <c r="K35" s="152"/>
      <c r="L35" s="152"/>
      <c r="M35" s="152"/>
      <c r="N35" s="152"/>
      <c r="O35" s="152"/>
      <c r="P35" s="152"/>
      <c r="Q35" s="152"/>
      <c r="R35" s="152"/>
      <c r="S35" s="152"/>
      <c r="T35" s="152"/>
      <c r="U35" s="152"/>
      <c r="V35" s="152"/>
      <c r="W35" s="152"/>
      <c r="X35" s="152"/>
      <c r="Y35" s="152"/>
      <c r="Z35" s="152"/>
      <c r="AA35" s="152"/>
      <c r="AB35" s="162"/>
      <c r="AC35" s="152"/>
      <c r="AD35" s="152"/>
      <c r="AE35" s="152"/>
      <c r="AF35" s="152"/>
      <c r="AG35" s="152"/>
      <c r="AH35" s="152"/>
      <c r="AI35" s="152"/>
      <c r="AJ35" s="152"/>
      <c r="AK35" s="152"/>
      <c r="AL35" s="152"/>
      <c r="AM35" s="152"/>
      <c r="AN35" s="162"/>
      <c r="AO35" s="152"/>
      <c r="AP35" s="152"/>
      <c r="AQ35" s="152"/>
      <c r="AR35" s="152"/>
      <c r="AS35" s="152"/>
      <c r="AT35" s="152"/>
      <c r="AU35" s="152"/>
      <c r="AV35" s="152"/>
      <c r="AW35" s="152"/>
      <c r="AX35" s="152"/>
      <c r="AY35" s="152"/>
      <c r="AZ35" s="162"/>
      <c r="BA35" s="152"/>
      <c r="BB35" s="152"/>
      <c r="BC35" s="152"/>
      <c r="BD35" s="152"/>
      <c r="BE35" s="152"/>
      <c r="BF35" s="152"/>
      <c r="BG35" s="152"/>
      <c r="BH35" s="152"/>
      <c r="BI35" s="152"/>
      <c r="BJ35" s="152"/>
      <c r="BK35" s="152"/>
      <c r="BL35" s="162"/>
      <c r="BM35" s="152"/>
      <c r="BN35" s="152"/>
      <c r="BO35" s="152"/>
      <c r="BP35" s="152"/>
      <c r="BQ35" s="152"/>
      <c r="BR35" s="152"/>
      <c r="BS35" s="152"/>
      <c r="BT35" s="152"/>
      <c r="BU35" s="152"/>
      <c r="BV35" s="152"/>
      <c r="BW35" s="152"/>
      <c r="BX35" s="162"/>
      <c r="BY35" s="152"/>
      <c r="BZ35" s="152"/>
      <c r="CA35" s="152"/>
      <c r="CB35" s="152"/>
      <c r="CC35" s="152"/>
      <c r="CD35" s="152"/>
      <c r="CE35" s="152"/>
      <c r="CF35" s="152"/>
      <c r="CG35" s="152"/>
      <c r="CH35" s="152"/>
      <c r="CI35" s="152"/>
      <c r="CJ35" s="162"/>
      <c r="CK35" s="152"/>
      <c r="CL35" s="152"/>
      <c r="CM35" s="152"/>
      <c r="CN35" s="152"/>
      <c r="CO35" s="152"/>
      <c r="CP35" s="152"/>
      <c r="CQ35" s="152"/>
      <c r="CR35" s="152"/>
      <c r="CS35" s="152"/>
      <c r="CT35" s="152"/>
      <c r="CU35" s="152"/>
      <c r="CV35" s="152"/>
      <c r="CW35" s="152"/>
      <c r="CX35" s="152"/>
      <c r="CY35" s="152"/>
      <c r="CZ35" s="152"/>
      <c r="DA35" s="152"/>
      <c r="DB35" s="152"/>
      <c r="DC35" s="152"/>
      <c r="DD35" s="152"/>
      <c r="DE35" s="152"/>
      <c r="DF35" s="152"/>
      <c r="DG35" s="152"/>
      <c r="DH35" s="152"/>
      <c r="DI35" s="152"/>
      <c r="DJ35" s="152"/>
      <c r="DK35" s="152"/>
      <c r="DL35" s="152"/>
      <c r="DM35" s="152"/>
      <c r="DN35" s="152"/>
      <c r="DO35" s="152"/>
      <c r="DP35" s="152"/>
      <c r="DQ35" s="152"/>
      <c r="DR35" s="152"/>
      <c r="DS35" s="152"/>
      <c r="DT35" s="162"/>
      <c r="DU35" s="152"/>
      <c r="DV35" s="152"/>
      <c r="DW35" s="152"/>
      <c r="DX35" s="152"/>
      <c r="DY35" s="152"/>
      <c r="DZ35" s="152"/>
      <c r="EA35" s="152"/>
      <c r="EB35" s="152"/>
      <c r="EC35" s="152"/>
      <c r="ED35" s="152"/>
      <c r="EE35" s="152"/>
      <c r="EF35" s="162" t="s">
        <v>783</v>
      </c>
      <c r="EG35" s="152"/>
      <c r="EH35" s="152"/>
      <c r="EI35" s="152"/>
      <c r="EJ35" s="152"/>
      <c r="EK35" s="152"/>
      <c r="EL35" s="152"/>
      <c r="EM35" s="152"/>
      <c r="EN35" s="152"/>
      <c r="EO35" s="152"/>
      <c r="EP35" s="152"/>
      <c r="EQ35" s="152"/>
      <c r="ER35" s="162" t="s">
        <v>783</v>
      </c>
      <c r="ES35" s="152"/>
      <c r="ET35" s="152"/>
      <c r="EU35" s="152"/>
      <c r="EV35" s="152"/>
      <c r="EW35" s="152"/>
      <c r="EX35" s="152"/>
      <c r="EY35" s="152"/>
      <c r="EZ35" s="152"/>
      <c r="FA35" s="152"/>
      <c r="FB35" s="152"/>
      <c r="FC35" s="152"/>
      <c r="FD35" s="162" t="s">
        <v>784</v>
      </c>
      <c r="FE35" s="152"/>
      <c r="FF35" s="152"/>
      <c r="FG35" s="152"/>
      <c r="FH35" s="152"/>
      <c r="FI35" s="152"/>
      <c r="FJ35" s="152"/>
      <c r="FK35" s="152"/>
      <c r="FL35" s="152"/>
      <c r="FM35" s="152"/>
      <c r="FN35" s="152"/>
      <c r="FO35" s="152"/>
      <c r="FP35" s="162" t="s">
        <v>785</v>
      </c>
      <c r="FQ35" s="152"/>
      <c r="FR35" s="152"/>
      <c r="FS35" s="152"/>
      <c r="FT35" s="152"/>
      <c r="FU35" s="152"/>
      <c r="FV35" s="152"/>
      <c r="FW35" s="152"/>
      <c r="FX35" s="152"/>
      <c r="FY35" s="152"/>
      <c r="FZ35" s="152"/>
      <c r="GA35" s="152"/>
      <c r="GB35" s="162" t="s">
        <v>786</v>
      </c>
      <c r="GC35" s="152"/>
      <c r="GD35" s="152"/>
      <c r="GE35" s="152"/>
      <c r="GF35" s="152"/>
      <c r="GG35" s="152"/>
      <c r="GH35" s="152"/>
      <c r="GI35" s="152"/>
      <c r="GJ35" s="152"/>
      <c r="GK35" s="152"/>
      <c r="GL35" s="152"/>
      <c r="GM35" s="152"/>
      <c r="GN35" s="162"/>
      <c r="GO35" s="152"/>
      <c r="GP35" s="152"/>
      <c r="GQ35" s="152"/>
      <c r="GR35" s="152"/>
      <c r="GS35" s="152"/>
      <c r="GT35" s="152"/>
      <c r="GU35" s="152"/>
      <c r="GV35" s="152"/>
      <c r="GW35" s="152"/>
      <c r="GX35" s="152"/>
      <c r="GY35" s="152"/>
      <c r="GZ35" s="162"/>
      <c r="HA35" s="152"/>
      <c r="HB35" s="152"/>
      <c r="HC35" s="152"/>
      <c r="HD35" s="152"/>
      <c r="HE35" s="152"/>
      <c r="HF35" s="152"/>
      <c r="HG35" s="152"/>
      <c r="HH35" s="152"/>
      <c r="HI35" s="152"/>
      <c r="HJ35" s="152"/>
      <c r="HK35" s="152"/>
      <c r="HL35" s="162"/>
      <c r="HM35" s="152"/>
      <c r="HN35" s="152"/>
      <c r="HO35" s="152"/>
      <c r="HP35" s="152"/>
      <c r="HQ35" s="152"/>
      <c r="HR35" s="152"/>
      <c r="HS35" s="152"/>
      <c r="HT35" s="152"/>
      <c r="HU35" s="152"/>
      <c r="HV35" s="152"/>
      <c r="HW35" s="152"/>
      <c r="HX35" s="162"/>
      <c r="HY35" s="152"/>
      <c r="HZ35" s="152"/>
      <c r="IA35" s="152"/>
      <c r="IB35" s="152"/>
      <c r="IC35" s="152"/>
      <c r="ID35" s="152"/>
      <c r="IE35" s="152"/>
      <c r="IF35" s="152"/>
      <c r="IG35" s="152"/>
      <c r="IH35" s="152"/>
      <c r="II35" s="152"/>
      <c r="IJ35" s="162"/>
      <c r="IK35" s="152"/>
      <c r="IL35" s="152"/>
      <c r="IM35" s="152"/>
      <c r="IN35" s="152"/>
      <c r="IO35" s="152"/>
      <c r="IP35" s="152"/>
      <c r="IQ35" s="152"/>
      <c r="IR35" s="152"/>
      <c r="IS35" s="152"/>
      <c r="IT35" s="152"/>
      <c r="IU35" s="152"/>
      <c r="IV35" s="152"/>
      <c r="IW35" s="152"/>
      <c r="IX35" s="152"/>
      <c r="IY35" s="152"/>
      <c r="IZ35" s="152"/>
      <c r="JA35" s="152"/>
      <c r="JB35" s="152"/>
      <c r="JC35" s="152"/>
      <c r="JD35" s="152"/>
      <c r="JE35" s="152"/>
      <c r="JF35" s="152"/>
      <c r="JG35" s="152"/>
      <c r="JH35" s="162"/>
      <c r="JI35" s="152"/>
      <c r="JJ35" s="152"/>
      <c r="JK35" s="152"/>
      <c r="JL35" s="152"/>
      <c r="JM35" s="152"/>
      <c r="JN35" s="152"/>
      <c r="JO35" s="152"/>
      <c r="JP35" s="152"/>
      <c r="JQ35" s="152"/>
      <c r="JR35" s="152"/>
      <c r="JS35" s="152"/>
      <c r="JT35" s="162"/>
      <c r="JU35" s="152"/>
      <c r="JV35" s="152"/>
      <c r="JW35" s="152"/>
      <c r="JX35" s="152"/>
      <c r="JY35" s="152"/>
      <c r="JZ35" s="152"/>
      <c r="KA35" s="152"/>
      <c r="KB35" s="152"/>
      <c r="KC35" s="152"/>
      <c r="KD35" s="152"/>
      <c r="KE35" s="152"/>
      <c r="KF35" s="162"/>
      <c r="KG35" s="152"/>
      <c r="KH35" s="152"/>
      <c r="KI35" s="152"/>
      <c r="KJ35" s="152"/>
      <c r="KK35" s="152"/>
      <c r="KL35" s="152"/>
      <c r="KM35" s="152"/>
      <c r="KN35" s="152"/>
      <c r="KO35" s="152"/>
      <c r="KP35" s="152"/>
      <c r="KQ35" s="152"/>
      <c r="KR35" s="162"/>
      <c r="KS35" s="152"/>
      <c r="KT35" s="152"/>
      <c r="KU35" s="152"/>
      <c r="KV35" s="152"/>
      <c r="KW35" s="152"/>
      <c r="KX35" s="152"/>
      <c r="KY35" s="152"/>
      <c r="KZ35" s="152"/>
      <c r="LA35" s="152"/>
      <c r="LB35" s="152"/>
      <c r="LC35" s="152"/>
      <c r="LD35" s="162"/>
    </row>
    <row r="36" spans="2:317" s="151" customFormat="1" ht="10.5" x14ac:dyDescent="0.25">
      <c r="B36" s="152" t="s">
        <v>564</v>
      </c>
      <c r="C36" s="152" t="s">
        <v>565</v>
      </c>
      <c r="D36" s="152"/>
      <c r="E36" s="152"/>
      <c r="F36" s="152"/>
      <c r="G36" s="152"/>
      <c r="H36" s="152"/>
      <c r="I36" s="152"/>
      <c r="J36" s="152"/>
      <c r="K36" s="152"/>
      <c r="L36" s="152"/>
      <c r="M36" s="152"/>
      <c r="N36" s="152"/>
      <c r="O36" s="152"/>
      <c r="P36" s="152"/>
      <c r="Q36" s="152"/>
      <c r="R36" s="152"/>
      <c r="S36" s="152"/>
      <c r="T36" s="152"/>
      <c r="U36" s="152"/>
      <c r="V36" s="152"/>
      <c r="W36" s="152"/>
      <c r="X36" s="152"/>
      <c r="Y36" s="152"/>
      <c r="Z36" s="152"/>
      <c r="AA36" s="152"/>
      <c r="AB36" s="162"/>
      <c r="AC36" s="152"/>
      <c r="AD36" s="152"/>
      <c r="AE36" s="152"/>
      <c r="AF36" s="152"/>
      <c r="AG36" s="152"/>
      <c r="AH36" s="152"/>
      <c r="AI36" s="152"/>
      <c r="AJ36" s="152"/>
      <c r="AK36" s="152"/>
      <c r="AL36" s="152"/>
      <c r="AM36" s="152"/>
      <c r="AN36" s="162"/>
      <c r="AO36" s="152"/>
      <c r="AP36" s="152"/>
      <c r="AQ36" s="152"/>
      <c r="AR36" s="152"/>
      <c r="AS36" s="152"/>
      <c r="AT36" s="152"/>
      <c r="AU36" s="152"/>
      <c r="AV36" s="152"/>
      <c r="AW36" s="152"/>
      <c r="AX36" s="152"/>
      <c r="AY36" s="152"/>
      <c r="AZ36" s="162"/>
      <c r="BA36" s="152"/>
      <c r="BB36" s="152"/>
      <c r="BC36" s="152"/>
      <c r="BD36" s="152"/>
      <c r="BE36" s="152"/>
      <c r="BF36" s="152"/>
      <c r="BG36" s="152"/>
      <c r="BH36" s="152"/>
      <c r="BI36" s="152"/>
      <c r="BJ36" s="152"/>
      <c r="BK36" s="152"/>
      <c r="BL36" s="162"/>
      <c r="BM36" s="152"/>
      <c r="BN36" s="152"/>
      <c r="BO36" s="152"/>
      <c r="BP36" s="152"/>
      <c r="BQ36" s="152"/>
      <c r="BR36" s="152"/>
      <c r="BS36" s="152"/>
      <c r="BT36" s="152"/>
      <c r="BU36" s="152"/>
      <c r="BV36" s="152"/>
      <c r="BW36" s="152"/>
      <c r="BX36" s="162"/>
      <c r="BY36" s="152"/>
      <c r="BZ36" s="152"/>
      <c r="CA36" s="152"/>
      <c r="CB36" s="152"/>
      <c r="CC36" s="152"/>
      <c r="CD36" s="152"/>
      <c r="CE36" s="152"/>
      <c r="CF36" s="152"/>
      <c r="CG36" s="152"/>
      <c r="CH36" s="152"/>
      <c r="CI36" s="152"/>
      <c r="CJ36" s="162"/>
      <c r="CK36" s="152"/>
      <c r="CL36" s="152"/>
      <c r="CM36" s="152"/>
      <c r="CN36" s="152"/>
      <c r="CO36" s="152"/>
      <c r="CP36" s="152"/>
      <c r="CQ36" s="152"/>
      <c r="CR36" s="152"/>
      <c r="CS36" s="152"/>
      <c r="CT36" s="152"/>
      <c r="CU36" s="152"/>
      <c r="CV36" s="152"/>
      <c r="CW36" s="152"/>
      <c r="CX36" s="152"/>
      <c r="CY36" s="152"/>
      <c r="CZ36" s="152"/>
      <c r="DA36" s="152"/>
      <c r="DB36" s="152"/>
      <c r="DC36" s="152"/>
      <c r="DD36" s="152"/>
      <c r="DE36" s="152"/>
      <c r="DF36" s="152"/>
      <c r="DG36" s="152"/>
      <c r="DH36" s="162"/>
      <c r="DI36" s="152"/>
      <c r="DJ36" s="152"/>
      <c r="DK36" s="152"/>
      <c r="DL36" s="152"/>
      <c r="DM36" s="152"/>
      <c r="DN36" s="152"/>
      <c r="DO36" s="152"/>
      <c r="DP36" s="152"/>
      <c r="DQ36" s="152"/>
      <c r="DR36" s="152"/>
      <c r="DS36" s="152"/>
      <c r="DT36" s="162"/>
      <c r="DU36" s="152"/>
      <c r="DV36" s="152"/>
      <c r="DW36" s="152"/>
      <c r="DX36" s="152"/>
      <c r="DY36" s="152"/>
      <c r="DZ36" s="152"/>
      <c r="EA36" s="152"/>
      <c r="EB36" s="152"/>
      <c r="EC36" s="152"/>
      <c r="ED36" s="152"/>
      <c r="EE36" s="152"/>
      <c r="EF36" s="162"/>
      <c r="EG36" s="152"/>
      <c r="EH36" s="152"/>
      <c r="EI36" s="152"/>
      <c r="EJ36" s="152"/>
      <c r="EK36" s="152"/>
      <c r="EL36" s="152"/>
      <c r="EM36" s="152"/>
      <c r="EN36" s="152"/>
      <c r="EO36" s="152"/>
      <c r="EP36" s="152"/>
      <c r="EQ36" s="152"/>
      <c r="ER36" s="162"/>
      <c r="ES36" s="152"/>
      <c r="ET36" s="152"/>
      <c r="EU36" s="152"/>
      <c r="EV36" s="152"/>
      <c r="EW36" s="152"/>
      <c r="EX36" s="152"/>
      <c r="EY36" s="152"/>
      <c r="EZ36" s="152"/>
      <c r="FA36" s="152"/>
      <c r="FB36" s="152"/>
      <c r="FC36" s="152"/>
      <c r="FD36" s="164"/>
      <c r="FE36" s="152"/>
      <c r="FF36" s="152"/>
      <c r="FG36" s="152"/>
      <c r="FH36" s="152"/>
      <c r="FI36" s="152"/>
      <c r="FJ36" s="152"/>
      <c r="FK36" s="152"/>
      <c r="FL36" s="152"/>
      <c r="FM36" s="152"/>
      <c r="FN36" s="152"/>
      <c r="FO36" s="152"/>
      <c r="FP36" s="162"/>
      <c r="FQ36" s="152"/>
      <c r="FR36" s="152"/>
      <c r="FS36" s="152"/>
      <c r="FT36" s="152"/>
      <c r="FU36" s="152"/>
      <c r="FV36" s="152"/>
      <c r="FW36" s="152"/>
      <c r="FX36" s="152"/>
      <c r="FY36" s="152"/>
      <c r="FZ36" s="152"/>
      <c r="GA36" s="152"/>
      <c r="GB36" s="162"/>
      <c r="GC36" s="152"/>
      <c r="GD36" s="152"/>
      <c r="GE36" s="152"/>
      <c r="GF36" s="152"/>
      <c r="GG36" s="152"/>
      <c r="GH36" s="152"/>
      <c r="GI36" s="152"/>
      <c r="GJ36" s="152"/>
      <c r="GK36" s="152"/>
      <c r="GL36" s="152"/>
      <c r="GM36" s="152"/>
      <c r="GN36" s="162" t="s">
        <v>787</v>
      </c>
      <c r="GO36" s="152"/>
      <c r="GP36" s="152"/>
      <c r="GQ36" s="152"/>
      <c r="GR36" s="152"/>
      <c r="GS36" s="152"/>
      <c r="GT36" s="152"/>
      <c r="GU36" s="152"/>
      <c r="GV36" s="152"/>
      <c r="GW36" s="152"/>
      <c r="GX36" s="152"/>
      <c r="GY36" s="152"/>
      <c r="GZ36" s="162" t="s">
        <v>677</v>
      </c>
      <c r="HA36" s="152"/>
      <c r="HB36" s="152"/>
      <c r="HC36" s="152"/>
      <c r="HD36" s="152"/>
      <c r="HE36" s="152"/>
      <c r="HF36" s="152"/>
      <c r="HG36" s="152"/>
      <c r="HH36" s="152"/>
      <c r="HI36" s="152"/>
      <c r="HJ36" s="152"/>
      <c r="HK36" s="152"/>
      <c r="HL36" s="162" t="s">
        <v>677</v>
      </c>
      <c r="HM36" s="152"/>
      <c r="HN36" s="152"/>
      <c r="HO36" s="152"/>
      <c r="HP36" s="152"/>
      <c r="HQ36" s="152"/>
      <c r="HR36" s="152"/>
      <c r="HS36" s="152"/>
      <c r="HT36" s="152"/>
      <c r="HU36" s="152"/>
      <c r="HV36" s="152"/>
      <c r="HW36" s="152"/>
      <c r="HX36" s="162" t="s">
        <v>788</v>
      </c>
      <c r="HY36" s="152"/>
      <c r="HZ36" s="152"/>
      <c r="IA36" s="152"/>
      <c r="IB36" s="152"/>
      <c r="IC36" s="152"/>
      <c r="ID36" s="152"/>
      <c r="IE36" s="152"/>
      <c r="IF36" s="152"/>
      <c r="IG36" s="152"/>
      <c r="IH36" s="152"/>
      <c r="II36" s="152"/>
      <c r="IJ36" s="162" t="s">
        <v>677</v>
      </c>
      <c r="IK36" s="152"/>
      <c r="IL36" s="152"/>
      <c r="IM36" s="152"/>
      <c r="IN36" s="152"/>
      <c r="IO36" s="152"/>
      <c r="IP36" s="152"/>
      <c r="IQ36" s="152"/>
      <c r="IR36" s="152"/>
      <c r="IS36" s="152"/>
      <c r="IT36" s="152"/>
      <c r="IU36" s="152"/>
      <c r="IV36" s="152"/>
      <c r="IW36" s="152"/>
      <c r="IX36" s="152"/>
      <c r="IY36" s="152"/>
      <c r="IZ36" s="152"/>
      <c r="JA36" s="152"/>
      <c r="JB36" s="152"/>
      <c r="JC36" s="152"/>
      <c r="JD36" s="152"/>
      <c r="JE36" s="152"/>
      <c r="JF36" s="152"/>
      <c r="JG36" s="152"/>
      <c r="JH36" s="162"/>
      <c r="JI36" s="152"/>
      <c r="JJ36" s="152"/>
      <c r="JK36" s="152"/>
      <c r="JL36" s="152"/>
      <c r="JM36" s="152"/>
      <c r="JN36" s="152"/>
      <c r="JO36" s="152"/>
      <c r="JP36" s="152"/>
      <c r="JQ36" s="152"/>
      <c r="JR36" s="152"/>
      <c r="JS36" s="152"/>
      <c r="JT36" s="162"/>
      <c r="JU36" s="152"/>
      <c r="JV36" s="152"/>
      <c r="JW36" s="152"/>
      <c r="JX36" s="152"/>
      <c r="JY36" s="152"/>
      <c r="JZ36" s="152"/>
      <c r="KA36" s="152"/>
      <c r="KB36" s="152"/>
      <c r="KC36" s="152"/>
      <c r="KD36" s="152"/>
      <c r="KE36" s="152"/>
      <c r="KF36" s="162"/>
      <c r="KG36" s="152"/>
      <c r="KH36" s="152"/>
      <c r="KI36" s="152"/>
      <c r="KJ36" s="152"/>
      <c r="KK36" s="152"/>
      <c r="KL36" s="152"/>
      <c r="KM36" s="152"/>
      <c r="KN36" s="152"/>
      <c r="KO36" s="152"/>
      <c r="KP36" s="152"/>
      <c r="KQ36" s="152"/>
      <c r="KR36" s="162"/>
      <c r="KS36" s="152"/>
      <c r="KT36" s="152"/>
      <c r="KU36" s="152"/>
      <c r="KV36" s="152"/>
      <c r="KW36" s="152"/>
      <c r="KX36" s="152"/>
      <c r="KY36" s="152"/>
      <c r="KZ36" s="152"/>
      <c r="LA36" s="152"/>
      <c r="LB36" s="152"/>
      <c r="LC36" s="152"/>
      <c r="LD36" s="162"/>
    </row>
    <row r="37" spans="2:317" s="151" customFormat="1" ht="10.5" x14ac:dyDescent="0.25">
      <c r="B37" s="152" t="s">
        <v>566</v>
      </c>
      <c r="C37" s="152" t="s">
        <v>567</v>
      </c>
      <c r="D37" s="152"/>
      <c r="E37" s="152"/>
      <c r="F37" s="152"/>
      <c r="G37" s="152"/>
      <c r="H37" s="152"/>
      <c r="I37" s="152"/>
      <c r="J37" s="152"/>
      <c r="K37" s="152"/>
      <c r="L37" s="152"/>
      <c r="M37" s="152"/>
      <c r="N37" s="152"/>
      <c r="O37" s="152"/>
      <c r="P37" s="152"/>
      <c r="Q37" s="152"/>
      <c r="R37" s="152"/>
      <c r="S37" s="152"/>
      <c r="T37" s="152"/>
      <c r="U37" s="152"/>
      <c r="V37" s="152"/>
      <c r="W37" s="152"/>
      <c r="X37" s="152"/>
      <c r="Y37" s="152"/>
      <c r="Z37" s="152"/>
      <c r="AA37" s="152"/>
      <c r="AB37" s="162"/>
      <c r="AC37" s="152"/>
      <c r="AD37" s="152"/>
      <c r="AE37" s="152"/>
      <c r="AF37" s="152"/>
      <c r="AG37" s="152"/>
      <c r="AH37" s="152"/>
      <c r="AI37" s="152"/>
      <c r="AJ37" s="152"/>
      <c r="AK37" s="152"/>
      <c r="AL37" s="152"/>
      <c r="AM37" s="152"/>
      <c r="AN37" s="162"/>
      <c r="AO37" s="152"/>
      <c r="AP37" s="152"/>
      <c r="AQ37" s="152"/>
      <c r="AR37" s="152"/>
      <c r="AS37" s="152"/>
      <c r="AT37" s="152"/>
      <c r="AU37" s="152"/>
      <c r="AV37" s="152"/>
      <c r="AW37" s="152"/>
      <c r="AX37" s="152"/>
      <c r="AY37" s="152"/>
      <c r="AZ37" s="162"/>
      <c r="BA37" s="152"/>
      <c r="BB37" s="152"/>
      <c r="BC37" s="152"/>
      <c r="BD37" s="152"/>
      <c r="BE37" s="152"/>
      <c r="BF37" s="152"/>
      <c r="BG37" s="152"/>
      <c r="BH37" s="152"/>
      <c r="BI37" s="152"/>
      <c r="BJ37" s="152"/>
      <c r="BK37" s="152"/>
      <c r="BL37" s="162"/>
      <c r="BM37" s="152"/>
      <c r="BN37" s="152"/>
      <c r="BO37" s="152"/>
      <c r="BP37" s="152"/>
      <c r="BQ37" s="152"/>
      <c r="BR37" s="152"/>
      <c r="BS37" s="152"/>
      <c r="BT37" s="152"/>
      <c r="BU37" s="152"/>
      <c r="BV37" s="152"/>
      <c r="BW37" s="152"/>
      <c r="BX37" s="162"/>
      <c r="BY37" s="152"/>
      <c r="BZ37" s="152"/>
      <c r="CA37" s="152"/>
      <c r="CB37" s="152"/>
      <c r="CC37" s="152"/>
      <c r="CD37" s="152"/>
      <c r="CE37" s="152"/>
      <c r="CF37" s="152"/>
      <c r="CG37" s="152"/>
      <c r="CH37" s="152"/>
      <c r="CI37" s="152"/>
      <c r="CJ37" s="162"/>
      <c r="CK37" s="152"/>
      <c r="CL37" s="152"/>
      <c r="CM37" s="152"/>
      <c r="CN37" s="152"/>
      <c r="CO37" s="152"/>
      <c r="CP37" s="152"/>
      <c r="CQ37" s="152"/>
      <c r="CR37" s="152"/>
      <c r="CS37" s="152"/>
      <c r="CT37" s="152"/>
      <c r="CU37" s="152"/>
      <c r="CV37" s="152"/>
      <c r="CW37" s="152"/>
      <c r="CX37" s="152"/>
      <c r="CY37" s="152"/>
      <c r="CZ37" s="152"/>
      <c r="DA37" s="152"/>
      <c r="DB37" s="152"/>
      <c r="DC37" s="152"/>
      <c r="DD37" s="152"/>
      <c r="DE37" s="152"/>
      <c r="DF37" s="152"/>
      <c r="DG37" s="152"/>
      <c r="DH37" s="162"/>
      <c r="DI37" s="152"/>
      <c r="DJ37" s="152"/>
      <c r="DK37" s="152"/>
      <c r="DL37" s="152"/>
      <c r="DM37" s="152"/>
      <c r="DN37" s="152"/>
      <c r="DO37" s="152"/>
      <c r="DP37" s="152"/>
      <c r="DQ37" s="152"/>
      <c r="DR37" s="152"/>
      <c r="DS37" s="152"/>
      <c r="DT37" s="162"/>
      <c r="DU37" s="152"/>
      <c r="DV37" s="152"/>
      <c r="DW37" s="152"/>
      <c r="DX37" s="152"/>
      <c r="DY37" s="152"/>
      <c r="DZ37" s="152"/>
      <c r="EA37" s="152"/>
      <c r="EB37" s="152"/>
      <c r="EC37" s="152"/>
      <c r="ED37" s="152"/>
      <c r="EE37" s="152"/>
      <c r="EF37" s="162"/>
      <c r="EG37" s="152"/>
      <c r="EH37" s="152"/>
      <c r="EI37" s="152"/>
      <c r="EJ37" s="152"/>
      <c r="EK37" s="152"/>
      <c r="EL37" s="152"/>
      <c r="EM37" s="152"/>
      <c r="EN37" s="152"/>
      <c r="EO37" s="152"/>
      <c r="EP37" s="152"/>
      <c r="EQ37" s="152"/>
      <c r="ER37" s="162"/>
      <c r="ES37" s="152"/>
      <c r="ET37" s="152"/>
      <c r="EU37" s="152"/>
      <c r="EV37" s="152"/>
      <c r="EW37" s="152"/>
      <c r="EX37" s="152"/>
      <c r="EY37" s="152"/>
      <c r="EZ37" s="152"/>
      <c r="FA37" s="152"/>
      <c r="FB37" s="152"/>
      <c r="FC37" s="152"/>
      <c r="FD37" s="164"/>
      <c r="FE37" s="152"/>
      <c r="FF37" s="152"/>
      <c r="FG37" s="152"/>
      <c r="FH37" s="152"/>
      <c r="FI37" s="152"/>
      <c r="FJ37" s="152"/>
      <c r="FK37" s="152"/>
      <c r="FL37" s="152"/>
      <c r="FM37" s="152"/>
      <c r="FN37" s="152"/>
      <c r="FO37" s="152"/>
      <c r="FP37" s="162"/>
      <c r="FQ37" s="152"/>
      <c r="FR37" s="152"/>
      <c r="FS37" s="152"/>
      <c r="FT37" s="152"/>
      <c r="FU37" s="152"/>
      <c r="FV37" s="152"/>
      <c r="FW37" s="152"/>
      <c r="FX37" s="152"/>
      <c r="FY37" s="152"/>
      <c r="FZ37" s="152"/>
      <c r="GA37" s="152"/>
      <c r="GB37" s="162"/>
      <c r="GC37" s="152"/>
      <c r="GD37" s="152"/>
      <c r="GE37" s="152"/>
      <c r="GF37" s="152"/>
      <c r="GG37" s="152"/>
      <c r="GH37" s="152"/>
      <c r="GI37" s="152"/>
      <c r="GJ37" s="152"/>
      <c r="GK37" s="152"/>
      <c r="GL37" s="152"/>
      <c r="GM37" s="152"/>
      <c r="GN37" s="162"/>
      <c r="GO37" s="152"/>
      <c r="GP37" s="152"/>
      <c r="GQ37" s="152"/>
      <c r="GR37" s="152"/>
      <c r="GS37" s="152"/>
      <c r="GT37" s="152"/>
      <c r="GU37" s="152"/>
      <c r="GV37" s="152"/>
      <c r="GW37" s="152"/>
      <c r="GX37" s="152"/>
      <c r="GY37" s="152"/>
      <c r="GZ37" s="162"/>
      <c r="HA37" s="152"/>
      <c r="HB37" s="152"/>
      <c r="HC37" s="152"/>
      <c r="HD37" s="152"/>
      <c r="HE37" s="152"/>
      <c r="HF37" s="152"/>
      <c r="HG37" s="152"/>
      <c r="HH37" s="152"/>
      <c r="HI37" s="152"/>
      <c r="HJ37" s="152"/>
      <c r="HK37" s="152"/>
      <c r="HL37" s="162"/>
      <c r="HM37" s="152"/>
      <c r="HN37" s="152"/>
      <c r="HO37" s="152"/>
      <c r="HP37" s="152"/>
      <c r="HQ37" s="152"/>
      <c r="HR37" s="152"/>
      <c r="HS37" s="152"/>
      <c r="HT37" s="152"/>
      <c r="HU37" s="152"/>
      <c r="HV37" s="152"/>
      <c r="HW37" s="152"/>
      <c r="HX37" s="162"/>
      <c r="HY37" s="152"/>
      <c r="HZ37" s="152"/>
      <c r="IA37" s="152"/>
      <c r="IB37" s="152"/>
      <c r="IC37" s="152"/>
      <c r="ID37" s="152"/>
      <c r="IE37" s="152"/>
      <c r="IF37" s="152"/>
      <c r="IG37" s="152"/>
      <c r="IH37" s="152"/>
      <c r="II37" s="152"/>
      <c r="IJ37" s="162"/>
      <c r="IK37" s="152"/>
      <c r="IL37" s="152"/>
      <c r="IM37" s="152"/>
      <c r="IN37" s="152"/>
      <c r="IO37" s="152"/>
      <c r="IP37" s="152"/>
      <c r="IQ37" s="152"/>
      <c r="IR37" s="152"/>
      <c r="IS37" s="152"/>
      <c r="IT37" s="152"/>
      <c r="IU37" s="152"/>
      <c r="IV37" s="152" t="s">
        <v>788</v>
      </c>
      <c r="IW37" s="152"/>
      <c r="IX37" s="152"/>
      <c r="IY37" s="152"/>
      <c r="IZ37" s="152"/>
      <c r="JA37" s="152"/>
      <c r="JB37" s="152"/>
      <c r="JC37" s="152"/>
      <c r="JD37" s="152"/>
      <c r="JE37" s="152"/>
      <c r="JF37" s="152"/>
      <c r="JG37" s="152"/>
      <c r="JH37" s="162" t="s">
        <v>789</v>
      </c>
      <c r="JI37" s="152"/>
      <c r="JJ37" s="152"/>
      <c r="JK37" s="152"/>
      <c r="JL37" s="152"/>
      <c r="JM37" s="152"/>
      <c r="JN37" s="152"/>
      <c r="JO37" s="152"/>
      <c r="JP37" s="152"/>
      <c r="JQ37" s="152"/>
      <c r="JR37" s="152"/>
      <c r="JS37" s="152"/>
      <c r="JT37" s="162" t="s">
        <v>677</v>
      </c>
      <c r="JU37" s="152"/>
      <c r="JV37" s="152"/>
      <c r="JW37" s="152"/>
      <c r="JX37" s="152"/>
      <c r="JY37" s="152"/>
      <c r="JZ37" s="152"/>
      <c r="KA37" s="152"/>
      <c r="KB37" s="152"/>
      <c r="KC37" s="152"/>
      <c r="KD37" s="152"/>
      <c r="KE37" s="152"/>
      <c r="KF37" s="162"/>
      <c r="KG37" s="152"/>
      <c r="KH37" s="152"/>
      <c r="KI37" s="152"/>
      <c r="KJ37" s="152"/>
      <c r="KK37" s="152"/>
      <c r="KL37" s="152"/>
      <c r="KM37" s="152"/>
      <c r="KN37" s="152"/>
      <c r="KO37" s="152"/>
      <c r="KP37" s="152"/>
      <c r="KQ37" s="152"/>
      <c r="KR37" s="162"/>
      <c r="KS37" s="152"/>
      <c r="KT37" s="152"/>
      <c r="KU37" s="152"/>
      <c r="KV37" s="152"/>
      <c r="KW37" s="152"/>
      <c r="KX37" s="152"/>
      <c r="KY37" s="152"/>
      <c r="KZ37" s="152"/>
      <c r="LA37" s="152"/>
      <c r="LB37" s="152"/>
      <c r="LC37" s="152"/>
      <c r="LD37" s="162"/>
    </row>
    <row r="38" spans="2:317" s="151" customFormat="1" ht="10.5" x14ac:dyDescent="0.25">
      <c r="B38" s="152" t="s">
        <v>568</v>
      </c>
      <c r="C38" s="152" t="s">
        <v>569</v>
      </c>
      <c r="D38" s="152"/>
      <c r="E38" s="152"/>
      <c r="F38" s="152"/>
      <c r="G38" s="152"/>
      <c r="H38" s="152"/>
      <c r="I38" s="152"/>
      <c r="J38" s="152"/>
      <c r="K38" s="152"/>
      <c r="L38" s="152"/>
      <c r="M38" s="152"/>
      <c r="N38" s="152"/>
      <c r="O38" s="152"/>
      <c r="P38" s="152"/>
      <c r="Q38" s="152"/>
      <c r="R38" s="152"/>
      <c r="S38" s="152"/>
      <c r="T38" s="152"/>
      <c r="U38" s="152"/>
      <c r="V38" s="152"/>
      <c r="W38" s="152"/>
      <c r="X38" s="152"/>
      <c r="Y38" s="152"/>
      <c r="Z38" s="152"/>
      <c r="AA38" s="152"/>
      <c r="AB38" s="162"/>
      <c r="AC38" s="152"/>
      <c r="AD38" s="152"/>
      <c r="AE38" s="152"/>
      <c r="AF38" s="152"/>
      <c r="AG38" s="152"/>
      <c r="AH38" s="152"/>
      <c r="AI38" s="152"/>
      <c r="AJ38" s="152"/>
      <c r="AK38" s="152"/>
      <c r="AL38" s="152"/>
      <c r="AM38" s="152"/>
      <c r="AN38" s="162"/>
      <c r="AO38" s="152"/>
      <c r="AP38" s="152"/>
      <c r="AQ38" s="152"/>
      <c r="AR38" s="152"/>
      <c r="AS38" s="152"/>
      <c r="AT38" s="152"/>
      <c r="AU38" s="152"/>
      <c r="AV38" s="152"/>
      <c r="AW38" s="152"/>
      <c r="AX38" s="152"/>
      <c r="AY38" s="152"/>
      <c r="AZ38" s="162"/>
      <c r="BA38" s="152"/>
      <c r="BB38" s="152"/>
      <c r="BC38" s="152"/>
      <c r="BD38" s="152"/>
      <c r="BE38" s="152"/>
      <c r="BF38" s="152"/>
      <c r="BG38" s="152"/>
      <c r="BH38" s="152"/>
      <c r="BI38" s="152"/>
      <c r="BJ38" s="152"/>
      <c r="BK38" s="152"/>
      <c r="BL38" s="162"/>
      <c r="BM38" s="152"/>
      <c r="BN38" s="152"/>
      <c r="BO38" s="152"/>
      <c r="BP38" s="152"/>
      <c r="BQ38" s="152"/>
      <c r="BR38" s="152"/>
      <c r="BS38" s="152"/>
      <c r="BT38" s="152"/>
      <c r="BU38" s="152"/>
      <c r="BV38" s="152"/>
      <c r="BW38" s="152"/>
      <c r="BX38" s="162"/>
      <c r="BY38" s="152"/>
      <c r="BZ38" s="152"/>
      <c r="CA38" s="152"/>
      <c r="CB38" s="152"/>
      <c r="CC38" s="152"/>
      <c r="CD38" s="152"/>
      <c r="CE38" s="152"/>
      <c r="CF38" s="152"/>
      <c r="CG38" s="152"/>
      <c r="CH38" s="152"/>
      <c r="CI38" s="152"/>
      <c r="CJ38" s="162"/>
      <c r="CK38" s="152"/>
      <c r="CL38" s="152"/>
      <c r="CM38" s="152"/>
      <c r="CN38" s="152"/>
      <c r="CO38" s="152"/>
      <c r="CP38" s="152"/>
      <c r="CQ38" s="152"/>
      <c r="CR38" s="152"/>
      <c r="CS38" s="152"/>
      <c r="CT38" s="152"/>
      <c r="CU38" s="152"/>
      <c r="CV38" s="152"/>
      <c r="CW38" s="152"/>
      <c r="CX38" s="152"/>
      <c r="CY38" s="152"/>
      <c r="CZ38" s="152"/>
      <c r="DA38" s="152"/>
      <c r="DB38" s="152"/>
      <c r="DC38" s="152"/>
      <c r="DD38" s="152"/>
      <c r="DE38" s="152"/>
      <c r="DF38" s="152"/>
      <c r="DG38" s="152"/>
      <c r="DH38" s="162"/>
      <c r="DI38" s="152"/>
      <c r="DJ38" s="152"/>
      <c r="DK38" s="152"/>
      <c r="DL38" s="152"/>
      <c r="DM38" s="152"/>
      <c r="DN38" s="152"/>
      <c r="DO38" s="152"/>
      <c r="DP38" s="152"/>
      <c r="DQ38" s="152"/>
      <c r="DR38" s="152"/>
      <c r="DS38" s="152"/>
      <c r="DT38" s="162"/>
      <c r="DU38" s="152"/>
      <c r="DV38" s="152"/>
      <c r="DW38" s="152"/>
      <c r="DX38" s="152"/>
      <c r="DY38" s="152"/>
      <c r="DZ38" s="152"/>
      <c r="EA38" s="152"/>
      <c r="EB38" s="152"/>
      <c r="EC38" s="152"/>
      <c r="ED38" s="152"/>
      <c r="EE38" s="152"/>
      <c r="EF38" s="162"/>
      <c r="EG38" s="152"/>
      <c r="EH38" s="152"/>
      <c r="EI38" s="152"/>
      <c r="EJ38" s="152"/>
      <c r="EK38" s="152"/>
      <c r="EL38" s="152"/>
      <c r="EM38" s="152"/>
      <c r="EN38" s="152"/>
      <c r="EO38" s="152"/>
      <c r="EP38" s="152"/>
      <c r="EQ38" s="152"/>
      <c r="ER38" s="162"/>
      <c r="ES38" s="152"/>
      <c r="ET38" s="152"/>
      <c r="EU38" s="152"/>
      <c r="EV38" s="152"/>
      <c r="EW38" s="152"/>
      <c r="EX38" s="152"/>
      <c r="EY38" s="152"/>
      <c r="EZ38" s="152"/>
      <c r="FA38" s="152"/>
      <c r="FB38" s="152"/>
      <c r="FC38" s="152"/>
      <c r="FD38" s="164"/>
      <c r="FE38" s="152"/>
      <c r="FF38" s="152"/>
      <c r="FG38" s="152"/>
      <c r="FH38" s="152"/>
      <c r="FI38" s="152"/>
      <c r="FJ38" s="152"/>
      <c r="FK38" s="152"/>
      <c r="FL38" s="152"/>
      <c r="FM38" s="152"/>
      <c r="FN38" s="152"/>
      <c r="FO38" s="152"/>
      <c r="FP38" s="162"/>
      <c r="FQ38" s="152"/>
      <c r="FR38" s="152"/>
      <c r="FS38" s="152"/>
      <c r="FT38" s="152"/>
      <c r="FU38" s="152"/>
      <c r="FV38" s="152"/>
      <c r="FW38" s="152"/>
      <c r="FX38" s="152"/>
      <c r="FY38" s="152"/>
      <c r="FZ38" s="152"/>
      <c r="GA38" s="152"/>
      <c r="GB38" s="162"/>
      <c r="GC38" s="152"/>
      <c r="GD38" s="152"/>
      <c r="GE38" s="152"/>
      <c r="GF38" s="152"/>
      <c r="GG38" s="152"/>
      <c r="GH38" s="152"/>
      <c r="GI38" s="152"/>
      <c r="GJ38" s="152"/>
      <c r="GK38" s="152"/>
      <c r="GL38" s="152"/>
      <c r="GM38" s="152"/>
      <c r="GN38" s="162"/>
      <c r="GO38" s="152"/>
      <c r="GP38" s="152"/>
      <c r="GQ38" s="152"/>
      <c r="GR38" s="152"/>
      <c r="GS38" s="152"/>
      <c r="GT38" s="152"/>
      <c r="GU38" s="152"/>
      <c r="GV38" s="152"/>
      <c r="GW38" s="152"/>
      <c r="GX38" s="152"/>
      <c r="GY38" s="152"/>
      <c r="GZ38" s="162"/>
      <c r="HA38" s="152"/>
      <c r="HB38" s="152"/>
      <c r="HC38" s="152"/>
      <c r="HD38" s="152"/>
      <c r="HE38" s="152"/>
      <c r="HF38" s="152"/>
      <c r="HG38" s="152"/>
      <c r="HH38" s="152"/>
      <c r="HI38" s="152"/>
      <c r="HJ38" s="152"/>
      <c r="HK38" s="152"/>
      <c r="HL38" s="162"/>
      <c r="HM38" s="152"/>
      <c r="HN38" s="152"/>
      <c r="HO38" s="152"/>
      <c r="HP38" s="152"/>
      <c r="HQ38" s="152"/>
      <c r="HR38" s="152"/>
      <c r="HS38" s="152"/>
      <c r="HT38" s="152"/>
      <c r="HU38" s="152"/>
      <c r="HV38" s="152"/>
      <c r="HW38" s="152"/>
      <c r="HX38" s="162"/>
      <c r="HY38" s="152"/>
      <c r="HZ38" s="152"/>
      <c r="IA38" s="152"/>
      <c r="IB38" s="152"/>
      <c r="IC38" s="152"/>
      <c r="ID38" s="152"/>
      <c r="IE38" s="152"/>
      <c r="IF38" s="152"/>
      <c r="IG38" s="152"/>
      <c r="IH38" s="152"/>
      <c r="II38" s="152"/>
      <c r="IJ38" s="162"/>
      <c r="IK38" s="152"/>
      <c r="IL38" s="152"/>
      <c r="IM38" s="152"/>
      <c r="IN38" s="152"/>
      <c r="IO38" s="152"/>
      <c r="IP38" s="152"/>
      <c r="IQ38" s="152"/>
      <c r="IR38" s="152"/>
      <c r="IS38" s="152"/>
      <c r="IT38" s="152"/>
      <c r="IU38" s="152"/>
      <c r="IV38" s="152"/>
      <c r="IW38" s="152"/>
      <c r="IX38" s="152"/>
      <c r="IY38" s="152"/>
      <c r="IZ38" s="152"/>
      <c r="JA38" s="152"/>
      <c r="JB38" s="152"/>
      <c r="JC38" s="152"/>
      <c r="JD38" s="152"/>
      <c r="JE38" s="152"/>
      <c r="JF38" s="152"/>
      <c r="JG38" s="152"/>
      <c r="JH38" s="162"/>
      <c r="JI38" s="152"/>
      <c r="JJ38" s="152"/>
      <c r="JK38" s="152"/>
      <c r="JL38" s="152"/>
      <c r="JM38" s="152"/>
      <c r="JN38" s="152"/>
      <c r="JO38" s="152"/>
      <c r="JP38" s="152"/>
      <c r="JQ38" s="152"/>
      <c r="JR38" s="152"/>
      <c r="JS38" s="152"/>
      <c r="JT38" s="162"/>
      <c r="JU38" s="152"/>
      <c r="JV38" s="152"/>
      <c r="JW38" s="152"/>
      <c r="JX38" s="152"/>
      <c r="JY38" s="152"/>
      <c r="JZ38" s="152"/>
      <c r="KA38" s="152"/>
      <c r="KB38" s="152"/>
      <c r="KC38" s="152"/>
      <c r="KD38" s="152"/>
      <c r="KE38" s="152"/>
      <c r="KF38" s="162"/>
      <c r="KG38" s="152"/>
      <c r="KH38" s="152"/>
      <c r="KI38" s="152"/>
      <c r="KJ38" s="152"/>
      <c r="KK38" s="152"/>
      <c r="KL38" s="152"/>
      <c r="KM38" s="152"/>
      <c r="KN38" s="152"/>
      <c r="KO38" s="152"/>
      <c r="KP38" s="152"/>
      <c r="KQ38" s="152"/>
      <c r="KR38" s="162"/>
      <c r="KS38" s="152"/>
      <c r="KT38" s="152"/>
      <c r="KU38" s="152"/>
      <c r="KV38" s="152"/>
      <c r="KW38" s="152"/>
      <c r="KX38" s="152"/>
      <c r="KY38" s="152"/>
      <c r="KZ38" s="152"/>
      <c r="LA38" s="152"/>
      <c r="LB38" s="152"/>
      <c r="LC38" s="152"/>
      <c r="LD38" s="162"/>
      <c r="LE38" s="151" t="s">
        <v>640</v>
      </c>
    </row>
    <row r="39" spans="2:317" s="151" customFormat="1" ht="10.5" x14ac:dyDescent="0.25">
      <c r="B39" s="152" t="s">
        <v>570</v>
      </c>
      <c r="C39" s="152" t="s">
        <v>571</v>
      </c>
      <c r="D39" s="152"/>
      <c r="E39" s="152"/>
      <c r="F39" s="152"/>
      <c r="G39" s="152"/>
      <c r="H39" s="152"/>
      <c r="I39" s="152"/>
      <c r="J39" s="152"/>
      <c r="K39" s="152"/>
      <c r="L39" s="152"/>
      <c r="M39" s="152"/>
      <c r="N39" s="152"/>
      <c r="O39" s="152"/>
      <c r="P39" s="152"/>
      <c r="Q39" s="152"/>
      <c r="R39" s="152"/>
      <c r="S39" s="152"/>
      <c r="T39" s="152"/>
      <c r="U39" s="152"/>
      <c r="V39" s="152"/>
      <c r="W39" s="152"/>
      <c r="X39" s="152"/>
      <c r="Y39" s="152"/>
      <c r="Z39" s="152"/>
      <c r="AA39" s="152"/>
      <c r="AB39" s="162"/>
      <c r="AC39" s="152"/>
      <c r="AD39" s="152"/>
      <c r="AE39" s="152"/>
      <c r="AF39" s="152"/>
      <c r="AG39" s="152"/>
      <c r="AH39" s="152"/>
      <c r="AI39" s="152"/>
      <c r="AJ39" s="152"/>
      <c r="AK39" s="152"/>
      <c r="AL39" s="152"/>
      <c r="AM39" s="152"/>
      <c r="AN39" s="162"/>
      <c r="AO39" s="152"/>
      <c r="AP39" s="152"/>
      <c r="AQ39" s="152"/>
      <c r="AR39" s="152"/>
      <c r="AS39" s="152"/>
      <c r="AT39" s="152"/>
      <c r="AU39" s="152"/>
      <c r="AV39" s="152"/>
      <c r="AW39" s="152"/>
      <c r="AX39" s="152"/>
      <c r="AY39" s="152"/>
      <c r="AZ39" s="162"/>
      <c r="BA39" s="152"/>
      <c r="BB39" s="152"/>
      <c r="BC39" s="152"/>
      <c r="BD39" s="152"/>
      <c r="BE39" s="152"/>
      <c r="BF39" s="152"/>
      <c r="BG39" s="152"/>
      <c r="BH39" s="152"/>
      <c r="BI39" s="152"/>
      <c r="BJ39" s="152"/>
      <c r="BK39" s="152"/>
      <c r="BL39" s="162"/>
      <c r="BM39" s="152"/>
      <c r="BN39" s="152"/>
      <c r="BO39" s="152"/>
      <c r="BP39" s="152"/>
      <c r="BQ39" s="152"/>
      <c r="BR39" s="152"/>
      <c r="BS39" s="152"/>
      <c r="BT39" s="152"/>
      <c r="BU39" s="152"/>
      <c r="BV39" s="152"/>
      <c r="BW39" s="152"/>
      <c r="BX39" s="162"/>
      <c r="BY39" s="152"/>
      <c r="BZ39" s="152"/>
      <c r="CA39" s="152"/>
      <c r="CB39" s="152"/>
      <c r="CC39" s="152"/>
      <c r="CD39" s="152"/>
      <c r="CE39" s="152"/>
      <c r="CF39" s="152"/>
      <c r="CG39" s="152"/>
      <c r="CH39" s="152"/>
      <c r="CI39" s="152"/>
      <c r="CJ39" s="162"/>
      <c r="CK39" s="152"/>
      <c r="CL39" s="152"/>
      <c r="CM39" s="152"/>
      <c r="CN39" s="152"/>
      <c r="CO39" s="152"/>
      <c r="CP39" s="152"/>
      <c r="CQ39" s="152"/>
      <c r="CR39" s="152"/>
      <c r="CS39" s="152"/>
      <c r="CT39" s="152"/>
      <c r="CU39" s="152"/>
      <c r="CV39" s="152"/>
      <c r="CW39" s="152"/>
      <c r="CX39" s="152"/>
      <c r="CY39" s="152"/>
      <c r="CZ39" s="152"/>
      <c r="DA39" s="152"/>
      <c r="DB39" s="152"/>
      <c r="DC39" s="152"/>
      <c r="DD39" s="152"/>
      <c r="DE39" s="152"/>
      <c r="DF39" s="152"/>
      <c r="DG39" s="152"/>
      <c r="DH39" s="162"/>
      <c r="DI39" s="152"/>
      <c r="DJ39" s="152"/>
      <c r="DK39" s="152"/>
      <c r="DL39" s="152"/>
      <c r="DM39" s="152"/>
      <c r="DN39" s="152"/>
      <c r="DO39" s="152"/>
      <c r="DP39" s="152"/>
      <c r="DQ39" s="152"/>
      <c r="DR39" s="152"/>
      <c r="DS39" s="152"/>
      <c r="DT39" s="162"/>
      <c r="DU39" s="152"/>
      <c r="DV39" s="152"/>
      <c r="DW39" s="152"/>
      <c r="DX39" s="152"/>
      <c r="DY39" s="152"/>
      <c r="DZ39" s="152"/>
      <c r="EA39" s="152"/>
      <c r="EB39" s="152"/>
      <c r="EC39" s="152"/>
      <c r="ED39" s="152"/>
      <c r="EE39" s="152"/>
      <c r="EF39" s="162" t="s">
        <v>790</v>
      </c>
      <c r="EG39" s="152"/>
      <c r="EH39" s="152"/>
      <c r="EI39" s="152"/>
      <c r="EJ39" s="152"/>
      <c r="EK39" s="152"/>
      <c r="EL39" s="152"/>
      <c r="EM39" s="152"/>
      <c r="EN39" s="152"/>
      <c r="EO39" s="152"/>
      <c r="EP39" s="152"/>
      <c r="EQ39" s="152"/>
      <c r="ER39" s="162" t="s">
        <v>790</v>
      </c>
      <c r="ES39" s="152"/>
      <c r="ET39" s="152"/>
      <c r="EU39" s="152"/>
      <c r="EV39" s="152"/>
      <c r="EW39" s="152"/>
      <c r="EX39" s="152"/>
      <c r="EY39" s="152"/>
      <c r="EZ39" s="152"/>
      <c r="FA39" s="152"/>
      <c r="FB39" s="152"/>
      <c r="FC39" s="152"/>
      <c r="FD39" s="162" t="s">
        <v>790</v>
      </c>
      <c r="FE39" s="152"/>
      <c r="FF39" s="152"/>
      <c r="FG39" s="152"/>
      <c r="FH39" s="152"/>
      <c r="FI39" s="152"/>
      <c r="FJ39" s="152"/>
      <c r="FK39" s="152"/>
      <c r="FL39" s="152"/>
      <c r="FM39" s="152"/>
      <c r="FN39" s="152"/>
      <c r="FO39" s="152"/>
      <c r="FP39" s="162" t="s">
        <v>791</v>
      </c>
      <c r="FQ39" s="152"/>
      <c r="FR39" s="152"/>
      <c r="FS39" s="152"/>
      <c r="FT39" s="152"/>
      <c r="FU39" s="152"/>
      <c r="FV39" s="152"/>
      <c r="FW39" s="152"/>
      <c r="FX39" s="152"/>
      <c r="FY39" s="152"/>
      <c r="FZ39" s="152"/>
      <c r="GA39" s="152"/>
      <c r="GB39" s="162" t="s">
        <v>792</v>
      </c>
      <c r="GC39" s="152"/>
      <c r="GD39" s="152"/>
      <c r="GE39" s="152"/>
      <c r="GF39" s="152"/>
      <c r="GG39" s="152"/>
      <c r="GH39" s="152"/>
      <c r="GI39" s="152"/>
      <c r="GJ39" s="152"/>
      <c r="GK39" s="152"/>
      <c r="GL39" s="152"/>
      <c r="GM39" s="152"/>
      <c r="GN39" s="162" t="s">
        <v>793</v>
      </c>
      <c r="GO39" s="152"/>
      <c r="GP39" s="152"/>
      <c r="GQ39" s="152"/>
      <c r="GR39" s="152"/>
      <c r="GS39" s="152"/>
      <c r="GT39" s="152"/>
      <c r="GU39" s="152"/>
      <c r="GV39" s="152"/>
      <c r="GW39" s="152"/>
      <c r="GX39" s="152"/>
      <c r="GY39" s="152"/>
      <c r="GZ39" s="162" t="s">
        <v>794</v>
      </c>
      <c r="HA39" s="152"/>
      <c r="HB39" s="152"/>
      <c r="HC39" s="152"/>
      <c r="HD39" s="152"/>
      <c r="HE39" s="152"/>
      <c r="HF39" s="152"/>
      <c r="HG39" s="152"/>
      <c r="HH39" s="152"/>
      <c r="HI39" s="152"/>
      <c r="HJ39" s="152"/>
      <c r="HK39" s="152"/>
      <c r="HL39" s="162" t="s">
        <v>677</v>
      </c>
      <c r="HM39" s="152"/>
      <c r="HN39" s="152"/>
      <c r="HO39" s="152"/>
      <c r="HP39" s="152"/>
      <c r="HQ39" s="152"/>
      <c r="HR39" s="152"/>
      <c r="HS39" s="152"/>
      <c r="HT39" s="152"/>
      <c r="HU39" s="152"/>
      <c r="HV39" s="152"/>
      <c r="HW39" s="152"/>
      <c r="HX39" s="162" t="s">
        <v>795</v>
      </c>
      <c r="HY39" s="152"/>
      <c r="HZ39" s="152"/>
      <c r="IA39" s="152"/>
      <c r="IB39" s="152"/>
      <c r="IC39" s="152"/>
      <c r="ID39" s="152"/>
      <c r="IE39" s="152"/>
      <c r="IF39" s="152"/>
      <c r="IG39" s="152"/>
      <c r="IH39" s="152"/>
      <c r="II39" s="152"/>
      <c r="IJ39" s="162" t="s">
        <v>677</v>
      </c>
      <c r="IK39" s="152"/>
      <c r="IL39" s="152"/>
      <c r="IM39" s="152"/>
      <c r="IN39" s="152"/>
      <c r="IO39" s="152"/>
      <c r="IP39" s="152"/>
      <c r="IQ39" s="152"/>
      <c r="IR39" s="152"/>
      <c r="IS39" s="152"/>
      <c r="IT39" s="152"/>
      <c r="IU39" s="152"/>
      <c r="IV39" s="152"/>
      <c r="IW39" s="152"/>
      <c r="IX39" s="152"/>
      <c r="IY39" s="152"/>
      <c r="IZ39" s="152"/>
      <c r="JA39" s="152"/>
      <c r="JB39" s="152"/>
      <c r="JC39" s="152"/>
      <c r="JD39" s="152"/>
      <c r="JE39" s="152"/>
      <c r="JF39" s="152"/>
      <c r="JG39" s="152"/>
      <c r="JH39" s="162"/>
      <c r="JI39" s="152"/>
      <c r="JJ39" s="152"/>
      <c r="JK39" s="152"/>
      <c r="JL39" s="152"/>
      <c r="JM39" s="152"/>
      <c r="JN39" s="152"/>
      <c r="JO39" s="152"/>
      <c r="JP39" s="152"/>
      <c r="JQ39" s="152"/>
      <c r="JR39" s="152"/>
      <c r="JS39" s="152"/>
      <c r="JT39" s="162"/>
      <c r="JU39" s="152"/>
      <c r="JV39" s="152"/>
      <c r="JW39" s="152"/>
      <c r="JX39" s="152"/>
      <c r="JY39" s="152"/>
      <c r="JZ39" s="152"/>
      <c r="KA39" s="152"/>
      <c r="KB39" s="152"/>
      <c r="KC39" s="152"/>
      <c r="KD39" s="152"/>
      <c r="KE39" s="152"/>
      <c r="KF39" s="162"/>
      <c r="KG39" s="152"/>
      <c r="KH39" s="152"/>
      <c r="KI39" s="152"/>
      <c r="KJ39" s="152"/>
      <c r="KK39" s="152"/>
      <c r="KL39" s="152"/>
      <c r="KM39" s="152"/>
      <c r="KN39" s="152"/>
      <c r="KO39" s="152"/>
      <c r="KP39" s="152"/>
      <c r="KQ39" s="152"/>
      <c r="KR39" s="162"/>
      <c r="KS39" s="152"/>
      <c r="KT39" s="152"/>
      <c r="KU39" s="152"/>
      <c r="KV39" s="152"/>
      <c r="KW39" s="152"/>
      <c r="KX39" s="152"/>
      <c r="KY39" s="152"/>
      <c r="KZ39" s="152"/>
      <c r="LA39" s="152"/>
      <c r="LB39" s="152"/>
      <c r="LC39" s="152"/>
      <c r="LD39" s="162"/>
    </row>
    <row r="40" spans="2:317" s="151" customFormat="1" ht="10.5" x14ac:dyDescent="0.25">
      <c r="B40" s="152" t="s">
        <v>572</v>
      </c>
      <c r="C40" s="152" t="s">
        <v>573</v>
      </c>
      <c r="D40" s="152"/>
      <c r="E40" s="152"/>
      <c r="F40" s="152"/>
      <c r="G40" s="152"/>
      <c r="H40" s="152"/>
      <c r="I40" s="152"/>
      <c r="J40" s="152"/>
      <c r="K40" s="152"/>
      <c r="L40" s="152"/>
      <c r="M40" s="152"/>
      <c r="N40" s="152"/>
      <c r="O40" s="152"/>
      <c r="P40" s="152"/>
      <c r="Q40" s="152"/>
      <c r="R40" s="152"/>
      <c r="S40" s="152"/>
      <c r="T40" s="152"/>
      <c r="U40" s="152"/>
      <c r="V40" s="152"/>
      <c r="W40" s="152"/>
      <c r="X40" s="152"/>
      <c r="Y40" s="152"/>
      <c r="Z40" s="152"/>
      <c r="AA40" s="152"/>
      <c r="AB40" s="162"/>
      <c r="AC40" s="152"/>
      <c r="AD40" s="152"/>
      <c r="AE40" s="152"/>
      <c r="AF40" s="152"/>
      <c r="AG40" s="152"/>
      <c r="AH40" s="152"/>
      <c r="AI40" s="152"/>
      <c r="AJ40" s="152"/>
      <c r="AK40" s="152"/>
      <c r="AL40" s="152"/>
      <c r="AM40" s="152"/>
      <c r="AN40" s="162"/>
      <c r="AO40" s="152"/>
      <c r="AP40" s="152"/>
      <c r="AQ40" s="152"/>
      <c r="AR40" s="152"/>
      <c r="AS40" s="152"/>
      <c r="AT40" s="152"/>
      <c r="AU40" s="152"/>
      <c r="AV40" s="152"/>
      <c r="AW40" s="152"/>
      <c r="AX40" s="152"/>
      <c r="AY40" s="152"/>
      <c r="AZ40" s="162"/>
      <c r="BA40" s="152"/>
      <c r="BB40" s="152"/>
      <c r="BC40" s="152"/>
      <c r="BD40" s="152"/>
      <c r="BE40" s="152"/>
      <c r="BF40" s="152"/>
      <c r="BG40" s="152"/>
      <c r="BH40" s="152"/>
      <c r="BI40" s="152"/>
      <c r="BJ40" s="152"/>
      <c r="BK40" s="152"/>
      <c r="BL40" s="162"/>
      <c r="BM40" s="152"/>
      <c r="BN40" s="152"/>
      <c r="BO40" s="152"/>
      <c r="BP40" s="152"/>
      <c r="BQ40" s="152"/>
      <c r="BR40" s="152"/>
      <c r="BS40" s="152"/>
      <c r="BT40" s="152"/>
      <c r="BU40" s="152"/>
      <c r="BV40" s="152"/>
      <c r="BW40" s="152"/>
      <c r="BX40" s="162"/>
      <c r="BY40" s="152"/>
      <c r="BZ40" s="152"/>
      <c r="CA40" s="152"/>
      <c r="CB40" s="152"/>
      <c r="CC40" s="152"/>
      <c r="CD40" s="152"/>
      <c r="CE40" s="152"/>
      <c r="CF40" s="152"/>
      <c r="CG40" s="152"/>
      <c r="CH40" s="152"/>
      <c r="CI40" s="152"/>
      <c r="CJ40" s="162"/>
      <c r="CK40" s="152"/>
      <c r="CL40" s="152"/>
      <c r="CM40" s="152"/>
      <c r="CN40" s="152"/>
      <c r="CO40" s="152"/>
      <c r="CP40" s="152"/>
      <c r="CQ40" s="152"/>
      <c r="CR40" s="152"/>
      <c r="CS40" s="152"/>
      <c r="CT40" s="152"/>
      <c r="CU40" s="152"/>
      <c r="CV40" s="152"/>
      <c r="CW40" s="152"/>
      <c r="CX40" s="152"/>
      <c r="CY40" s="152"/>
      <c r="CZ40" s="152"/>
      <c r="DA40" s="152"/>
      <c r="DB40" s="152"/>
      <c r="DC40" s="152"/>
      <c r="DD40" s="152"/>
      <c r="DE40" s="152"/>
      <c r="DF40" s="152"/>
      <c r="DG40" s="152"/>
      <c r="DH40" s="152"/>
      <c r="DI40" s="152"/>
      <c r="DJ40" s="152"/>
      <c r="DK40" s="152"/>
      <c r="DL40" s="152"/>
      <c r="DM40" s="152"/>
      <c r="DN40" s="152"/>
      <c r="DO40" s="152"/>
      <c r="DP40" s="152"/>
      <c r="DQ40" s="152"/>
      <c r="DR40" s="152"/>
      <c r="DS40" s="152"/>
      <c r="DT40" s="162"/>
      <c r="DU40" s="152"/>
      <c r="DV40" s="152"/>
      <c r="DW40" s="152"/>
      <c r="DX40" s="152"/>
      <c r="DY40" s="152"/>
      <c r="DZ40" s="152"/>
      <c r="EA40" s="152"/>
      <c r="EB40" s="152"/>
      <c r="EC40" s="152"/>
      <c r="ED40" s="152"/>
      <c r="EE40" s="152"/>
      <c r="EF40" s="162"/>
      <c r="EG40" s="152"/>
      <c r="EH40" s="152"/>
      <c r="EI40" s="152"/>
      <c r="EJ40" s="152"/>
      <c r="EK40" s="152"/>
      <c r="EL40" s="152"/>
      <c r="EM40" s="152"/>
      <c r="EN40" s="152"/>
      <c r="EO40" s="152"/>
      <c r="EP40" s="152"/>
      <c r="EQ40" s="152"/>
      <c r="ER40" s="162"/>
      <c r="ES40" s="152"/>
      <c r="ET40" s="152"/>
      <c r="EU40" s="152"/>
      <c r="EV40" s="152"/>
      <c r="EW40" s="152"/>
      <c r="EX40" s="152"/>
      <c r="EY40" s="152"/>
      <c r="EZ40" s="152"/>
      <c r="FA40" s="152"/>
      <c r="FB40" s="152"/>
      <c r="FC40" s="152"/>
      <c r="FD40" s="164"/>
      <c r="FE40" s="152"/>
      <c r="FF40" s="152"/>
      <c r="FG40" s="152"/>
      <c r="FH40" s="152"/>
      <c r="FI40" s="152"/>
      <c r="FJ40" s="152"/>
      <c r="FK40" s="152"/>
      <c r="FL40" s="152"/>
      <c r="FM40" s="152"/>
      <c r="FN40" s="152"/>
      <c r="FO40" s="152"/>
      <c r="FP40" s="162"/>
      <c r="FQ40" s="152"/>
      <c r="FR40" s="152"/>
      <c r="FS40" s="152"/>
      <c r="FT40" s="152"/>
      <c r="FU40" s="152"/>
      <c r="FV40" s="152"/>
      <c r="FW40" s="152"/>
      <c r="FX40" s="152"/>
      <c r="FY40" s="152"/>
      <c r="FZ40" s="152"/>
      <c r="GA40" s="152"/>
      <c r="GB40" s="162"/>
      <c r="GC40" s="152"/>
      <c r="GD40" s="152"/>
      <c r="GE40" s="152"/>
      <c r="GF40" s="152"/>
      <c r="GG40" s="152"/>
      <c r="GH40" s="152"/>
      <c r="GI40" s="152"/>
      <c r="GJ40" s="152"/>
      <c r="GK40" s="152"/>
      <c r="GL40" s="152"/>
      <c r="GM40" s="152"/>
      <c r="GN40" s="162"/>
      <c r="GO40" s="152"/>
      <c r="GP40" s="152"/>
      <c r="GQ40" s="152"/>
      <c r="GR40" s="152"/>
      <c r="GS40" s="152"/>
      <c r="GT40" s="152"/>
      <c r="GU40" s="152"/>
      <c r="GV40" s="152"/>
      <c r="GW40" s="152"/>
      <c r="GX40" s="152"/>
      <c r="GY40" s="152"/>
      <c r="GZ40" s="162"/>
      <c r="HA40" s="152"/>
      <c r="HB40" s="152"/>
      <c r="HC40" s="152"/>
      <c r="HD40" s="152"/>
      <c r="HE40" s="152"/>
      <c r="HF40" s="152"/>
      <c r="HG40" s="152"/>
      <c r="HH40" s="152"/>
      <c r="HI40" s="152"/>
      <c r="HJ40" s="152"/>
      <c r="HK40" s="152"/>
      <c r="HL40" s="162"/>
      <c r="HM40" s="152"/>
      <c r="HN40" s="152"/>
      <c r="HO40" s="152"/>
      <c r="HP40" s="152"/>
      <c r="HQ40" s="152"/>
      <c r="HR40" s="152"/>
      <c r="HS40" s="152"/>
      <c r="HT40" s="152"/>
      <c r="HU40" s="152"/>
      <c r="HV40" s="152"/>
      <c r="HW40" s="152"/>
      <c r="HX40" s="162"/>
      <c r="HY40" s="152"/>
      <c r="HZ40" s="152"/>
      <c r="IA40" s="152"/>
      <c r="IB40" s="152"/>
      <c r="IC40" s="152"/>
      <c r="ID40" s="152"/>
      <c r="IE40" s="152"/>
      <c r="IF40" s="152"/>
      <c r="IG40" s="152"/>
      <c r="IH40" s="152"/>
      <c r="II40" s="152"/>
      <c r="IJ40" s="162"/>
      <c r="IK40" s="152"/>
      <c r="IL40" s="152"/>
      <c r="IM40" s="152"/>
      <c r="IN40" s="152"/>
      <c r="IO40" s="152"/>
      <c r="IP40" s="152"/>
      <c r="IQ40" s="152"/>
      <c r="IR40" s="152"/>
      <c r="IS40" s="152"/>
      <c r="IT40" s="152"/>
      <c r="IU40" s="152"/>
      <c r="IV40" s="152" t="s">
        <v>796</v>
      </c>
      <c r="IW40" s="152"/>
      <c r="IX40" s="152"/>
      <c r="IY40" s="152"/>
      <c r="IZ40" s="152"/>
      <c r="JA40" s="152"/>
      <c r="JB40" s="152"/>
      <c r="JC40" s="152"/>
      <c r="JD40" s="152"/>
      <c r="JE40" s="152"/>
      <c r="JF40" s="152"/>
      <c r="JG40" s="152"/>
      <c r="JH40" s="162" t="s">
        <v>677</v>
      </c>
      <c r="JI40" s="152"/>
      <c r="JJ40" s="152"/>
      <c r="JK40" s="152"/>
      <c r="JL40" s="152"/>
      <c r="JM40" s="152"/>
      <c r="JN40" s="152"/>
      <c r="JO40" s="152"/>
      <c r="JP40" s="152"/>
      <c r="JQ40" s="152"/>
      <c r="JR40" s="152"/>
      <c r="JS40" s="152"/>
      <c r="JT40" s="162" t="s">
        <v>677</v>
      </c>
      <c r="JU40" s="152"/>
      <c r="JV40" s="152"/>
      <c r="JW40" s="152"/>
      <c r="JX40" s="152"/>
      <c r="JY40" s="152"/>
      <c r="JZ40" s="152"/>
      <c r="KA40" s="152"/>
      <c r="KB40" s="152"/>
      <c r="KC40" s="152"/>
      <c r="KD40" s="152"/>
      <c r="KE40" s="152"/>
      <c r="KF40" s="162" t="s">
        <v>797</v>
      </c>
      <c r="KG40" s="152"/>
      <c r="KH40" s="152"/>
      <c r="KI40" s="152"/>
      <c r="KJ40" s="152"/>
      <c r="KK40" s="152"/>
      <c r="KL40" s="152"/>
      <c r="KM40" s="152"/>
      <c r="KN40" s="152"/>
      <c r="KO40" s="152"/>
      <c r="KP40" s="152"/>
      <c r="KQ40" s="152"/>
      <c r="KR40" s="162" t="s">
        <v>798</v>
      </c>
      <c r="KS40" s="152"/>
      <c r="KT40" s="152"/>
      <c r="KU40" s="152"/>
      <c r="KV40" s="152"/>
      <c r="KW40" s="152"/>
      <c r="KX40" s="152"/>
      <c r="KY40" s="152"/>
      <c r="KZ40" s="152"/>
      <c r="LA40" s="152"/>
      <c r="LB40" s="152"/>
      <c r="LC40" s="152"/>
      <c r="LD40" s="162" t="s">
        <v>677</v>
      </c>
    </row>
    <row r="41" spans="2:317" s="151" customFormat="1" ht="10.5" x14ac:dyDescent="0.25">
      <c r="B41" s="152" t="s">
        <v>574</v>
      </c>
      <c r="C41" s="152" t="s">
        <v>575</v>
      </c>
      <c r="D41" s="152"/>
      <c r="E41" s="152"/>
      <c r="F41" s="152"/>
      <c r="G41" s="152"/>
      <c r="H41" s="152"/>
      <c r="I41" s="152"/>
      <c r="J41" s="152"/>
      <c r="K41" s="152"/>
      <c r="L41" s="152"/>
      <c r="M41" s="152"/>
      <c r="N41" s="152"/>
      <c r="O41" s="152"/>
      <c r="P41" s="152"/>
      <c r="Q41" s="152"/>
      <c r="R41" s="152"/>
      <c r="S41" s="152"/>
      <c r="T41" s="152"/>
      <c r="U41" s="152"/>
      <c r="V41" s="152"/>
      <c r="W41" s="152"/>
      <c r="X41" s="152"/>
      <c r="Y41" s="152"/>
      <c r="Z41" s="152"/>
      <c r="AA41" s="152"/>
      <c r="AB41" s="162"/>
      <c r="AC41" s="152"/>
      <c r="AD41" s="152"/>
      <c r="AE41" s="152"/>
      <c r="AF41" s="152"/>
      <c r="AG41" s="152"/>
      <c r="AH41" s="152"/>
      <c r="AI41" s="152"/>
      <c r="AJ41" s="152"/>
      <c r="AK41" s="152"/>
      <c r="AL41" s="152"/>
      <c r="AM41" s="152"/>
      <c r="AN41" s="162"/>
      <c r="AO41" s="152"/>
      <c r="AP41" s="152"/>
      <c r="AQ41" s="152"/>
      <c r="AR41" s="152"/>
      <c r="AS41" s="152"/>
      <c r="AT41" s="152"/>
      <c r="AU41" s="152"/>
      <c r="AV41" s="152"/>
      <c r="AW41" s="152"/>
      <c r="AX41" s="152"/>
      <c r="AY41" s="152"/>
      <c r="AZ41" s="162"/>
      <c r="BA41" s="152"/>
      <c r="BB41" s="152"/>
      <c r="BC41" s="152"/>
      <c r="BD41" s="152"/>
      <c r="BE41" s="152"/>
      <c r="BF41" s="152"/>
      <c r="BG41" s="152"/>
      <c r="BH41" s="152"/>
      <c r="BI41" s="152"/>
      <c r="BJ41" s="152"/>
      <c r="BK41" s="152"/>
      <c r="BL41" s="162"/>
      <c r="BM41" s="152"/>
      <c r="BN41" s="152"/>
      <c r="BO41" s="152"/>
      <c r="BP41" s="152"/>
      <c r="BQ41" s="152"/>
      <c r="BR41" s="152"/>
      <c r="BS41" s="152"/>
      <c r="BT41" s="152"/>
      <c r="BU41" s="152"/>
      <c r="BV41" s="152"/>
      <c r="BW41" s="152"/>
      <c r="BX41" s="162"/>
      <c r="BY41" s="152"/>
      <c r="BZ41" s="152"/>
      <c r="CA41" s="152"/>
      <c r="CB41" s="152"/>
      <c r="CC41" s="152"/>
      <c r="CD41" s="152"/>
      <c r="CE41" s="152"/>
      <c r="CF41" s="152"/>
      <c r="CG41" s="152"/>
      <c r="CH41" s="152"/>
      <c r="CI41" s="152"/>
      <c r="CJ41" s="162"/>
      <c r="CK41" s="152"/>
      <c r="CL41" s="152"/>
      <c r="CM41" s="152"/>
      <c r="CN41" s="152"/>
      <c r="CO41" s="152"/>
      <c r="CP41" s="152"/>
      <c r="CQ41" s="152"/>
      <c r="CR41" s="152"/>
      <c r="CS41" s="152"/>
      <c r="CT41" s="152"/>
      <c r="CU41" s="152"/>
      <c r="CV41" s="152"/>
      <c r="CW41" s="152"/>
      <c r="CX41" s="152"/>
      <c r="CY41" s="152"/>
      <c r="CZ41" s="152"/>
      <c r="DA41" s="152"/>
      <c r="DB41" s="152"/>
      <c r="DC41" s="152"/>
      <c r="DD41" s="152"/>
      <c r="DE41" s="152"/>
      <c r="DF41" s="152"/>
      <c r="DG41" s="152"/>
      <c r="DH41" s="152"/>
      <c r="DI41" s="152"/>
      <c r="DJ41" s="152"/>
      <c r="DK41" s="152"/>
      <c r="DL41" s="152"/>
      <c r="DM41" s="152"/>
      <c r="DN41" s="152"/>
      <c r="DO41" s="152"/>
      <c r="DP41" s="152"/>
      <c r="DQ41" s="152"/>
      <c r="DR41" s="152"/>
      <c r="DS41" s="152"/>
      <c r="DT41" s="162"/>
      <c r="DU41" s="152"/>
      <c r="DV41" s="152"/>
      <c r="DW41" s="152"/>
      <c r="DX41" s="152"/>
      <c r="DY41" s="152"/>
      <c r="DZ41" s="152"/>
      <c r="EA41" s="152"/>
      <c r="EB41" s="152"/>
      <c r="EC41" s="152"/>
      <c r="ED41" s="152"/>
      <c r="EE41" s="152"/>
      <c r="EF41" s="162" t="s">
        <v>799</v>
      </c>
      <c r="EG41" s="152"/>
      <c r="EH41" s="152"/>
      <c r="EI41" s="152"/>
      <c r="EJ41" s="152"/>
      <c r="EK41" s="152"/>
      <c r="EL41" s="152"/>
      <c r="EM41" s="152"/>
      <c r="EN41" s="152"/>
      <c r="EO41" s="152"/>
      <c r="EP41" s="152"/>
      <c r="EQ41" s="152"/>
      <c r="ER41" s="162" t="s">
        <v>799</v>
      </c>
      <c r="ES41" s="152"/>
      <c r="ET41" s="152"/>
      <c r="EU41" s="152"/>
      <c r="EV41" s="152"/>
      <c r="EW41" s="152"/>
      <c r="EX41" s="152"/>
      <c r="EY41" s="152"/>
      <c r="EZ41" s="152"/>
      <c r="FA41" s="152"/>
      <c r="FB41" s="152"/>
      <c r="FC41" s="152"/>
      <c r="FD41" s="162" t="s">
        <v>800</v>
      </c>
      <c r="FE41" s="152"/>
      <c r="FF41" s="152"/>
      <c r="FG41" s="152"/>
      <c r="FH41" s="152"/>
      <c r="FI41" s="152"/>
      <c r="FJ41" s="152"/>
      <c r="FK41" s="152"/>
      <c r="FL41" s="152"/>
      <c r="FM41" s="152"/>
      <c r="FN41" s="152"/>
      <c r="FO41" s="152"/>
      <c r="FP41" s="162" t="s">
        <v>801</v>
      </c>
      <c r="FQ41" s="152"/>
      <c r="FR41" s="152"/>
      <c r="FS41" s="152"/>
      <c r="FT41" s="152"/>
      <c r="FU41" s="152"/>
      <c r="FV41" s="152"/>
      <c r="FW41" s="152"/>
      <c r="FX41" s="152"/>
      <c r="FY41" s="152"/>
      <c r="FZ41" s="152"/>
      <c r="GA41" s="152"/>
      <c r="GB41" s="162" t="s">
        <v>802</v>
      </c>
      <c r="GC41" s="152"/>
      <c r="GD41" s="152"/>
      <c r="GE41" s="152"/>
      <c r="GF41" s="152"/>
      <c r="GG41" s="152"/>
      <c r="GH41" s="152"/>
      <c r="GI41" s="152"/>
      <c r="GJ41" s="152"/>
      <c r="GK41" s="152"/>
      <c r="GL41" s="152"/>
      <c r="GM41" s="152"/>
      <c r="GN41" s="162"/>
      <c r="GO41" s="152"/>
      <c r="GP41" s="152"/>
      <c r="GQ41" s="152"/>
      <c r="GR41" s="152"/>
      <c r="GS41" s="152"/>
      <c r="GT41" s="152"/>
      <c r="GU41" s="152"/>
      <c r="GV41" s="152"/>
      <c r="GW41" s="152"/>
      <c r="GX41" s="152"/>
      <c r="GY41" s="152"/>
      <c r="GZ41" s="162"/>
      <c r="HA41" s="152"/>
      <c r="HB41" s="152"/>
      <c r="HC41" s="152"/>
      <c r="HD41" s="152"/>
      <c r="HE41" s="152"/>
      <c r="HF41" s="152"/>
      <c r="HG41" s="152"/>
      <c r="HH41" s="152"/>
      <c r="HI41" s="152"/>
      <c r="HJ41" s="152"/>
      <c r="HK41" s="152"/>
      <c r="HL41" s="162"/>
      <c r="HM41" s="152"/>
      <c r="HN41" s="152"/>
      <c r="HO41" s="152"/>
      <c r="HP41" s="152"/>
      <c r="HQ41" s="152"/>
      <c r="HR41" s="152"/>
      <c r="HS41" s="152"/>
      <c r="HT41" s="152"/>
      <c r="HU41" s="152"/>
      <c r="HV41" s="152"/>
      <c r="HW41" s="152"/>
      <c r="HX41" s="162"/>
      <c r="HY41" s="152"/>
      <c r="HZ41" s="152"/>
      <c r="IA41" s="152"/>
      <c r="IB41" s="152"/>
      <c r="IC41" s="152"/>
      <c r="ID41" s="152"/>
      <c r="IE41" s="152"/>
      <c r="IF41" s="152"/>
      <c r="IG41" s="152"/>
      <c r="IH41" s="152"/>
      <c r="II41" s="152"/>
      <c r="IJ41" s="162"/>
      <c r="IK41" s="152"/>
      <c r="IL41" s="152"/>
      <c r="IM41" s="152"/>
      <c r="IN41" s="152"/>
      <c r="IO41" s="152"/>
      <c r="IP41" s="152"/>
      <c r="IQ41" s="152"/>
      <c r="IR41" s="152"/>
      <c r="IS41" s="152"/>
      <c r="IT41" s="152"/>
      <c r="IU41" s="152"/>
      <c r="IV41" s="152"/>
      <c r="IW41" s="152"/>
      <c r="IX41" s="152"/>
      <c r="IY41" s="152"/>
      <c r="IZ41" s="152"/>
      <c r="JA41" s="152"/>
      <c r="JB41" s="152"/>
      <c r="JC41" s="152"/>
      <c r="JD41" s="152"/>
      <c r="JE41" s="152"/>
      <c r="JF41" s="152"/>
      <c r="JG41" s="152"/>
      <c r="JH41" s="162"/>
      <c r="JI41" s="152"/>
      <c r="JJ41" s="152"/>
      <c r="JK41" s="152"/>
      <c r="JL41" s="152"/>
      <c r="JM41" s="152"/>
      <c r="JN41" s="152"/>
      <c r="JO41" s="152"/>
      <c r="JP41" s="152"/>
      <c r="JQ41" s="152"/>
      <c r="JR41" s="152"/>
      <c r="JS41" s="152"/>
      <c r="JT41" s="162"/>
      <c r="JU41" s="152"/>
      <c r="JV41" s="152"/>
      <c r="JW41" s="152"/>
      <c r="JX41" s="152"/>
      <c r="JY41" s="152"/>
      <c r="JZ41" s="152"/>
      <c r="KA41" s="152"/>
      <c r="KB41" s="152"/>
      <c r="KC41" s="152"/>
      <c r="KD41" s="152"/>
      <c r="KE41" s="152"/>
      <c r="KF41" s="162"/>
      <c r="KG41" s="152"/>
      <c r="KH41" s="152"/>
      <c r="KI41" s="152"/>
      <c r="KJ41" s="152"/>
      <c r="KK41" s="152"/>
      <c r="KL41" s="152"/>
      <c r="KM41" s="152"/>
      <c r="KN41" s="152"/>
      <c r="KO41" s="152"/>
      <c r="KP41" s="152"/>
      <c r="KQ41" s="152"/>
      <c r="KR41" s="162"/>
      <c r="KS41" s="152"/>
      <c r="KT41" s="152"/>
      <c r="KU41" s="152"/>
      <c r="KV41" s="152"/>
      <c r="KW41" s="152"/>
      <c r="KX41" s="152"/>
      <c r="KY41" s="152"/>
      <c r="KZ41" s="152"/>
      <c r="LA41" s="152"/>
      <c r="LB41" s="152"/>
      <c r="LC41" s="152"/>
      <c r="LD41" s="162"/>
    </row>
    <row r="42" spans="2:317" s="151" customFormat="1" ht="10.5" x14ac:dyDescent="0.25">
      <c r="B42" s="152" t="s">
        <v>576</v>
      </c>
      <c r="C42" s="152" t="s">
        <v>577</v>
      </c>
      <c r="D42" s="152"/>
      <c r="E42" s="152"/>
      <c r="F42" s="152"/>
      <c r="G42" s="152"/>
      <c r="H42" s="152"/>
      <c r="I42" s="152"/>
      <c r="J42" s="152"/>
      <c r="K42" s="152"/>
      <c r="L42" s="152"/>
      <c r="M42" s="152"/>
      <c r="N42" s="152"/>
      <c r="O42" s="152"/>
      <c r="P42" s="152" t="s">
        <v>803</v>
      </c>
      <c r="Q42" s="152"/>
      <c r="R42" s="152"/>
      <c r="S42" s="152"/>
      <c r="T42" s="152"/>
      <c r="U42" s="152"/>
      <c r="V42" s="152"/>
      <c r="W42" s="152"/>
      <c r="X42" s="152"/>
      <c r="Y42" s="152"/>
      <c r="Z42" s="152"/>
      <c r="AA42" s="152"/>
      <c r="AB42" s="162" t="s">
        <v>803</v>
      </c>
      <c r="AC42" s="152"/>
      <c r="AD42" s="152"/>
      <c r="AE42" s="152"/>
      <c r="AF42" s="152"/>
      <c r="AG42" s="152"/>
      <c r="AH42" s="152"/>
      <c r="AI42" s="152"/>
      <c r="AJ42" s="152"/>
      <c r="AK42" s="152"/>
      <c r="AL42" s="152"/>
      <c r="AM42" s="152"/>
      <c r="AN42" s="162" t="s">
        <v>804</v>
      </c>
      <c r="AO42" s="152"/>
      <c r="AP42" s="152"/>
      <c r="AQ42" s="152"/>
      <c r="AR42" s="152"/>
      <c r="AS42" s="152"/>
      <c r="AT42" s="152"/>
      <c r="AU42" s="152"/>
      <c r="AV42" s="152"/>
      <c r="AW42" s="152"/>
      <c r="AX42" s="152"/>
      <c r="AY42" s="152"/>
      <c r="AZ42" s="162" t="s">
        <v>805</v>
      </c>
      <c r="BA42" s="152"/>
      <c r="BB42" s="152"/>
      <c r="BC42" s="152"/>
      <c r="BD42" s="152"/>
      <c r="BE42" s="152"/>
      <c r="BF42" s="152"/>
      <c r="BG42" s="152"/>
      <c r="BH42" s="152"/>
      <c r="BI42" s="152"/>
      <c r="BJ42" s="152"/>
      <c r="BK42" s="152"/>
      <c r="BL42" s="162" t="s">
        <v>805</v>
      </c>
      <c r="BM42" s="152"/>
      <c r="BN42" s="152"/>
      <c r="BO42" s="152"/>
      <c r="BP42" s="152"/>
      <c r="BQ42" s="152"/>
      <c r="BR42" s="152"/>
      <c r="BS42" s="152"/>
      <c r="BT42" s="152"/>
      <c r="BU42" s="152"/>
      <c r="BV42" s="152"/>
      <c r="BW42" s="152"/>
      <c r="BX42" s="162" t="s">
        <v>806</v>
      </c>
      <c r="BY42" s="152"/>
      <c r="BZ42" s="152"/>
      <c r="CA42" s="152"/>
      <c r="CB42" s="152"/>
      <c r="CC42" s="152"/>
      <c r="CD42" s="152"/>
      <c r="CE42" s="152"/>
      <c r="CF42" s="152"/>
      <c r="CG42" s="152"/>
      <c r="CH42" s="152"/>
      <c r="CI42" s="152"/>
      <c r="CJ42" s="162" t="s">
        <v>806</v>
      </c>
      <c r="CK42" s="152"/>
      <c r="CL42" s="152"/>
      <c r="CM42" s="152"/>
      <c r="CN42" s="152"/>
      <c r="CO42" s="152"/>
      <c r="CP42" s="152"/>
      <c r="CQ42" s="152"/>
      <c r="CR42" s="152"/>
      <c r="CS42" s="152"/>
      <c r="CT42" s="152"/>
      <c r="CU42" s="152"/>
      <c r="CV42" s="152" t="s">
        <v>806</v>
      </c>
      <c r="CW42" s="152"/>
      <c r="CX42" s="152"/>
      <c r="CY42" s="152"/>
      <c r="CZ42" s="152"/>
      <c r="DA42" s="152"/>
      <c r="DB42" s="152"/>
      <c r="DC42" s="152"/>
      <c r="DD42" s="152"/>
      <c r="DE42" s="152"/>
      <c r="DF42" s="152"/>
      <c r="DG42" s="152"/>
      <c r="DH42" s="152" t="s">
        <v>806</v>
      </c>
      <c r="DI42" s="152"/>
      <c r="DJ42" s="152"/>
      <c r="DK42" s="152"/>
      <c r="DL42" s="152"/>
      <c r="DM42" s="152"/>
      <c r="DN42" s="152"/>
      <c r="DO42" s="152"/>
      <c r="DP42" s="152"/>
      <c r="DQ42" s="152"/>
      <c r="DR42" s="152"/>
      <c r="DS42" s="152"/>
      <c r="DT42" s="162" t="s">
        <v>806</v>
      </c>
      <c r="DU42" s="152"/>
      <c r="DV42" s="152"/>
      <c r="DW42" s="152"/>
      <c r="DX42" s="152"/>
      <c r="DY42" s="152"/>
      <c r="DZ42" s="152"/>
      <c r="EA42" s="152"/>
      <c r="EB42" s="152"/>
      <c r="EC42" s="152"/>
      <c r="ED42" s="152"/>
      <c r="EE42" s="152"/>
      <c r="EF42" s="162"/>
      <c r="EG42" s="152"/>
      <c r="EH42" s="152"/>
      <c r="EI42" s="152"/>
      <c r="EJ42" s="152"/>
      <c r="EK42" s="152"/>
      <c r="EL42" s="152"/>
      <c r="EM42" s="152"/>
      <c r="EN42" s="152"/>
      <c r="EO42" s="152"/>
      <c r="EP42" s="152"/>
      <c r="EQ42" s="152"/>
      <c r="ER42" s="162"/>
      <c r="ES42" s="152"/>
      <c r="ET42" s="152"/>
      <c r="EU42" s="152"/>
      <c r="EV42" s="152"/>
      <c r="EW42" s="152"/>
      <c r="EX42" s="152"/>
      <c r="EY42" s="152"/>
      <c r="EZ42" s="152"/>
      <c r="FA42" s="152"/>
      <c r="FB42" s="152"/>
      <c r="FC42" s="152"/>
      <c r="FD42" s="162"/>
      <c r="FE42" s="152"/>
      <c r="FF42" s="152"/>
      <c r="FG42" s="152"/>
      <c r="FH42" s="152"/>
      <c r="FI42" s="152"/>
      <c r="FJ42" s="152"/>
      <c r="FK42" s="152"/>
      <c r="FL42" s="152"/>
      <c r="FM42" s="152"/>
      <c r="FN42" s="152"/>
      <c r="FO42" s="152"/>
      <c r="FP42" s="162"/>
      <c r="FQ42" s="152"/>
      <c r="FR42" s="152"/>
      <c r="FS42" s="152"/>
      <c r="FT42" s="152"/>
      <c r="FU42" s="152"/>
      <c r="FV42" s="152"/>
      <c r="FW42" s="152"/>
      <c r="FX42" s="152"/>
      <c r="FY42" s="152"/>
      <c r="FZ42" s="152"/>
      <c r="GA42" s="152"/>
      <c r="GB42" s="162"/>
      <c r="GC42" s="152"/>
      <c r="GD42" s="152"/>
      <c r="GE42" s="152"/>
      <c r="GF42" s="152"/>
      <c r="GG42" s="152"/>
      <c r="GH42" s="152"/>
      <c r="GI42" s="152"/>
      <c r="GJ42" s="152"/>
      <c r="GK42" s="152"/>
      <c r="GL42" s="152"/>
      <c r="GM42" s="152"/>
      <c r="GN42" s="162"/>
      <c r="GO42" s="152"/>
      <c r="GP42" s="152"/>
      <c r="GQ42" s="152"/>
      <c r="GR42" s="152"/>
      <c r="GS42" s="152"/>
      <c r="GT42" s="152"/>
      <c r="GU42" s="152"/>
      <c r="GV42" s="152"/>
      <c r="GW42" s="152"/>
      <c r="GX42" s="152"/>
      <c r="GY42" s="152"/>
      <c r="GZ42" s="162"/>
      <c r="HA42" s="152"/>
      <c r="HB42" s="152"/>
      <c r="HC42" s="152"/>
      <c r="HD42" s="152"/>
      <c r="HE42" s="152"/>
      <c r="HF42" s="152"/>
      <c r="HG42" s="152"/>
      <c r="HH42" s="152"/>
      <c r="HI42" s="152"/>
      <c r="HJ42" s="152"/>
      <c r="HK42" s="152"/>
      <c r="HL42" s="162"/>
      <c r="HM42" s="152"/>
      <c r="HN42" s="152"/>
      <c r="HO42" s="152"/>
      <c r="HP42" s="152"/>
      <c r="HQ42" s="152"/>
      <c r="HR42" s="152"/>
      <c r="HS42" s="152"/>
      <c r="HT42" s="152"/>
      <c r="HU42" s="152"/>
      <c r="HV42" s="152"/>
      <c r="HW42" s="152"/>
      <c r="HX42" s="162"/>
      <c r="HY42" s="152"/>
      <c r="HZ42" s="152"/>
      <c r="IA42" s="152"/>
      <c r="IB42" s="152"/>
      <c r="IC42" s="152"/>
      <c r="ID42" s="152"/>
      <c r="IE42" s="152"/>
      <c r="IF42" s="152"/>
      <c r="IG42" s="152"/>
      <c r="IH42" s="152"/>
      <c r="II42" s="152"/>
      <c r="IJ42" s="162"/>
      <c r="IK42" s="152"/>
      <c r="IL42" s="152"/>
      <c r="IM42" s="152"/>
      <c r="IN42" s="152"/>
      <c r="IO42" s="152"/>
      <c r="IP42" s="152"/>
      <c r="IQ42" s="152"/>
      <c r="IR42" s="152"/>
      <c r="IS42" s="152"/>
      <c r="IT42" s="152"/>
      <c r="IU42" s="152"/>
      <c r="IV42" s="152"/>
      <c r="IW42" s="152"/>
      <c r="IX42" s="152"/>
      <c r="IY42" s="152"/>
      <c r="IZ42" s="152"/>
      <c r="JA42" s="152"/>
      <c r="JB42" s="152"/>
      <c r="JC42" s="152"/>
      <c r="JD42" s="152"/>
      <c r="JE42" s="152"/>
      <c r="JF42" s="152"/>
      <c r="JG42" s="152"/>
      <c r="JH42" s="162"/>
      <c r="JI42" s="152"/>
      <c r="JJ42" s="152"/>
      <c r="JK42" s="152"/>
      <c r="JL42" s="152"/>
      <c r="JM42" s="152"/>
      <c r="JN42" s="152"/>
      <c r="JO42" s="152"/>
      <c r="JP42" s="152"/>
      <c r="JQ42" s="152"/>
      <c r="JR42" s="152"/>
      <c r="JS42" s="152"/>
      <c r="JT42" s="162"/>
      <c r="JU42" s="152"/>
      <c r="JV42" s="152"/>
      <c r="JW42" s="152"/>
      <c r="JX42" s="152"/>
      <c r="JY42" s="152"/>
      <c r="JZ42" s="152"/>
      <c r="KA42" s="152"/>
      <c r="KB42" s="152"/>
      <c r="KC42" s="152"/>
      <c r="KD42" s="152"/>
      <c r="KE42" s="152"/>
      <c r="KF42" s="162"/>
      <c r="KG42" s="152"/>
      <c r="KH42" s="152"/>
      <c r="KI42" s="152"/>
      <c r="KJ42" s="152"/>
      <c r="KK42" s="152"/>
      <c r="KL42" s="152"/>
      <c r="KM42" s="152"/>
      <c r="KN42" s="152"/>
      <c r="KO42" s="152"/>
      <c r="KP42" s="152"/>
      <c r="KQ42" s="152"/>
      <c r="KR42" s="162"/>
      <c r="KS42" s="152"/>
      <c r="KT42" s="152"/>
      <c r="KU42" s="152"/>
      <c r="KV42" s="152"/>
      <c r="KW42" s="152"/>
      <c r="KX42" s="152"/>
      <c r="KY42" s="152"/>
      <c r="KZ42" s="152"/>
      <c r="LA42" s="152"/>
      <c r="LB42" s="152"/>
      <c r="LC42" s="152"/>
      <c r="LD42" s="162"/>
    </row>
    <row r="43" spans="2:317" s="151" customFormat="1" ht="10.5" x14ac:dyDescent="0.25">
      <c r="B43" s="152" t="s">
        <v>578</v>
      </c>
      <c r="C43" s="152" t="s">
        <v>579</v>
      </c>
      <c r="D43" s="152"/>
      <c r="E43" s="152"/>
      <c r="F43" s="152"/>
      <c r="G43" s="152"/>
      <c r="H43" s="152"/>
      <c r="I43" s="152"/>
      <c r="J43" s="152"/>
      <c r="K43" s="152"/>
      <c r="L43" s="152"/>
      <c r="M43" s="152"/>
      <c r="N43" s="152"/>
      <c r="O43" s="152"/>
      <c r="P43" s="152"/>
      <c r="Q43" s="152"/>
      <c r="R43" s="152"/>
      <c r="S43" s="152"/>
      <c r="T43" s="152"/>
      <c r="U43" s="152"/>
      <c r="V43" s="152"/>
      <c r="W43" s="152"/>
      <c r="X43" s="152"/>
      <c r="Y43" s="152"/>
      <c r="Z43" s="152"/>
      <c r="AA43" s="152"/>
      <c r="AB43" s="162"/>
      <c r="AC43" s="152"/>
      <c r="AD43" s="152"/>
      <c r="AE43" s="152"/>
      <c r="AF43" s="152"/>
      <c r="AG43" s="152"/>
      <c r="AH43" s="152"/>
      <c r="AI43" s="152"/>
      <c r="AJ43" s="152"/>
      <c r="AK43" s="152"/>
      <c r="AL43" s="152"/>
      <c r="AM43" s="152"/>
      <c r="AN43" s="162"/>
      <c r="AO43" s="152"/>
      <c r="AP43" s="152"/>
      <c r="AQ43" s="152"/>
      <c r="AR43" s="152"/>
      <c r="AS43" s="152"/>
      <c r="AT43" s="152"/>
      <c r="AU43" s="152"/>
      <c r="AV43" s="152"/>
      <c r="AW43" s="152"/>
      <c r="AX43" s="152"/>
      <c r="AY43" s="152"/>
      <c r="AZ43" s="162"/>
      <c r="BA43" s="152"/>
      <c r="BB43" s="152"/>
      <c r="BC43" s="152"/>
      <c r="BD43" s="152"/>
      <c r="BE43" s="152"/>
      <c r="BF43" s="152"/>
      <c r="BG43" s="152"/>
      <c r="BH43" s="152"/>
      <c r="BI43" s="152"/>
      <c r="BJ43" s="152"/>
      <c r="BK43" s="152"/>
      <c r="BL43" s="162"/>
      <c r="BM43" s="152"/>
      <c r="BN43" s="152"/>
      <c r="BO43" s="152"/>
      <c r="BP43" s="152"/>
      <c r="BQ43" s="152"/>
      <c r="BR43" s="152"/>
      <c r="BS43" s="152"/>
      <c r="BT43" s="152"/>
      <c r="BU43" s="152"/>
      <c r="BV43" s="152"/>
      <c r="BW43" s="152"/>
      <c r="BX43" s="162"/>
      <c r="BY43" s="152"/>
      <c r="BZ43" s="152"/>
      <c r="CA43" s="152"/>
      <c r="CB43" s="152"/>
      <c r="CC43" s="152"/>
      <c r="CD43" s="152"/>
      <c r="CE43" s="152"/>
      <c r="CF43" s="152"/>
      <c r="CG43" s="152"/>
      <c r="CH43" s="152"/>
      <c r="CI43" s="152"/>
      <c r="CJ43" s="162"/>
      <c r="CK43" s="152"/>
      <c r="CL43" s="152"/>
      <c r="CM43" s="152"/>
      <c r="CN43" s="152"/>
      <c r="CO43" s="152"/>
      <c r="CP43" s="152"/>
      <c r="CQ43" s="152"/>
      <c r="CR43" s="152"/>
      <c r="CS43" s="152"/>
      <c r="CT43" s="152"/>
      <c r="CU43" s="152"/>
      <c r="CV43" s="152"/>
      <c r="CW43" s="152"/>
      <c r="CX43" s="152"/>
      <c r="CY43" s="152"/>
      <c r="CZ43" s="152"/>
      <c r="DA43" s="152"/>
      <c r="DB43" s="152"/>
      <c r="DC43" s="152"/>
      <c r="DD43" s="152"/>
      <c r="DE43" s="152"/>
      <c r="DF43" s="152"/>
      <c r="DG43" s="152"/>
      <c r="DH43" s="152"/>
      <c r="DI43" s="152"/>
      <c r="DJ43" s="152"/>
      <c r="DK43" s="152"/>
      <c r="DL43" s="152"/>
      <c r="DM43" s="152"/>
      <c r="DN43" s="152"/>
      <c r="DO43" s="152"/>
      <c r="DP43" s="152"/>
      <c r="DQ43" s="152"/>
      <c r="DR43" s="152"/>
      <c r="DS43" s="152"/>
      <c r="DT43" s="162"/>
      <c r="DU43" s="152"/>
      <c r="DV43" s="152"/>
      <c r="DW43" s="152"/>
      <c r="DX43" s="152"/>
      <c r="DY43" s="152"/>
      <c r="DZ43" s="152"/>
      <c r="EA43" s="152"/>
      <c r="EB43" s="152"/>
      <c r="EC43" s="152"/>
      <c r="ED43" s="152"/>
      <c r="EE43" s="152"/>
      <c r="EF43" s="162"/>
      <c r="EG43" s="152"/>
      <c r="EH43" s="152"/>
      <c r="EI43" s="152"/>
      <c r="EJ43" s="152"/>
      <c r="EK43" s="152"/>
      <c r="EL43" s="152"/>
      <c r="EM43" s="152"/>
      <c r="EN43" s="152"/>
      <c r="EO43" s="152"/>
      <c r="EP43" s="152"/>
      <c r="EQ43" s="152"/>
      <c r="ER43" s="162"/>
      <c r="ES43" s="152"/>
      <c r="ET43" s="152"/>
      <c r="EU43" s="152"/>
      <c r="EV43" s="152"/>
      <c r="EW43" s="152"/>
      <c r="EX43" s="152"/>
      <c r="EY43" s="152"/>
      <c r="EZ43" s="152"/>
      <c r="FA43" s="152"/>
      <c r="FB43" s="152"/>
      <c r="FC43" s="152"/>
      <c r="FD43" s="164"/>
      <c r="FE43" s="152"/>
      <c r="FF43" s="152"/>
      <c r="FG43" s="152"/>
      <c r="FH43" s="152"/>
      <c r="FI43" s="152"/>
      <c r="FJ43" s="152"/>
      <c r="FK43" s="152"/>
      <c r="FL43" s="152"/>
      <c r="FM43" s="152"/>
      <c r="FN43" s="152"/>
      <c r="FO43" s="152"/>
      <c r="FP43" s="162"/>
      <c r="FQ43" s="152"/>
      <c r="FR43" s="152"/>
      <c r="FS43" s="152"/>
      <c r="FT43" s="152"/>
      <c r="FU43" s="152"/>
      <c r="FV43" s="152"/>
      <c r="FW43" s="152"/>
      <c r="FX43" s="152"/>
      <c r="FY43" s="152"/>
      <c r="FZ43" s="152"/>
      <c r="GA43" s="152"/>
      <c r="GB43" s="162"/>
      <c r="GC43" s="152"/>
      <c r="GD43" s="152"/>
      <c r="GE43" s="152"/>
      <c r="GF43" s="152"/>
      <c r="GG43" s="152"/>
      <c r="GH43" s="152"/>
      <c r="GI43" s="152"/>
      <c r="GJ43" s="152"/>
      <c r="GK43" s="152"/>
      <c r="GL43" s="152"/>
      <c r="GM43" s="152"/>
      <c r="GN43" s="162" t="s">
        <v>807</v>
      </c>
      <c r="GO43" s="152"/>
      <c r="GP43" s="152"/>
      <c r="GQ43" s="152"/>
      <c r="GR43" s="152"/>
      <c r="GS43" s="152"/>
      <c r="GT43" s="152"/>
      <c r="GU43" s="152"/>
      <c r="GV43" s="152"/>
      <c r="GW43" s="152"/>
      <c r="GX43" s="152"/>
      <c r="GY43" s="152"/>
      <c r="GZ43" s="162" t="s">
        <v>808</v>
      </c>
      <c r="HA43" s="152"/>
      <c r="HB43" s="152"/>
      <c r="HC43" s="152"/>
      <c r="HD43" s="152"/>
      <c r="HE43" s="152"/>
      <c r="HF43" s="152"/>
      <c r="HG43" s="152"/>
      <c r="HH43" s="152"/>
      <c r="HI43" s="152"/>
      <c r="HJ43" s="152"/>
      <c r="HK43" s="152"/>
      <c r="HL43" s="162" t="s">
        <v>677</v>
      </c>
      <c r="HM43" s="152"/>
      <c r="HN43" s="152"/>
      <c r="HO43" s="152"/>
      <c r="HP43" s="152"/>
      <c r="HQ43" s="152"/>
      <c r="HR43" s="152"/>
      <c r="HS43" s="152"/>
      <c r="HT43" s="152"/>
      <c r="HU43" s="152"/>
      <c r="HV43" s="152"/>
      <c r="HW43" s="152"/>
      <c r="HX43" s="162" t="s">
        <v>809</v>
      </c>
      <c r="HY43" s="152"/>
      <c r="HZ43" s="152"/>
      <c r="IA43" s="152"/>
      <c r="IB43" s="152"/>
      <c r="IC43" s="152"/>
      <c r="ID43" s="152"/>
      <c r="IE43" s="152"/>
      <c r="IF43" s="152"/>
      <c r="IG43" s="152"/>
      <c r="IH43" s="152"/>
      <c r="II43" s="152"/>
      <c r="IJ43" s="162" t="s">
        <v>677</v>
      </c>
      <c r="IK43" s="152"/>
      <c r="IL43" s="152"/>
      <c r="IM43" s="152"/>
      <c r="IN43" s="152"/>
      <c r="IO43" s="152"/>
      <c r="IP43" s="152"/>
      <c r="IQ43" s="152"/>
      <c r="IR43" s="152"/>
      <c r="IS43" s="152"/>
      <c r="IT43" s="152"/>
      <c r="IU43" s="152"/>
      <c r="IV43" s="152" t="s">
        <v>809</v>
      </c>
      <c r="IW43" s="152"/>
      <c r="IX43" s="152"/>
      <c r="IY43" s="152"/>
      <c r="IZ43" s="152"/>
      <c r="JA43" s="152"/>
      <c r="JB43" s="152"/>
      <c r="JC43" s="152"/>
      <c r="JD43" s="152"/>
      <c r="JE43" s="152"/>
      <c r="JF43" s="152"/>
      <c r="JG43" s="152"/>
      <c r="JH43" s="162" t="s">
        <v>810</v>
      </c>
      <c r="JI43" s="152"/>
      <c r="JJ43" s="152"/>
      <c r="JK43" s="152"/>
      <c r="JL43" s="152"/>
      <c r="JM43" s="152"/>
      <c r="JN43" s="152"/>
      <c r="JO43" s="152"/>
      <c r="JP43" s="152"/>
      <c r="JQ43" s="152"/>
      <c r="JR43" s="152"/>
      <c r="JS43" s="152"/>
      <c r="JT43" s="162" t="s">
        <v>677</v>
      </c>
      <c r="JU43" s="152"/>
      <c r="JV43" s="152"/>
      <c r="JW43" s="152"/>
      <c r="JX43" s="152"/>
      <c r="JY43" s="152"/>
      <c r="JZ43" s="152"/>
      <c r="KA43" s="152"/>
      <c r="KB43" s="152"/>
      <c r="KC43" s="152"/>
      <c r="KD43" s="152"/>
      <c r="KE43" s="152"/>
      <c r="KF43" s="162" t="s">
        <v>811</v>
      </c>
      <c r="KG43" s="152"/>
      <c r="KH43" s="152"/>
      <c r="KI43" s="152"/>
      <c r="KJ43" s="152"/>
      <c r="KK43" s="152"/>
      <c r="KL43" s="152"/>
      <c r="KM43" s="152"/>
      <c r="KN43" s="152"/>
      <c r="KO43" s="152"/>
      <c r="KP43" s="152"/>
      <c r="KQ43" s="152"/>
      <c r="KR43" s="162" t="s">
        <v>811</v>
      </c>
      <c r="KS43" s="152"/>
      <c r="KT43" s="152"/>
      <c r="KU43" s="152"/>
      <c r="KV43" s="152"/>
      <c r="KW43" s="152"/>
      <c r="KX43" s="152"/>
      <c r="KY43" s="152"/>
      <c r="KZ43" s="152"/>
      <c r="LA43" s="152"/>
      <c r="LB43" s="152"/>
      <c r="LC43" s="152"/>
      <c r="LD43" s="162" t="s">
        <v>677</v>
      </c>
    </row>
    <row r="44" spans="2:317" s="151" customFormat="1" ht="10.5" x14ac:dyDescent="0.25">
      <c r="B44" s="152" t="s">
        <v>580</v>
      </c>
      <c r="C44" s="152" t="s">
        <v>581</v>
      </c>
      <c r="D44" s="152"/>
      <c r="E44" s="152"/>
      <c r="F44" s="152"/>
      <c r="G44" s="152"/>
      <c r="H44" s="152"/>
      <c r="I44" s="152"/>
      <c r="J44" s="152"/>
      <c r="K44" s="152"/>
      <c r="L44" s="152"/>
      <c r="M44" s="152"/>
      <c r="N44" s="152"/>
      <c r="O44" s="152"/>
      <c r="P44" s="152"/>
      <c r="Q44" s="152"/>
      <c r="R44" s="152"/>
      <c r="S44" s="152"/>
      <c r="T44" s="152"/>
      <c r="U44" s="152"/>
      <c r="V44" s="152"/>
      <c r="W44" s="152"/>
      <c r="X44" s="152"/>
      <c r="Y44" s="152"/>
      <c r="Z44" s="152"/>
      <c r="AA44" s="152"/>
      <c r="AB44" s="162"/>
      <c r="AC44" s="152"/>
      <c r="AD44" s="152"/>
      <c r="AE44" s="152"/>
      <c r="AF44" s="152"/>
      <c r="AG44" s="152"/>
      <c r="AH44" s="152"/>
      <c r="AI44" s="152"/>
      <c r="AJ44" s="152"/>
      <c r="AK44" s="152"/>
      <c r="AL44" s="152"/>
      <c r="AM44" s="152"/>
      <c r="AN44" s="162"/>
      <c r="AO44" s="152"/>
      <c r="AP44" s="152"/>
      <c r="AQ44" s="152"/>
      <c r="AR44" s="152"/>
      <c r="AS44" s="152"/>
      <c r="AT44" s="152"/>
      <c r="AU44" s="152"/>
      <c r="AV44" s="152"/>
      <c r="AW44" s="152"/>
      <c r="AX44" s="152"/>
      <c r="AY44" s="152"/>
      <c r="AZ44" s="162"/>
      <c r="BA44" s="152"/>
      <c r="BB44" s="152"/>
      <c r="BC44" s="152"/>
      <c r="BD44" s="152"/>
      <c r="BE44" s="152"/>
      <c r="BF44" s="152"/>
      <c r="BG44" s="152"/>
      <c r="BH44" s="152"/>
      <c r="BI44" s="152"/>
      <c r="BJ44" s="152"/>
      <c r="BK44" s="152"/>
      <c r="BL44" s="162"/>
      <c r="BM44" s="152"/>
      <c r="BN44" s="152"/>
      <c r="BO44" s="152"/>
      <c r="BP44" s="152"/>
      <c r="BQ44" s="152"/>
      <c r="BR44" s="152"/>
      <c r="BS44" s="152"/>
      <c r="BT44" s="152"/>
      <c r="BU44" s="152"/>
      <c r="BV44" s="152"/>
      <c r="BW44" s="152"/>
      <c r="BX44" s="162"/>
      <c r="BY44" s="152"/>
      <c r="BZ44" s="152"/>
      <c r="CA44" s="152"/>
      <c r="CB44" s="152"/>
      <c r="CC44" s="152"/>
      <c r="CD44" s="152"/>
      <c r="CE44" s="152"/>
      <c r="CF44" s="152"/>
      <c r="CG44" s="152"/>
      <c r="CH44" s="152"/>
      <c r="CI44" s="152"/>
      <c r="CJ44" s="162"/>
      <c r="CK44" s="152"/>
      <c r="CL44" s="152"/>
      <c r="CM44" s="152"/>
      <c r="CN44" s="152"/>
      <c r="CO44" s="152"/>
      <c r="CP44" s="152"/>
      <c r="CQ44" s="152"/>
      <c r="CR44" s="152"/>
      <c r="CS44" s="152"/>
      <c r="CT44" s="152"/>
      <c r="CU44" s="152"/>
      <c r="CV44" s="152"/>
      <c r="CW44" s="152"/>
      <c r="CX44" s="152"/>
      <c r="CY44" s="152"/>
      <c r="CZ44" s="152"/>
      <c r="DA44" s="152"/>
      <c r="DB44" s="152"/>
      <c r="DC44" s="152"/>
      <c r="DD44" s="152"/>
      <c r="DE44" s="152"/>
      <c r="DF44" s="152"/>
      <c r="DG44" s="152"/>
      <c r="DH44" s="152"/>
      <c r="DI44" s="152"/>
      <c r="DJ44" s="152"/>
      <c r="DK44" s="152"/>
      <c r="DL44" s="152"/>
      <c r="DM44" s="152"/>
      <c r="DN44" s="152"/>
      <c r="DO44" s="152"/>
      <c r="DP44" s="152"/>
      <c r="DQ44" s="152"/>
      <c r="DR44" s="152"/>
      <c r="DS44" s="152"/>
      <c r="DT44" s="162"/>
      <c r="DU44" s="152"/>
      <c r="DV44" s="152"/>
      <c r="DW44" s="152"/>
      <c r="DX44" s="152"/>
      <c r="DY44" s="152"/>
      <c r="DZ44" s="152"/>
      <c r="EA44" s="152"/>
      <c r="EB44" s="152"/>
      <c r="EC44" s="152"/>
      <c r="ED44" s="152"/>
      <c r="EE44" s="152"/>
      <c r="EF44" s="162"/>
      <c r="EG44" s="152"/>
      <c r="EH44" s="152"/>
      <c r="EI44" s="152"/>
      <c r="EJ44" s="152"/>
      <c r="EK44" s="152"/>
      <c r="EL44" s="152"/>
      <c r="EM44" s="152"/>
      <c r="EN44" s="152"/>
      <c r="EO44" s="152"/>
      <c r="EP44" s="152"/>
      <c r="EQ44" s="152"/>
      <c r="ER44" s="162"/>
      <c r="ES44" s="152"/>
      <c r="ET44" s="152"/>
      <c r="EU44" s="152"/>
      <c r="EV44" s="152"/>
      <c r="EW44" s="152"/>
      <c r="EX44" s="152"/>
      <c r="EY44" s="152"/>
      <c r="EZ44" s="152"/>
      <c r="FA44" s="152"/>
      <c r="FB44" s="152"/>
      <c r="FC44" s="152"/>
      <c r="FD44" s="164"/>
      <c r="FE44" s="152"/>
      <c r="FF44" s="152"/>
      <c r="FG44" s="152"/>
      <c r="FH44" s="152"/>
      <c r="FI44" s="152"/>
      <c r="FJ44" s="152"/>
      <c r="FK44" s="152"/>
      <c r="FL44" s="152"/>
      <c r="FM44" s="152"/>
      <c r="FN44" s="152"/>
      <c r="FO44" s="152"/>
      <c r="FP44" s="162"/>
      <c r="FQ44" s="152"/>
      <c r="FR44" s="152"/>
      <c r="FS44" s="152"/>
      <c r="FT44" s="152"/>
      <c r="FU44" s="152"/>
      <c r="FV44" s="152"/>
      <c r="FW44" s="152"/>
      <c r="FX44" s="152"/>
      <c r="FY44" s="152"/>
      <c r="FZ44" s="152"/>
      <c r="GA44" s="152"/>
      <c r="GB44" s="162"/>
      <c r="GC44" s="152"/>
      <c r="GD44" s="152"/>
      <c r="GE44" s="152"/>
      <c r="GF44" s="152"/>
      <c r="GG44" s="152"/>
      <c r="GH44" s="152"/>
      <c r="GI44" s="152"/>
      <c r="GJ44" s="152"/>
      <c r="GK44" s="152"/>
      <c r="GL44" s="152"/>
      <c r="GM44" s="152"/>
      <c r="GN44" s="162"/>
      <c r="GO44" s="152"/>
      <c r="GP44" s="152"/>
      <c r="GQ44" s="152"/>
      <c r="GR44" s="152"/>
      <c r="GS44" s="152"/>
      <c r="GT44" s="152"/>
      <c r="GU44" s="152"/>
      <c r="GV44" s="152"/>
      <c r="GW44" s="152"/>
      <c r="GX44" s="152"/>
      <c r="GY44" s="152"/>
      <c r="GZ44" s="162"/>
      <c r="HA44" s="152"/>
      <c r="HB44" s="152"/>
      <c r="HC44" s="152"/>
      <c r="HD44" s="152"/>
      <c r="HE44" s="152"/>
      <c r="HF44" s="152"/>
      <c r="HG44" s="152"/>
      <c r="HH44" s="152"/>
      <c r="HI44" s="152"/>
      <c r="HJ44" s="152"/>
      <c r="HK44" s="152"/>
      <c r="HL44" s="162"/>
      <c r="HM44" s="152"/>
      <c r="HN44" s="152"/>
      <c r="HO44" s="152"/>
      <c r="HP44" s="152"/>
      <c r="HQ44" s="152"/>
      <c r="HR44" s="152"/>
      <c r="HS44" s="152"/>
      <c r="HT44" s="152"/>
      <c r="HU44" s="152"/>
      <c r="HV44" s="152"/>
      <c r="HW44" s="152"/>
      <c r="HX44" s="162"/>
      <c r="HY44" s="152"/>
      <c r="HZ44" s="152"/>
      <c r="IA44" s="152"/>
      <c r="IB44" s="152"/>
      <c r="IC44" s="152"/>
      <c r="ID44" s="152"/>
      <c r="IE44" s="152"/>
      <c r="IF44" s="152"/>
      <c r="IG44" s="152"/>
      <c r="IH44" s="152"/>
      <c r="II44" s="152"/>
      <c r="IJ44" s="162"/>
      <c r="IK44" s="152"/>
      <c r="IL44" s="152"/>
      <c r="IM44" s="152"/>
      <c r="IN44" s="152"/>
      <c r="IO44" s="152"/>
      <c r="IP44" s="152"/>
      <c r="IQ44" s="152"/>
      <c r="IR44" s="152"/>
      <c r="IS44" s="152"/>
      <c r="IT44" s="152"/>
      <c r="IU44" s="152"/>
      <c r="IV44" s="152"/>
      <c r="IW44" s="152"/>
      <c r="IX44" s="152"/>
      <c r="IY44" s="152"/>
      <c r="IZ44" s="152"/>
      <c r="JA44" s="152"/>
      <c r="JB44" s="152"/>
      <c r="JC44" s="152"/>
      <c r="JD44" s="152"/>
      <c r="JE44" s="152"/>
      <c r="JF44" s="152"/>
      <c r="JG44" s="152"/>
      <c r="JH44" s="162"/>
      <c r="JI44" s="152"/>
      <c r="JJ44" s="152"/>
      <c r="JK44" s="152"/>
      <c r="JL44" s="152"/>
      <c r="JM44" s="152"/>
      <c r="JN44" s="152"/>
      <c r="JO44" s="152"/>
      <c r="JP44" s="152"/>
      <c r="JQ44" s="152"/>
      <c r="JR44" s="152"/>
      <c r="JS44" s="152"/>
      <c r="JT44" s="162"/>
      <c r="JU44" s="152"/>
      <c r="JV44" s="152"/>
      <c r="JW44" s="152"/>
      <c r="JX44" s="152"/>
      <c r="JY44" s="152"/>
      <c r="JZ44" s="152"/>
      <c r="KA44" s="152"/>
      <c r="KB44" s="152"/>
      <c r="KC44" s="152"/>
      <c r="KD44" s="152"/>
      <c r="KE44" s="152"/>
      <c r="KF44" s="162"/>
      <c r="KG44" s="152"/>
      <c r="KH44" s="152"/>
      <c r="KI44" s="152"/>
      <c r="KJ44" s="152"/>
      <c r="KK44" s="152"/>
      <c r="KL44" s="152"/>
      <c r="KM44" s="152"/>
      <c r="KN44" s="152"/>
      <c r="KO44" s="152"/>
      <c r="KP44" s="152"/>
      <c r="KQ44" s="152"/>
      <c r="KR44" s="162"/>
      <c r="KS44" s="152"/>
      <c r="KT44" s="152"/>
      <c r="KU44" s="152"/>
      <c r="KV44" s="152"/>
      <c r="KW44" s="152"/>
      <c r="KX44" s="152"/>
      <c r="KY44" s="152"/>
      <c r="KZ44" s="152"/>
      <c r="LA44" s="152"/>
      <c r="LB44" s="152"/>
      <c r="LC44" s="152"/>
      <c r="LD44" s="162"/>
      <c r="LE44" s="151" t="s">
        <v>641</v>
      </c>
    </row>
    <row r="45" spans="2:317" s="151" customFormat="1" ht="14" x14ac:dyDescent="0.3">
      <c r="B45" s="165" t="s">
        <v>582</v>
      </c>
      <c r="C45" s="165" t="s">
        <v>583</v>
      </c>
      <c r="D45" s="152"/>
      <c r="E45" s="152"/>
      <c r="F45" s="152"/>
      <c r="G45" s="152"/>
      <c r="H45" s="152"/>
      <c r="I45" s="152"/>
      <c r="J45" s="152"/>
      <c r="K45" s="152"/>
      <c r="L45" s="152"/>
      <c r="M45" s="152"/>
      <c r="N45" s="152"/>
      <c r="O45" s="152"/>
      <c r="P45" s="152"/>
      <c r="Q45" s="152"/>
      <c r="R45" s="152"/>
      <c r="S45" s="152"/>
      <c r="T45" s="152"/>
      <c r="U45" s="152"/>
      <c r="V45" s="152"/>
      <c r="W45" s="152"/>
      <c r="X45" s="152"/>
      <c r="Y45" s="152"/>
      <c r="Z45" s="152"/>
      <c r="AA45" s="152"/>
      <c r="AB45" s="162"/>
      <c r="AC45" s="152"/>
      <c r="AD45" s="152"/>
      <c r="AE45" s="152"/>
      <c r="AF45" s="152"/>
      <c r="AG45" s="152"/>
      <c r="AH45" s="152"/>
      <c r="AI45" s="152"/>
      <c r="AJ45" s="152"/>
      <c r="AK45" s="152"/>
      <c r="AL45" s="152"/>
      <c r="AM45" s="152"/>
      <c r="AN45" s="162"/>
      <c r="AO45" s="152"/>
      <c r="AP45" s="152"/>
      <c r="AQ45" s="152"/>
      <c r="AR45" s="152"/>
      <c r="AS45" s="152"/>
      <c r="AT45" s="152"/>
      <c r="AU45" s="152"/>
      <c r="AV45" s="152"/>
      <c r="AW45" s="152"/>
      <c r="AX45" s="152"/>
      <c r="AY45" s="152"/>
      <c r="AZ45" s="162"/>
      <c r="BA45" s="152"/>
      <c r="BB45" s="152"/>
      <c r="BC45" s="152"/>
      <c r="BD45" s="152"/>
      <c r="BE45" s="152"/>
      <c r="BF45" s="152"/>
      <c r="BG45" s="152"/>
      <c r="BH45" s="152"/>
      <c r="BI45" s="152"/>
      <c r="BJ45" s="152"/>
      <c r="BK45" s="152"/>
      <c r="BL45" s="162"/>
      <c r="BM45" s="152"/>
      <c r="BN45" s="152"/>
      <c r="BO45" s="152"/>
      <c r="BP45" s="152"/>
      <c r="BQ45" s="152"/>
      <c r="BR45" s="152"/>
      <c r="BS45" s="152"/>
      <c r="BT45" s="152"/>
      <c r="BU45" s="152"/>
      <c r="BV45" s="152"/>
      <c r="BW45" s="152"/>
      <c r="BX45" s="162"/>
      <c r="BY45" s="152"/>
      <c r="BZ45" s="152"/>
      <c r="CA45" s="152"/>
      <c r="CB45" s="152"/>
      <c r="CC45" s="152"/>
      <c r="CD45" s="152"/>
      <c r="CE45" s="152"/>
      <c r="CF45" s="152"/>
      <c r="CG45" s="152"/>
      <c r="CH45" s="152"/>
      <c r="CI45" s="152"/>
      <c r="CJ45" s="162"/>
      <c r="CK45" s="152"/>
      <c r="CL45" s="152"/>
      <c r="CM45" s="152"/>
      <c r="CN45" s="152"/>
      <c r="CO45" s="152"/>
      <c r="CP45" s="152"/>
      <c r="CQ45" s="152"/>
      <c r="CR45" s="152"/>
      <c r="CS45" s="152"/>
      <c r="CT45" s="152"/>
      <c r="CU45" s="152"/>
      <c r="CV45" s="152"/>
      <c r="CW45" s="152"/>
      <c r="CX45" s="152"/>
      <c r="CY45" s="152"/>
      <c r="CZ45" s="152"/>
      <c r="DA45" s="152"/>
      <c r="DB45" s="152"/>
      <c r="DC45" s="152"/>
      <c r="DD45" s="152"/>
      <c r="DE45" s="152"/>
      <c r="DF45" s="152"/>
      <c r="DG45" s="152"/>
      <c r="DH45" s="152"/>
      <c r="DI45" s="152"/>
      <c r="DJ45" s="152"/>
      <c r="DK45" s="152"/>
      <c r="DL45" s="152"/>
      <c r="DM45" s="152"/>
      <c r="DN45" s="152"/>
      <c r="DO45" s="152"/>
      <c r="DP45" s="152"/>
      <c r="DQ45" s="152"/>
      <c r="DR45" s="152"/>
      <c r="DS45" s="152"/>
      <c r="DT45" s="162"/>
      <c r="DU45" s="152"/>
      <c r="DV45" s="152"/>
      <c r="DW45" s="152"/>
      <c r="DX45" s="152"/>
      <c r="DY45" s="152"/>
      <c r="DZ45" s="152"/>
      <c r="EA45" s="152"/>
      <c r="EB45" s="152"/>
      <c r="EC45" s="152"/>
      <c r="ED45" s="152"/>
      <c r="EE45" s="152"/>
      <c r="EF45" s="162"/>
      <c r="EG45" s="152"/>
      <c r="EH45" s="152"/>
      <c r="EI45" s="152"/>
      <c r="EJ45" s="152"/>
      <c r="EK45" s="152"/>
      <c r="EL45" s="152"/>
      <c r="EM45" s="152"/>
      <c r="EN45" s="152"/>
      <c r="EO45" s="152"/>
      <c r="EP45" s="152"/>
      <c r="EQ45" s="152"/>
      <c r="ER45" s="162"/>
      <c r="ES45" s="152"/>
      <c r="ET45" s="152"/>
      <c r="EU45" s="152"/>
      <c r="EV45" s="152"/>
      <c r="EW45" s="152"/>
      <c r="EX45" s="152"/>
      <c r="EY45" s="152"/>
      <c r="EZ45" s="152"/>
      <c r="FA45" s="152"/>
      <c r="FB45" s="152"/>
      <c r="FC45" s="152"/>
      <c r="FD45" s="164"/>
      <c r="FE45" s="152"/>
      <c r="FF45" s="152"/>
      <c r="FG45" s="152"/>
      <c r="FH45" s="152"/>
      <c r="FI45" s="152"/>
      <c r="FJ45" s="152"/>
      <c r="FK45" s="152"/>
      <c r="FL45" s="152"/>
      <c r="FM45" s="152"/>
      <c r="FN45" s="152"/>
      <c r="FO45" s="152"/>
      <c r="FP45" s="162"/>
      <c r="FQ45" s="152"/>
      <c r="FR45" s="152"/>
      <c r="FS45" s="152"/>
      <c r="FT45" s="152"/>
      <c r="FU45" s="152"/>
      <c r="FV45" s="152"/>
      <c r="FW45" s="152"/>
      <c r="FX45" s="152"/>
      <c r="FY45" s="152"/>
      <c r="FZ45" s="152"/>
      <c r="GA45" s="152"/>
      <c r="GB45" s="162"/>
      <c r="GC45" s="152"/>
      <c r="GD45" s="152"/>
      <c r="GE45" s="152"/>
      <c r="GF45" s="152"/>
      <c r="GG45" s="152"/>
      <c r="GH45" s="152"/>
      <c r="GI45" s="152"/>
      <c r="GJ45" s="152"/>
      <c r="GK45" s="152"/>
      <c r="GL45" s="152"/>
      <c r="GM45" s="152"/>
      <c r="GN45" s="162"/>
      <c r="GO45" s="152"/>
      <c r="GP45" s="152"/>
      <c r="GQ45" s="152"/>
      <c r="GR45" s="152"/>
      <c r="GS45" s="152"/>
      <c r="GT45" s="152"/>
      <c r="GU45" s="152"/>
      <c r="GV45" s="152"/>
      <c r="GW45" s="152"/>
      <c r="GX45" s="152"/>
      <c r="GY45" s="152"/>
      <c r="GZ45" s="162"/>
      <c r="HA45" s="152"/>
      <c r="HB45" s="152"/>
      <c r="HC45" s="152"/>
      <c r="HD45" s="152"/>
      <c r="HE45" s="152"/>
      <c r="HF45" s="152"/>
      <c r="HG45" s="152"/>
      <c r="HH45" s="152"/>
      <c r="HI45" s="152"/>
      <c r="HJ45" s="152"/>
      <c r="HK45" s="152"/>
      <c r="HL45" s="162"/>
      <c r="HM45" s="152"/>
      <c r="HN45" s="152"/>
      <c r="HO45" s="152"/>
      <c r="HP45" s="152"/>
      <c r="HQ45" s="152"/>
      <c r="HR45" s="152"/>
      <c r="HS45" s="152"/>
      <c r="HT45" s="152"/>
      <c r="HU45" s="152"/>
      <c r="HV45" s="152"/>
      <c r="HW45" s="152"/>
      <c r="HX45" s="162"/>
      <c r="HY45" s="152"/>
      <c r="HZ45" s="152"/>
      <c r="IA45" s="152"/>
      <c r="IB45" s="152"/>
      <c r="IC45" s="152"/>
      <c r="ID45" s="152"/>
      <c r="IE45" s="152"/>
      <c r="IF45" s="152"/>
      <c r="IG45" s="152"/>
      <c r="IH45" s="152"/>
      <c r="II45" s="152"/>
      <c r="IJ45" s="162"/>
      <c r="IK45" s="152"/>
      <c r="IL45" s="152"/>
      <c r="IM45" s="152"/>
      <c r="IN45" s="152"/>
      <c r="IO45" s="152"/>
      <c r="IP45" s="152"/>
      <c r="IQ45" s="152"/>
      <c r="IR45" s="152"/>
      <c r="IS45" s="152"/>
      <c r="IT45" s="152"/>
      <c r="IU45" s="152"/>
      <c r="IV45" s="152"/>
      <c r="IW45" s="152"/>
      <c r="IX45" s="152"/>
      <c r="IY45" s="152"/>
      <c r="IZ45" s="152"/>
      <c r="JA45" s="152"/>
      <c r="JB45" s="152"/>
      <c r="JC45" s="152"/>
      <c r="JD45" s="152"/>
      <c r="JE45" s="152"/>
      <c r="JF45" s="152"/>
      <c r="JG45" s="152"/>
      <c r="JH45" s="162"/>
      <c r="JI45" s="152"/>
      <c r="JJ45" s="152"/>
      <c r="JK45" s="152"/>
      <c r="JL45" s="152"/>
      <c r="JM45" s="152"/>
      <c r="JN45" s="152"/>
      <c r="JO45" s="152"/>
      <c r="JP45" s="152"/>
      <c r="JQ45" s="152"/>
      <c r="JR45" s="152"/>
      <c r="JS45" s="152"/>
      <c r="JT45" s="162"/>
      <c r="JU45" s="152"/>
      <c r="JV45" s="152"/>
      <c r="JW45" s="152"/>
      <c r="JX45" s="152"/>
      <c r="JY45" s="152"/>
      <c r="JZ45" s="152"/>
      <c r="KA45" s="152"/>
      <c r="KB45" s="152"/>
      <c r="KC45" s="152"/>
      <c r="KD45" s="152"/>
      <c r="KE45" s="152"/>
      <c r="KF45" s="162"/>
      <c r="KG45" s="152"/>
      <c r="KH45" s="152"/>
      <c r="KI45" s="152"/>
      <c r="KJ45" s="152"/>
      <c r="KK45" s="152"/>
      <c r="KL45" s="152"/>
      <c r="KM45" s="152"/>
      <c r="KN45" s="152"/>
      <c r="KO45" s="152"/>
      <c r="KP45" s="152"/>
      <c r="KQ45" s="152"/>
      <c r="KR45" s="162"/>
      <c r="KS45" s="152"/>
      <c r="KT45" s="152"/>
      <c r="KU45" s="152"/>
      <c r="KV45" s="152"/>
      <c r="KW45" s="152"/>
      <c r="KX45" s="152"/>
      <c r="KY45" s="152"/>
      <c r="KZ45" s="152"/>
      <c r="LA45" s="152"/>
      <c r="LB45" s="152"/>
      <c r="LC45" s="152"/>
      <c r="LD45" s="162"/>
      <c r="LE45" s="165" t="s">
        <v>642</v>
      </c>
    </row>
    <row r="46" spans="2:317" s="151" customFormat="1" ht="10.5" x14ac:dyDescent="0.25">
      <c r="B46" s="152" t="s">
        <v>584</v>
      </c>
      <c r="C46" s="152" t="s">
        <v>585</v>
      </c>
      <c r="D46" s="152"/>
      <c r="E46" s="152"/>
      <c r="F46" s="152"/>
      <c r="G46" s="152"/>
      <c r="H46" s="152"/>
      <c r="I46" s="152"/>
      <c r="J46" s="152"/>
      <c r="K46" s="152"/>
      <c r="L46" s="152"/>
      <c r="M46" s="152"/>
      <c r="N46" s="152"/>
      <c r="O46" s="152"/>
      <c r="P46" s="152"/>
      <c r="Q46" s="152"/>
      <c r="R46" s="152"/>
      <c r="S46" s="152"/>
      <c r="T46" s="152"/>
      <c r="U46" s="152"/>
      <c r="V46" s="152"/>
      <c r="W46" s="152"/>
      <c r="X46" s="152"/>
      <c r="Y46" s="152"/>
      <c r="Z46" s="152"/>
      <c r="AA46" s="152"/>
      <c r="AB46" s="162"/>
      <c r="AC46" s="152"/>
      <c r="AD46" s="152"/>
      <c r="AE46" s="152"/>
      <c r="AF46" s="152"/>
      <c r="AG46" s="152"/>
      <c r="AH46" s="152"/>
      <c r="AI46" s="152"/>
      <c r="AJ46" s="152"/>
      <c r="AK46" s="152"/>
      <c r="AL46" s="152"/>
      <c r="AM46" s="152"/>
      <c r="AN46" s="162"/>
      <c r="AO46" s="152"/>
      <c r="AP46" s="152"/>
      <c r="AQ46" s="152"/>
      <c r="AR46" s="152"/>
      <c r="AS46" s="152"/>
      <c r="AT46" s="152"/>
      <c r="AU46" s="152"/>
      <c r="AV46" s="152"/>
      <c r="AW46" s="152"/>
      <c r="AX46" s="152"/>
      <c r="AY46" s="152"/>
      <c r="AZ46" s="162"/>
      <c r="BA46" s="152"/>
      <c r="BB46" s="152"/>
      <c r="BC46" s="152"/>
      <c r="BD46" s="152"/>
      <c r="BE46" s="152"/>
      <c r="BF46" s="152"/>
      <c r="BG46" s="152"/>
      <c r="BH46" s="152"/>
      <c r="BI46" s="152"/>
      <c r="BJ46" s="152"/>
      <c r="BK46" s="152"/>
      <c r="BL46" s="162"/>
      <c r="BM46" s="152"/>
      <c r="BN46" s="152"/>
      <c r="BO46" s="152"/>
      <c r="BP46" s="152"/>
      <c r="BQ46" s="152"/>
      <c r="BR46" s="152"/>
      <c r="BS46" s="152"/>
      <c r="BT46" s="152"/>
      <c r="BU46" s="152"/>
      <c r="BV46" s="152"/>
      <c r="BW46" s="152"/>
      <c r="BX46" s="162"/>
      <c r="BY46" s="152"/>
      <c r="BZ46" s="152"/>
      <c r="CA46" s="152"/>
      <c r="CB46" s="152"/>
      <c r="CC46" s="152"/>
      <c r="CD46" s="152"/>
      <c r="CE46" s="152"/>
      <c r="CF46" s="152"/>
      <c r="CG46" s="152"/>
      <c r="CH46" s="152"/>
      <c r="CI46" s="152"/>
      <c r="CJ46" s="162"/>
      <c r="CK46" s="152"/>
      <c r="CL46" s="152"/>
      <c r="CM46" s="152"/>
      <c r="CN46" s="152"/>
      <c r="CO46" s="152"/>
      <c r="CP46" s="152"/>
      <c r="CQ46" s="152"/>
      <c r="CR46" s="152"/>
      <c r="CS46" s="152"/>
      <c r="CT46" s="152"/>
      <c r="CU46" s="152"/>
      <c r="CV46" s="152"/>
      <c r="CW46" s="152"/>
      <c r="CX46" s="152"/>
      <c r="CY46" s="152"/>
      <c r="CZ46" s="152"/>
      <c r="DA46" s="152"/>
      <c r="DB46" s="152"/>
      <c r="DC46" s="152"/>
      <c r="DD46" s="152"/>
      <c r="DE46" s="152"/>
      <c r="DF46" s="152"/>
      <c r="DG46" s="152"/>
      <c r="DH46" s="152"/>
      <c r="DI46" s="152"/>
      <c r="DJ46" s="152"/>
      <c r="DK46" s="152"/>
      <c r="DL46" s="152"/>
      <c r="DM46" s="152"/>
      <c r="DN46" s="152"/>
      <c r="DO46" s="152"/>
      <c r="DP46" s="152"/>
      <c r="DQ46" s="152"/>
      <c r="DR46" s="152"/>
      <c r="DS46" s="152"/>
      <c r="DT46" s="162"/>
      <c r="DU46" s="152"/>
      <c r="DV46" s="152"/>
      <c r="DW46" s="152"/>
      <c r="DX46" s="152"/>
      <c r="DY46" s="152"/>
      <c r="DZ46" s="152"/>
      <c r="EA46" s="152"/>
      <c r="EB46" s="152"/>
      <c r="EC46" s="152"/>
      <c r="ED46" s="152"/>
      <c r="EE46" s="152"/>
      <c r="EF46" s="162"/>
      <c r="EG46" s="152"/>
      <c r="EH46" s="152"/>
      <c r="EI46" s="152"/>
      <c r="EJ46" s="152"/>
      <c r="EK46" s="152"/>
      <c r="EL46" s="152"/>
      <c r="EM46" s="152"/>
      <c r="EN46" s="152"/>
      <c r="EO46" s="152"/>
      <c r="EP46" s="152"/>
      <c r="EQ46" s="152"/>
      <c r="ER46" s="162"/>
      <c r="ES46" s="152"/>
      <c r="ET46" s="152"/>
      <c r="EU46" s="152"/>
      <c r="EV46" s="152"/>
      <c r="EW46" s="152"/>
      <c r="EX46" s="152"/>
      <c r="EY46" s="152"/>
      <c r="EZ46" s="152"/>
      <c r="FA46" s="152"/>
      <c r="FB46" s="152"/>
      <c r="FC46" s="152"/>
      <c r="FD46" s="164"/>
      <c r="FE46" s="152"/>
      <c r="FF46" s="152"/>
      <c r="FG46" s="152"/>
      <c r="FH46" s="152"/>
      <c r="FI46" s="152"/>
      <c r="FJ46" s="152"/>
      <c r="FK46" s="152"/>
      <c r="FL46" s="152"/>
      <c r="FM46" s="152"/>
      <c r="FN46" s="152"/>
      <c r="FO46" s="152"/>
      <c r="FP46" s="162"/>
      <c r="FQ46" s="152"/>
      <c r="FR46" s="152"/>
      <c r="FS46" s="152"/>
      <c r="FT46" s="152"/>
      <c r="FU46" s="152"/>
      <c r="FV46" s="152"/>
      <c r="FW46" s="152"/>
      <c r="FX46" s="152"/>
      <c r="FY46" s="152"/>
      <c r="FZ46" s="152"/>
      <c r="GA46" s="152"/>
      <c r="GB46" s="162"/>
      <c r="GC46" s="152"/>
      <c r="GD46" s="152"/>
      <c r="GE46" s="152"/>
      <c r="GF46" s="152"/>
      <c r="GG46" s="152"/>
      <c r="GH46" s="152"/>
      <c r="GI46" s="152"/>
      <c r="GJ46" s="152"/>
      <c r="GK46" s="152"/>
      <c r="GL46" s="152"/>
      <c r="GM46" s="152"/>
      <c r="GN46" s="162"/>
      <c r="GO46" s="152"/>
      <c r="GP46" s="152"/>
      <c r="GQ46" s="152"/>
      <c r="GR46" s="152"/>
      <c r="GS46" s="152"/>
      <c r="GT46" s="152"/>
      <c r="GU46" s="152"/>
      <c r="GV46" s="152"/>
      <c r="GW46" s="152"/>
      <c r="GX46" s="152"/>
      <c r="GY46" s="152"/>
      <c r="GZ46" s="162"/>
      <c r="HA46" s="152"/>
      <c r="HB46" s="152"/>
      <c r="HC46" s="152"/>
      <c r="HD46" s="152"/>
      <c r="HE46" s="152"/>
      <c r="HF46" s="152"/>
      <c r="HG46" s="152"/>
      <c r="HH46" s="152"/>
      <c r="HI46" s="152"/>
      <c r="HJ46" s="152"/>
      <c r="HK46" s="152"/>
      <c r="HL46" s="162"/>
      <c r="HM46" s="152"/>
      <c r="HN46" s="152"/>
      <c r="HO46" s="152"/>
      <c r="HP46" s="152"/>
      <c r="HQ46" s="152"/>
      <c r="HR46" s="152"/>
      <c r="HS46" s="152"/>
      <c r="HT46" s="152"/>
      <c r="HU46" s="152"/>
      <c r="HV46" s="152"/>
      <c r="HW46" s="152"/>
      <c r="HX46" s="162"/>
      <c r="HY46" s="152"/>
      <c r="HZ46" s="152"/>
      <c r="IA46" s="152"/>
      <c r="IB46" s="152"/>
      <c r="IC46" s="152"/>
      <c r="ID46" s="152"/>
      <c r="IE46" s="152"/>
      <c r="IF46" s="152"/>
      <c r="IG46" s="152"/>
      <c r="IH46" s="152"/>
      <c r="II46" s="152"/>
      <c r="IJ46" s="162"/>
      <c r="IK46" s="152"/>
      <c r="IL46" s="152"/>
      <c r="IM46" s="152"/>
      <c r="IN46" s="152"/>
      <c r="IO46" s="152"/>
      <c r="IP46" s="152"/>
      <c r="IQ46" s="152"/>
      <c r="IR46" s="152"/>
      <c r="IS46" s="152"/>
      <c r="IT46" s="152"/>
      <c r="IU46" s="152"/>
      <c r="IV46" s="152"/>
      <c r="IW46" s="152"/>
      <c r="IX46" s="152"/>
      <c r="IY46" s="152"/>
      <c r="IZ46" s="152"/>
      <c r="JA46" s="152"/>
      <c r="JB46" s="152"/>
      <c r="JC46" s="152"/>
      <c r="JD46" s="152"/>
      <c r="JE46" s="152"/>
      <c r="JF46" s="152"/>
      <c r="JG46" s="152"/>
      <c r="JH46" s="162"/>
      <c r="JI46" s="152"/>
      <c r="JJ46" s="152"/>
      <c r="JK46" s="152"/>
      <c r="JL46" s="152"/>
      <c r="JM46" s="152"/>
      <c r="JN46" s="152"/>
      <c r="JO46" s="152"/>
      <c r="JP46" s="152"/>
      <c r="JQ46" s="152"/>
      <c r="JR46" s="152"/>
      <c r="JS46" s="152"/>
      <c r="JT46" s="162"/>
      <c r="JU46" s="152"/>
      <c r="JV46" s="152"/>
      <c r="JW46" s="152"/>
      <c r="JX46" s="152"/>
      <c r="JY46" s="152"/>
      <c r="JZ46" s="152"/>
      <c r="KA46" s="152"/>
      <c r="KB46" s="152"/>
      <c r="KC46" s="152"/>
      <c r="KD46" s="152"/>
      <c r="KE46" s="152"/>
      <c r="KF46" s="162"/>
      <c r="KG46" s="152"/>
      <c r="KH46" s="152"/>
      <c r="KI46" s="152"/>
      <c r="KJ46" s="152"/>
      <c r="KK46" s="152"/>
      <c r="KL46" s="152"/>
      <c r="KM46" s="152"/>
      <c r="KN46" s="152"/>
      <c r="KO46" s="152"/>
      <c r="KP46" s="152"/>
      <c r="KQ46" s="152"/>
      <c r="KR46" s="162"/>
      <c r="KS46" s="152"/>
      <c r="KT46" s="152"/>
      <c r="KU46" s="152"/>
      <c r="KV46" s="152"/>
      <c r="KW46" s="152"/>
      <c r="KX46" s="152"/>
      <c r="KY46" s="152"/>
      <c r="KZ46" s="152"/>
      <c r="LA46" s="152"/>
      <c r="LB46" s="152"/>
      <c r="LC46" s="152"/>
      <c r="LD46" s="162"/>
      <c r="LE46" s="151" t="s">
        <v>643</v>
      </c>
    </row>
    <row r="47" spans="2:317" s="151" customFormat="1" ht="10.5" x14ac:dyDescent="0.25">
      <c r="B47" s="152" t="s">
        <v>586</v>
      </c>
      <c r="C47" s="152" t="s">
        <v>587</v>
      </c>
      <c r="D47" s="152"/>
      <c r="E47" s="152"/>
      <c r="F47" s="152"/>
      <c r="G47" s="152"/>
      <c r="H47" s="152"/>
      <c r="I47" s="152"/>
      <c r="J47" s="152"/>
      <c r="K47" s="152"/>
      <c r="L47" s="152"/>
      <c r="M47" s="152"/>
      <c r="N47" s="152"/>
      <c r="O47" s="152"/>
      <c r="P47" s="152" t="s">
        <v>812</v>
      </c>
      <c r="Q47" s="152"/>
      <c r="R47" s="152"/>
      <c r="S47" s="152"/>
      <c r="T47" s="152"/>
      <c r="U47" s="152"/>
      <c r="V47" s="152"/>
      <c r="W47" s="152"/>
      <c r="X47" s="152"/>
      <c r="Y47" s="152"/>
      <c r="Z47" s="152"/>
      <c r="AA47" s="152"/>
      <c r="AB47" s="162" t="s">
        <v>812</v>
      </c>
      <c r="AC47" s="152"/>
      <c r="AD47" s="152"/>
      <c r="AE47" s="152"/>
      <c r="AF47" s="152"/>
      <c r="AG47" s="152"/>
      <c r="AH47" s="152"/>
      <c r="AI47" s="152"/>
      <c r="AJ47" s="152"/>
      <c r="AK47" s="152"/>
      <c r="AL47" s="152"/>
      <c r="AM47" s="152"/>
      <c r="AN47" s="162" t="s">
        <v>813</v>
      </c>
      <c r="AO47" s="152"/>
      <c r="AP47" s="152"/>
      <c r="AQ47" s="152"/>
      <c r="AR47" s="152"/>
      <c r="AS47" s="152"/>
      <c r="AT47" s="152"/>
      <c r="AU47" s="152"/>
      <c r="AV47" s="152"/>
      <c r="AW47" s="152"/>
      <c r="AX47" s="152"/>
      <c r="AY47" s="152"/>
      <c r="AZ47" s="162" t="s">
        <v>814</v>
      </c>
      <c r="BA47" s="152"/>
      <c r="BB47" s="152"/>
      <c r="BC47" s="152"/>
      <c r="BD47" s="152"/>
      <c r="BE47" s="152"/>
      <c r="BF47" s="152"/>
      <c r="BG47" s="152"/>
      <c r="BH47" s="152"/>
      <c r="BI47" s="152"/>
      <c r="BJ47" s="152"/>
      <c r="BK47" s="152"/>
      <c r="BL47" s="162" t="s">
        <v>815</v>
      </c>
      <c r="BM47" s="152"/>
      <c r="BN47" s="152"/>
      <c r="BO47" s="152"/>
      <c r="BP47" s="152"/>
      <c r="BQ47" s="152"/>
      <c r="BR47" s="152"/>
      <c r="BS47" s="152"/>
      <c r="BT47" s="152"/>
      <c r="BU47" s="152"/>
      <c r="BV47" s="152"/>
      <c r="BW47" s="152"/>
      <c r="BX47" s="162" t="s">
        <v>816</v>
      </c>
      <c r="BY47" s="152"/>
      <c r="BZ47" s="152"/>
      <c r="CA47" s="152"/>
      <c r="CB47" s="152"/>
      <c r="CC47" s="152"/>
      <c r="CD47" s="152"/>
      <c r="CE47" s="152"/>
      <c r="CF47" s="152"/>
      <c r="CG47" s="152"/>
      <c r="CH47" s="152"/>
      <c r="CI47" s="152"/>
      <c r="CJ47" s="162" t="s">
        <v>817</v>
      </c>
      <c r="CK47" s="152"/>
      <c r="CL47" s="152"/>
      <c r="CM47" s="152"/>
      <c r="CN47" s="152"/>
      <c r="CO47" s="152"/>
      <c r="CP47" s="152"/>
      <c r="CQ47" s="152"/>
      <c r="CR47" s="152"/>
      <c r="CS47" s="152"/>
      <c r="CT47" s="152"/>
      <c r="CU47" s="152"/>
      <c r="CV47" s="152" t="s">
        <v>818</v>
      </c>
      <c r="CW47" s="152"/>
      <c r="CX47" s="152"/>
      <c r="CY47" s="152"/>
      <c r="CZ47" s="152"/>
      <c r="DA47" s="152"/>
      <c r="DB47" s="152"/>
      <c r="DC47" s="152"/>
      <c r="DD47" s="152"/>
      <c r="DE47" s="152"/>
      <c r="DF47" s="152"/>
      <c r="DG47" s="152"/>
      <c r="DH47" s="152" t="s">
        <v>676</v>
      </c>
      <c r="DI47" s="152"/>
      <c r="DJ47" s="152"/>
      <c r="DK47" s="152"/>
      <c r="DL47" s="152"/>
      <c r="DM47" s="152"/>
      <c r="DN47" s="152"/>
      <c r="DO47" s="152"/>
      <c r="DP47" s="152"/>
      <c r="DQ47" s="152"/>
      <c r="DR47" s="152"/>
      <c r="DS47" s="152"/>
      <c r="DT47" s="162" t="s">
        <v>676</v>
      </c>
      <c r="DU47" s="152"/>
      <c r="DV47" s="152"/>
      <c r="DW47" s="152"/>
      <c r="DX47" s="152"/>
      <c r="DY47" s="152"/>
      <c r="DZ47" s="152"/>
      <c r="EA47" s="152"/>
      <c r="EB47" s="152"/>
      <c r="EC47" s="152"/>
      <c r="ED47" s="152"/>
      <c r="EE47" s="152"/>
      <c r="EF47" s="162" t="s">
        <v>819</v>
      </c>
      <c r="EG47" s="152"/>
      <c r="EH47" s="152"/>
      <c r="EI47" s="152"/>
      <c r="EJ47" s="152"/>
      <c r="EK47" s="152"/>
      <c r="EL47" s="152"/>
      <c r="EM47" s="152"/>
      <c r="EN47" s="152"/>
      <c r="EO47" s="152"/>
      <c r="EP47" s="152"/>
      <c r="EQ47" s="152"/>
      <c r="ER47" s="162" t="s">
        <v>819</v>
      </c>
      <c r="ES47" s="152"/>
      <c r="ET47" s="152"/>
      <c r="EU47" s="152"/>
      <c r="EV47" s="152"/>
      <c r="EW47" s="152"/>
      <c r="EX47" s="152"/>
      <c r="EY47" s="152"/>
      <c r="EZ47" s="152"/>
      <c r="FA47" s="152"/>
      <c r="FB47" s="152"/>
      <c r="FC47" s="152"/>
      <c r="FD47" s="162" t="s">
        <v>820</v>
      </c>
      <c r="FE47" s="152"/>
      <c r="FF47" s="152"/>
      <c r="FG47" s="152"/>
      <c r="FH47" s="152"/>
      <c r="FI47" s="152"/>
      <c r="FJ47" s="152"/>
      <c r="FK47" s="152"/>
      <c r="FL47" s="152"/>
      <c r="FM47" s="152"/>
      <c r="FN47" s="152"/>
      <c r="FO47" s="152"/>
      <c r="FP47" s="162" t="s">
        <v>821</v>
      </c>
      <c r="FQ47" s="152"/>
      <c r="FR47" s="152"/>
      <c r="FS47" s="152"/>
      <c r="FT47" s="152"/>
      <c r="FU47" s="152"/>
      <c r="FV47" s="152"/>
      <c r="FW47" s="152"/>
      <c r="FX47" s="152"/>
      <c r="FY47" s="152"/>
      <c r="FZ47" s="152"/>
      <c r="GA47" s="152"/>
      <c r="GB47" s="162" t="s">
        <v>822</v>
      </c>
      <c r="GC47" s="152"/>
      <c r="GD47" s="152"/>
      <c r="GE47" s="152"/>
      <c r="GF47" s="152"/>
      <c r="GG47" s="152"/>
      <c r="GH47" s="152"/>
      <c r="GI47" s="152"/>
      <c r="GJ47" s="152"/>
      <c r="GK47" s="152"/>
      <c r="GL47" s="152"/>
      <c r="GM47" s="152"/>
      <c r="GN47" s="162" t="s">
        <v>823</v>
      </c>
      <c r="GO47" s="152"/>
      <c r="GP47" s="152"/>
      <c r="GQ47" s="152"/>
      <c r="GR47" s="152"/>
      <c r="GS47" s="152"/>
      <c r="GT47" s="152"/>
      <c r="GU47" s="152"/>
      <c r="GV47" s="152"/>
      <c r="GW47" s="152"/>
      <c r="GX47" s="152"/>
      <c r="GY47" s="152"/>
      <c r="GZ47" s="162" t="s">
        <v>677</v>
      </c>
      <c r="HA47" s="152"/>
      <c r="HB47" s="152"/>
      <c r="HC47" s="152"/>
      <c r="HD47" s="152"/>
      <c r="HE47" s="152"/>
      <c r="HF47" s="152"/>
      <c r="HG47" s="152"/>
      <c r="HH47" s="152"/>
      <c r="HI47" s="152"/>
      <c r="HJ47" s="152"/>
      <c r="HK47" s="152"/>
      <c r="HL47" s="162" t="s">
        <v>824</v>
      </c>
      <c r="HM47" s="152"/>
      <c r="HN47" s="152"/>
      <c r="HO47" s="152"/>
      <c r="HP47" s="152"/>
      <c r="HQ47" s="152"/>
      <c r="HR47" s="152"/>
      <c r="HS47" s="152"/>
      <c r="HT47" s="152"/>
      <c r="HU47" s="152"/>
      <c r="HV47" s="152"/>
      <c r="HW47" s="152"/>
      <c r="HX47" s="162"/>
      <c r="HY47" s="152"/>
      <c r="HZ47" s="152"/>
      <c r="IA47" s="152"/>
      <c r="IB47" s="152"/>
      <c r="IC47" s="152"/>
      <c r="ID47" s="152"/>
      <c r="IE47" s="152"/>
      <c r="IF47" s="152"/>
      <c r="IG47" s="152"/>
      <c r="IH47" s="152"/>
      <c r="II47" s="152"/>
      <c r="IJ47" s="162" t="s">
        <v>825</v>
      </c>
      <c r="IK47" s="152"/>
      <c r="IL47" s="152"/>
      <c r="IM47" s="152"/>
      <c r="IN47" s="152"/>
      <c r="IO47" s="152"/>
      <c r="IP47" s="152"/>
      <c r="IQ47" s="152"/>
      <c r="IR47" s="152"/>
      <c r="IS47" s="152"/>
      <c r="IT47" s="152"/>
      <c r="IU47" s="152"/>
      <c r="IV47" s="152" t="s">
        <v>826</v>
      </c>
      <c r="IW47" s="152"/>
      <c r="IX47" s="152"/>
      <c r="IY47" s="152"/>
      <c r="IZ47" s="152"/>
      <c r="JA47" s="152"/>
      <c r="JB47" s="152"/>
      <c r="JC47" s="152"/>
      <c r="JD47" s="152"/>
      <c r="JE47" s="152"/>
      <c r="JF47" s="152"/>
      <c r="JG47" s="152"/>
      <c r="JH47" s="162" t="s">
        <v>677</v>
      </c>
      <c r="JI47" s="152"/>
      <c r="JJ47" s="152"/>
      <c r="JK47" s="152"/>
      <c r="JL47" s="152"/>
      <c r="JM47" s="152"/>
      <c r="JN47" s="152"/>
      <c r="JO47" s="152"/>
      <c r="JP47" s="152"/>
      <c r="JQ47" s="152"/>
      <c r="JR47" s="152"/>
      <c r="JS47" s="152"/>
      <c r="JT47" s="162" t="s">
        <v>677</v>
      </c>
      <c r="JU47" s="152"/>
      <c r="JV47" s="152"/>
      <c r="JW47" s="152"/>
      <c r="JX47" s="152"/>
      <c r="JY47" s="152"/>
      <c r="JZ47" s="152"/>
      <c r="KA47" s="152"/>
      <c r="KB47" s="152"/>
      <c r="KC47" s="152"/>
      <c r="KD47" s="152"/>
      <c r="KE47" s="152"/>
      <c r="KF47" s="162" t="s">
        <v>827</v>
      </c>
      <c r="KG47" s="152"/>
      <c r="KH47" s="152"/>
      <c r="KI47" s="152"/>
      <c r="KJ47" s="152"/>
      <c r="KK47" s="152"/>
      <c r="KL47" s="152"/>
      <c r="KM47" s="152"/>
      <c r="KN47" s="152"/>
      <c r="KO47" s="152"/>
      <c r="KP47" s="152"/>
      <c r="KQ47" s="152"/>
      <c r="KR47" s="162" t="s">
        <v>828</v>
      </c>
      <c r="KS47" s="152"/>
      <c r="KT47" s="152"/>
      <c r="KU47" s="152"/>
      <c r="KV47" s="152"/>
      <c r="KW47" s="152"/>
      <c r="KX47" s="152"/>
      <c r="KY47" s="152"/>
      <c r="KZ47" s="152"/>
      <c r="LA47" s="152"/>
      <c r="LB47" s="152"/>
      <c r="LC47" s="152"/>
      <c r="LD47" s="162" t="s">
        <v>677</v>
      </c>
    </row>
    <row r="48" spans="2:317" s="151" customFormat="1" ht="10.5" x14ac:dyDescent="0.25">
      <c r="B48" s="152" t="s">
        <v>588</v>
      </c>
      <c r="C48" s="152" t="s">
        <v>589</v>
      </c>
      <c r="D48" s="152"/>
      <c r="E48" s="152"/>
      <c r="F48" s="152"/>
      <c r="G48" s="152"/>
      <c r="H48" s="152"/>
      <c r="I48" s="152"/>
      <c r="J48" s="152"/>
      <c r="K48" s="152"/>
      <c r="L48" s="152"/>
      <c r="M48" s="152"/>
      <c r="N48" s="152"/>
      <c r="O48" s="152"/>
      <c r="P48" s="152" t="s">
        <v>829</v>
      </c>
      <c r="Q48" s="152"/>
      <c r="R48" s="152"/>
      <c r="S48" s="152"/>
      <c r="T48" s="152"/>
      <c r="U48" s="152"/>
      <c r="V48" s="152"/>
      <c r="W48" s="152"/>
      <c r="X48" s="152"/>
      <c r="Y48" s="152"/>
      <c r="Z48" s="152"/>
      <c r="AA48" s="152"/>
      <c r="AB48" s="162" t="s">
        <v>829</v>
      </c>
      <c r="AC48" s="152"/>
      <c r="AD48" s="152"/>
      <c r="AE48" s="152"/>
      <c r="AF48" s="152"/>
      <c r="AG48" s="152"/>
      <c r="AH48" s="152"/>
      <c r="AI48" s="152"/>
      <c r="AJ48" s="152"/>
      <c r="AK48" s="152"/>
      <c r="AL48" s="152"/>
      <c r="AM48" s="152"/>
      <c r="AN48" s="162" t="s">
        <v>830</v>
      </c>
      <c r="AO48" s="152"/>
      <c r="AP48" s="152"/>
      <c r="AQ48" s="152"/>
      <c r="AR48" s="152"/>
      <c r="AS48" s="152"/>
      <c r="AT48" s="152"/>
      <c r="AU48" s="152"/>
      <c r="AV48" s="152"/>
      <c r="AW48" s="152"/>
      <c r="AX48" s="152"/>
      <c r="AY48" s="152"/>
      <c r="AZ48" s="162" t="s">
        <v>829</v>
      </c>
      <c r="BA48" s="152"/>
      <c r="BB48" s="152"/>
      <c r="BC48" s="152"/>
      <c r="BD48" s="152"/>
      <c r="BE48" s="152"/>
      <c r="BF48" s="152"/>
      <c r="BG48" s="152"/>
      <c r="BH48" s="152"/>
      <c r="BI48" s="152"/>
      <c r="BJ48" s="152"/>
      <c r="BK48" s="152"/>
      <c r="BL48" s="162" t="s">
        <v>829</v>
      </c>
      <c r="BM48" s="152"/>
      <c r="BN48" s="152"/>
      <c r="BO48" s="152"/>
      <c r="BP48" s="152"/>
      <c r="BQ48" s="152"/>
      <c r="BR48" s="152"/>
      <c r="BS48" s="152"/>
      <c r="BT48" s="152"/>
      <c r="BU48" s="152"/>
      <c r="BV48" s="152"/>
      <c r="BW48" s="152"/>
      <c r="BX48" s="162" t="s">
        <v>831</v>
      </c>
      <c r="BY48" s="152"/>
      <c r="BZ48" s="152"/>
      <c r="CA48" s="152"/>
      <c r="CB48" s="152"/>
      <c r="CC48" s="152"/>
      <c r="CD48" s="152"/>
      <c r="CE48" s="152"/>
      <c r="CF48" s="152"/>
      <c r="CG48" s="152"/>
      <c r="CH48" s="152"/>
      <c r="CI48" s="152"/>
      <c r="CJ48" s="162" t="s">
        <v>832</v>
      </c>
      <c r="CK48" s="152"/>
      <c r="CL48" s="152"/>
      <c r="CM48" s="152"/>
      <c r="CN48" s="152"/>
      <c r="CO48" s="152"/>
      <c r="CP48" s="152"/>
      <c r="CQ48" s="152"/>
      <c r="CR48" s="152"/>
      <c r="CS48" s="152"/>
      <c r="CT48" s="152"/>
      <c r="CU48" s="152"/>
      <c r="CV48" s="152" t="s">
        <v>833</v>
      </c>
      <c r="CW48" s="152"/>
      <c r="CX48" s="152"/>
      <c r="CY48" s="152"/>
      <c r="CZ48" s="152"/>
      <c r="DA48" s="152"/>
      <c r="DB48" s="152"/>
      <c r="DC48" s="152"/>
      <c r="DD48" s="152"/>
      <c r="DE48" s="152"/>
      <c r="DF48" s="152"/>
      <c r="DG48" s="152"/>
      <c r="DH48" s="162" t="s">
        <v>833</v>
      </c>
      <c r="DI48" s="152"/>
      <c r="DJ48" s="152"/>
      <c r="DK48" s="152"/>
      <c r="DL48" s="152"/>
      <c r="DM48" s="152"/>
      <c r="DN48" s="152"/>
      <c r="DO48" s="152"/>
      <c r="DP48" s="152"/>
      <c r="DQ48" s="152"/>
      <c r="DR48" s="152"/>
      <c r="DS48" s="152"/>
      <c r="DT48" s="162" t="s">
        <v>833</v>
      </c>
      <c r="DU48" s="152"/>
      <c r="DV48" s="152"/>
      <c r="DW48" s="152"/>
      <c r="DX48" s="152"/>
      <c r="DY48" s="152"/>
      <c r="DZ48" s="152"/>
      <c r="EA48" s="152"/>
      <c r="EB48" s="152"/>
      <c r="EC48" s="152"/>
      <c r="ED48" s="152"/>
      <c r="EE48" s="152"/>
      <c r="EF48" s="162" t="s">
        <v>834</v>
      </c>
      <c r="EG48" s="152"/>
      <c r="EH48" s="152"/>
      <c r="EI48" s="152"/>
      <c r="EJ48" s="152"/>
      <c r="EK48" s="152"/>
      <c r="EL48" s="152"/>
      <c r="EM48" s="152"/>
      <c r="EN48" s="152"/>
      <c r="EO48" s="152"/>
      <c r="EP48" s="152"/>
      <c r="EQ48" s="152"/>
      <c r="ER48" s="162" t="s">
        <v>834</v>
      </c>
      <c r="ES48" s="152"/>
      <c r="ET48" s="152"/>
      <c r="EU48" s="152"/>
      <c r="EV48" s="152"/>
      <c r="EW48" s="152"/>
      <c r="EX48" s="152"/>
      <c r="EY48" s="152"/>
      <c r="EZ48" s="152"/>
      <c r="FA48" s="152"/>
      <c r="FB48" s="152"/>
      <c r="FC48" s="152"/>
      <c r="FD48" s="162" t="s">
        <v>834</v>
      </c>
      <c r="FE48" s="152"/>
      <c r="FF48" s="152"/>
      <c r="FG48" s="152"/>
      <c r="FH48" s="152"/>
      <c r="FI48" s="152"/>
      <c r="FJ48" s="152"/>
      <c r="FK48" s="152"/>
      <c r="FL48" s="152"/>
      <c r="FM48" s="152"/>
      <c r="FN48" s="152"/>
      <c r="FO48" s="152"/>
      <c r="FP48" s="162" t="s">
        <v>835</v>
      </c>
      <c r="FQ48" s="152"/>
      <c r="FR48" s="152"/>
      <c r="FS48" s="152"/>
      <c r="FT48" s="152"/>
      <c r="FU48" s="152"/>
      <c r="FV48" s="152"/>
      <c r="FW48" s="152"/>
      <c r="FX48" s="152"/>
      <c r="FY48" s="152"/>
      <c r="FZ48" s="152"/>
      <c r="GA48" s="152"/>
      <c r="GB48" s="162" t="s">
        <v>834</v>
      </c>
      <c r="GC48" s="152"/>
      <c r="GD48" s="152"/>
      <c r="GE48" s="152"/>
      <c r="GF48" s="152"/>
      <c r="GG48" s="152"/>
      <c r="GH48" s="152"/>
      <c r="GI48" s="152"/>
      <c r="GJ48" s="152"/>
      <c r="GK48" s="152"/>
      <c r="GL48" s="152"/>
      <c r="GM48" s="152"/>
      <c r="GN48" s="162" t="s">
        <v>833</v>
      </c>
      <c r="GO48" s="152"/>
      <c r="GP48" s="152"/>
      <c r="GQ48" s="152"/>
      <c r="GR48" s="152"/>
      <c r="GS48" s="152"/>
      <c r="GT48" s="152"/>
      <c r="GU48" s="152"/>
      <c r="GV48" s="152"/>
      <c r="GW48" s="152"/>
      <c r="GX48" s="152"/>
      <c r="GY48" s="152"/>
      <c r="GZ48" s="162" t="s">
        <v>677</v>
      </c>
      <c r="HA48" s="152"/>
      <c r="HB48" s="152"/>
      <c r="HC48" s="152"/>
      <c r="HD48" s="152"/>
      <c r="HE48" s="152"/>
      <c r="HF48" s="152"/>
      <c r="HG48" s="152"/>
      <c r="HH48" s="152"/>
      <c r="HI48" s="152"/>
      <c r="HJ48" s="152"/>
      <c r="HK48" s="152"/>
      <c r="HL48" s="162" t="s">
        <v>677</v>
      </c>
      <c r="HM48" s="152"/>
      <c r="HN48" s="152"/>
      <c r="HO48" s="152"/>
      <c r="HP48" s="152"/>
      <c r="HQ48" s="152"/>
      <c r="HR48" s="152"/>
      <c r="HS48" s="152"/>
      <c r="HT48" s="152"/>
      <c r="HU48" s="152"/>
      <c r="HV48" s="152"/>
      <c r="HW48" s="152"/>
      <c r="HX48" s="162" t="s">
        <v>836</v>
      </c>
      <c r="HY48" s="152"/>
      <c r="HZ48" s="152"/>
      <c r="IA48" s="152"/>
      <c r="IB48" s="152"/>
      <c r="IC48" s="152"/>
      <c r="ID48" s="152"/>
      <c r="IE48" s="152"/>
      <c r="IF48" s="152"/>
      <c r="IG48" s="152"/>
      <c r="IH48" s="152"/>
      <c r="II48" s="152"/>
      <c r="IJ48" s="162" t="s">
        <v>677</v>
      </c>
      <c r="IK48" s="152"/>
      <c r="IL48" s="152"/>
      <c r="IM48" s="152"/>
      <c r="IN48" s="152"/>
      <c r="IO48" s="152"/>
      <c r="IP48" s="152"/>
      <c r="IQ48" s="152"/>
      <c r="IR48" s="152"/>
      <c r="IS48" s="152"/>
      <c r="IT48" s="152"/>
      <c r="IU48" s="152"/>
      <c r="IV48" s="152" t="s">
        <v>837</v>
      </c>
      <c r="IW48" s="152"/>
      <c r="IX48" s="152"/>
      <c r="IY48" s="152"/>
      <c r="IZ48" s="152"/>
      <c r="JA48" s="152"/>
      <c r="JB48" s="152"/>
      <c r="JC48" s="152"/>
      <c r="JD48" s="152"/>
      <c r="JE48" s="152"/>
      <c r="JF48" s="152"/>
      <c r="JG48" s="152"/>
      <c r="JH48" s="162" t="s">
        <v>677</v>
      </c>
      <c r="JI48" s="152"/>
      <c r="JJ48" s="152"/>
      <c r="JK48" s="152"/>
      <c r="JL48" s="152"/>
      <c r="JM48" s="152"/>
      <c r="JN48" s="152"/>
      <c r="JO48" s="152"/>
      <c r="JP48" s="152"/>
      <c r="JQ48" s="152"/>
      <c r="JR48" s="152"/>
      <c r="JS48" s="152"/>
      <c r="JT48" s="162" t="s">
        <v>677</v>
      </c>
      <c r="JU48" s="152"/>
      <c r="JV48" s="152"/>
      <c r="JW48" s="152"/>
      <c r="JX48" s="152"/>
      <c r="JY48" s="152"/>
      <c r="JZ48" s="152"/>
      <c r="KA48" s="152"/>
      <c r="KB48" s="152"/>
      <c r="KC48" s="152"/>
      <c r="KD48" s="152"/>
      <c r="KE48" s="152"/>
      <c r="KF48" s="162" t="s">
        <v>838</v>
      </c>
      <c r="KG48" s="152"/>
      <c r="KH48" s="152"/>
      <c r="KI48" s="152"/>
      <c r="KJ48" s="152"/>
      <c r="KK48" s="152"/>
      <c r="KL48" s="152"/>
      <c r="KM48" s="152"/>
      <c r="KN48" s="152"/>
      <c r="KO48" s="152"/>
      <c r="KP48" s="152"/>
      <c r="KQ48" s="152"/>
      <c r="KR48" s="162" t="s">
        <v>839</v>
      </c>
      <c r="KS48" s="152"/>
      <c r="KT48" s="152"/>
      <c r="KU48" s="152"/>
      <c r="KV48" s="152"/>
      <c r="KW48" s="152"/>
      <c r="KX48" s="152"/>
      <c r="KY48" s="152"/>
      <c r="KZ48" s="152"/>
      <c r="LA48" s="152"/>
      <c r="LB48" s="152"/>
      <c r="LC48" s="152"/>
      <c r="LD48" s="162" t="s">
        <v>677</v>
      </c>
      <c r="LE48" s="151" t="s">
        <v>644</v>
      </c>
    </row>
    <row r="49" spans="2:317" s="151" customFormat="1" ht="10.5" x14ac:dyDescent="0.25">
      <c r="B49" s="152" t="s">
        <v>590</v>
      </c>
      <c r="C49" s="152" t="s">
        <v>591</v>
      </c>
      <c r="D49" s="152"/>
      <c r="E49" s="152"/>
      <c r="F49" s="152"/>
      <c r="G49" s="152"/>
      <c r="H49" s="152"/>
      <c r="I49" s="152"/>
      <c r="J49" s="152"/>
      <c r="K49" s="152"/>
      <c r="L49" s="152"/>
      <c r="M49" s="152"/>
      <c r="N49" s="152"/>
      <c r="O49" s="152"/>
      <c r="P49" s="162"/>
      <c r="Q49" s="152"/>
      <c r="R49" s="152"/>
      <c r="S49" s="152"/>
      <c r="T49" s="152"/>
      <c r="U49" s="152"/>
      <c r="V49" s="152"/>
      <c r="W49" s="152"/>
      <c r="X49" s="152"/>
      <c r="Y49" s="152"/>
      <c r="Z49" s="152"/>
      <c r="AA49" s="152"/>
      <c r="AB49" s="162"/>
      <c r="AC49" s="152"/>
      <c r="AD49" s="152"/>
      <c r="AE49" s="152"/>
      <c r="AF49" s="152"/>
      <c r="AG49" s="152"/>
      <c r="AH49" s="152"/>
      <c r="AI49" s="152"/>
      <c r="AJ49" s="152"/>
      <c r="AK49" s="152"/>
      <c r="AL49" s="152"/>
      <c r="AM49" s="152"/>
      <c r="AN49" s="162"/>
      <c r="AO49" s="152"/>
      <c r="AP49" s="152"/>
      <c r="AQ49" s="152"/>
      <c r="AR49" s="152"/>
      <c r="AS49" s="152"/>
      <c r="AT49" s="152"/>
      <c r="AU49" s="152"/>
      <c r="AV49" s="152"/>
      <c r="AW49" s="152"/>
      <c r="AX49" s="152"/>
      <c r="AY49" s="152"/>
      <c r="AZ49" s="162"/>
      <c r="BA49" s="152"/>
      <c r="BB49" s="152"/>
      <c r="BC49" s="152"/>
      <c r="BD49" s="152"/>
      <c r="BE49" s="152"/>
      <c r="BF49" s="152"/>
      <c r="BG49" s="152"/>
      <c r="BH49" s="152"/>
      <c r="BI49" s="152"/>
      <c r="BJ49" s="152"/>
      <c r="BK49" s="152"/>
      <c r="BL49" s="162"/>
      <c r="BM49" s="152"/>
      <c r="BN49" s="152"/>
      <c r="BO49" s="152"/>
      <c r="BP49" s="152"/>
      <c r="BQ49" s="152"/>
      <c r="BR49" s="152"/>
      <c r="BS49" s="152"/>
      <c r="BT49" s="152"/>
      <c r="BU49" s="152"/>
      <c r="BV49" s="152"/>
      <c r="BW49" s="152"/>
      <c r="BX49" s="162"/>
      <c r="BY49" s="152"/>
      <c r="BZ49" s="152"/>
      <c r="CA49" s="152"/>
      <c r="CB49" s="152"/>
      <c r="CC49" s="152"/>
      <c r="CD49" s="152"/>
      <c r="CE49" s="152"/>
      <c r="CF49" s="152"/>
      <c r="CG49" s="152"/>
      <c r="CH49" s="152"/>
      <c r="CI49" s="152"/>
      <c r="CJ49" s="162"/>
      <c r="CK49" s="152"/>
      <c r="CL49" s="152"/>
      <c r="CM49" s="152"/>
      <c r="CN49" s="152"/>
      <c r="CO49" s="152"/>
      <c r="CP49" s="152"/>
      <c r="CQ49" s="152"/>
      <c r="CR49" s="152"/>
      <c r="CS49" s="152"/>
      <c r="CT49" s="152"/>
      <c r="CU49" s="152"/>
      <c r="CV49" s="162"/>
      <c r="CW49" s="152"/>
      <c r="CX49" s="152"/>
      <c r="CY49" s="152"/>
      <c r="CZ49" s="152"/>
      <c r="DA49" s="152"/>
      <c r="DB49" s="152"/>
      <c r="DC49" s="152"/>
      <c r="DD49" s="152"/>
      <c r="DE49" s="152"/>
      <c r="DF49" s="152"/>
      <c r="DG49" s="152"/>
      <c r="DH49" s="162"/>
      <c r="DI49" s="152"/>
      <c r="DJ49" s="152"/>
      <c r="DK49" s="152"/>
      <c r="DL49" s="152"/>
      <c r="DM49" s="152"/>
      <c r="DN49" s="152"/>
      <c r="DO49" s="152"/>
      <c r="DP49" s="152"/>
      <c r="DQ49" s="152"/>
      <c r="DR49" s="152"/>
      <c r="DS49" s="152"/>
      <c r="DT49" s="162"/>
      <c r="DU49" s="152"/>
      <c r="DV49" s="152"/>
      <c r="DW49" s="152"/>
      <c r="DX49" s="152"/>
      <c r="DY49" s="152"/>
      <c r="DZ49" s="152"/>
      <c r="EA49" s="152"/>
      <c r="EB49" s="152"/>
      <c r="EC49" s="152"/>
      <c r="ED49" s="152"/>
      <c r="EE49" s="152"/>
      <c r="EF49" s="162" t="s">
        <v>840</v>
      </c>
      <c r="EG49" s="152"/>
      <c r="EH49" s="152"/>
      <c r="EI49" s="152"/>
      <c r="EJ49" s="152"/>
      <c r="EK49" s="152"/>
      <c r="EL49" s="152"/>
      <c r="EM49" s="152"/>
      <c r="EN49" s="152"/>
      <c r="EO49" s="152"/>
      <c r="EP49" s="152"/>
      <c r="EQ49" s="152"/>
      <c r="ER49" s="162" t="s">
        <v>840</v>
      </c>
      <c r="ES49" s="152"/>
      <c r="ET49" s="152"/>
      <c r="EU49" s="152"/>
      <c r="EV49" s="152"/>
      <c r="EW49" s="152"/>
      <c r="EX49" s="152"/>
      <c r="EY49" s="152"/>
      <c r="EZ49" s="152"/>
      <c r="FA49" s="152"/>
      <c r="FB49" s="152"/>
      <c r="FC49" s="152"/>
      <c r="FD49" s="162" t="s">
        <v>841</v>
      </c>
      <c r="FE49" s="152"/>
      <c r="FF49" s="152"/>
      <c r="FG49" s="152"/>
      <c r="FH49" s="152"/>
      <c r="FI49" s="152"/>
      <c r="FJ49" s="152"/>
      <c r="FK49" s="152"/>
      <c r="FL49" s="152"/>
      <c r="FM49" s="152"/>
      <c r="FN49" s="152"/>
      <c r="FO49" s="152"/>
      <c r="FP49" s="162" t="s">
        <v>842</v>
      </c>
      <c r="FQ49" s="152"/>
      <c r="FR49" s="152"/>
      <c r="FS49" s="152"/>
      <c r="FT49" s="152"/>
      <c r="FU49" s="152"/>
      <c r="FV49" s="152"/>
      <c r="FW49" s="152"/>
      <c r="FX49" s="152"/>
      <c r="FY49" s="152"/>
      <c r="FZ49" s="152"/>
      <c r="GA49" s="152"/>
      <c r="GB49" s="162" t="s">
        <v>843</v>
      </c>
      <c r="GC49" s="152"/>
      <c r="GD49" s="152"/>
      <c r="GE49" s="152"/>
      <c r="GF49" s="152"/>
      <c r="GG49" s="152"/>
      <c r="GH49" s="152"/>
      <c r="GI49" s="152"/>
      <c r="GJ49" s="152"/>
      <c r="GK49" s="152"/>
      <c r="GL49" s="152"/>
      <c r="GM49" s="152"/>
      <c r="GN49" s="162"/>
      <c r="GO49" s="152"/>
      <c r="GP49" s="152"/>
      <c r="GQ49" s="152"/>
      <c r="GR49" s="152"/>
      <c r="GS49" s="152"/>
      <c r="GT49" s="152"/>
      <c r="GU49" s="152"/>
      <c r="GV49" s="152"/>
      <c r="GW49" s="152"/>
      <c r="GX49" s="152"/>
      <c r="GY49" s="152"/>
      <c r="GZ49" s="162"/>
      <c r="HA49" s="152"/>
      <c r="HB49" s="152"/>
      <c r="HC49" s="152"/>
      <c r="HD49" s="152"/>
      <c r="HE49" s="152"/>
      <c r="HF49" s="152"/>
      <c r="HG49" s="152"/>
      <c r="HH49" s="152"/>
      <c r="HI49" s="152"/>
      <c r="HJ49" s="152"/>
      <c r="HK49" s="152"/>
      <c r="HL49" s="162"/>
      <c r="HM49" s="152"/>
      <c r="HN49" s="152"/>
      <c r="HO49" s="152"/>
      <c r="HP49" s="152"/>
      <c r="HQ49" s="152"/>
      <c r="HR49" s="152"/>
      <c r="HS49" s="152"/>
      <c r="HT49" s="152"/>
      <c r="HU49" s="152"/>
      <c r="HV49" s="152"/>
      <c r="HW49" s="152"/>
      <c r="HX49" s="162" t="s">
        <v>844</v>
      </c>
      <c r="HY49" s="152"/>
      <c r="HZ49" s="152"/>
      <c r="IA49" s="152"/>
      <c r="IB49" s="152"/>
      <c r="IC49" s="152"/>
      <c r="ID49" s="152"/>
      <c r="IE49" s="152"/>
      <c r="IF49" s="152"/>
      <c r="IG49" s="152"/>
      <c r="IH49" s="152"/>
      <c r="II49" s="152"/>
      <c r="IJ49" s="162" t="s">
        <v>677</v>
      </c>
      <c r="IK49" s="152"/>
      <c r="IL49" s="152"/>
      <c r="IM49" s="152"/>
      <c r="IN49" s="152"/>
      <c r="IO49" s="152"/>
      <c r="IP49" s="152"/>
      <c r="IQ49" s="152"/>
      <c r="IR49" s="152"/>
      <c r="IS49" s="152"/>
      <c r="IT49" s="152"/>
      <c r="IU49" s="152"/>
      <c r="IV49" s="152" t="s">
        <v>845</v>
      </c>
      <c r="IW49" s="152"/>
      <c r="IX49" s="152"/>
      <c r="IY49" s="152"/>
      <c r="IZ49" s="152"/>
      <c r="JA49" s="152"/>
      <c r="JB49" s="152"/>
      <c r="JC49" s="152"/>
      <c r="JD49" s="152"/>
      <c r="JE49" s="152"/>
      <c r="JF49" s="152"/>
      <c r="JG49" s="152"/>
      <c r="JH49" s="162" t="s">
        <v>846</v>
      </c>
      <c r="JI49" s="152"/>
      <c r="JJ49" s="152"/>
      <c r="JK49" s="152"/>
      <c r="JL49" s="152"/>
      <c r="JM49" s="152"/>
      <c r="JN49" s="152"/>
      <c r="JO49" s="152"/>
      <c r="JP49" s="152"/>
      <c r="JQ49" s="152"/>
      <c r="JR49" s="152"/>
      <c r="JS49" s="152"/>
      <c r="JT49" s="162" t="s">
        <v>677</v>
      </c>
      <c r="JU49" s="152"/>
      <c r="JV49" s="152"/>
      <c r="JW49" s="152"/>
      <c r="JX49" s="152"/>
      <c r="JY49" s="152"/>
      <c r="JZ49" s="152"/>
      <c r="KA49" s="152"/>
      <c r="KB49" s="152"/>
      <c r="KC49" s="152"/>
      <c r="KD49" s="152"/>
      <c r="KE49" s="152"/>
      <c r="KF49" s="162" t="s">
        <v>847</v>
      </c>
      <c r="KG49" s="152"/>
      <c r="KH49" s="152"/>
      <c r="KI49" s="152"/>
      <c r="KJ49" s="152"/>
      <c r="KK49" s="152"/>
      <c r="KL49" s="152"/>
      <c r="KM49" s="152"/>
      <c r="KN49" s="152"/>
      <c r="KO49" s="152"/>
      <c r="KP49" s="152"/>
      <c r="KQ49" s="152"/>
      <c r="KR49" s="162"/>
      <c r="KS49" s="152"/>
      <c r="KT49" s="152"/>
      <c r="KU49" s="152"/>
      <c r="KV49" s="152"/>
      <c r="KW49" s="152"/>
      <c r="KX49" s="152"/>
      <c r="KY49" s="152"/>
      <c r="KZ49" s="152"/>
      <c r="LA49" s="152"/>
      <c r="LB49" s="152"/>
      <c r="LC49" s="152"/>
      <c r="LD49" s="162"/>
    </row>
    <row r="50" spans="2:317" s="151" customFormat="1" ht="10.5" x14ac:dyDescent="0.25">
      <c r="B50" s="152" t="s">
        <v>592</v>
      </c>
      <c r="C50" s="152" t="s">
        <v>593</v>
      </c>
      <c r="D50" s="152"/>
      <c r="E50" s="152"/>
      <c r="F50" s="152"/>
      <c r="G50" s="152"/>
      <c r="H50" s="152"/>
      <c r="I50" s="152"/>
      <c r="J50" s="152"/>
      <c r="K50" s="152"/>
      <c r="L50" s="152"/>
      <c r="M50" s="152"/>
      <c r="N50" s="152"/>
      <c r="O50" s="152"/>
      <c r="P50" s="162"/>
      <c r="Q50" s="152"/>
      <c r="R50" s="152"/>
      <c r="S50" s="152"/>
      <c r="T50" s="152"/>
      <c r="U50" s="152"/>
      <c r="V50" s="152"/>
      <c r="W50" s="152"/>
      <c r="X50" s="152"/>
      <c r="Y50" s="152"/>
      <c r="Z50" s="152"/>
      <c r="AA50" s="152"/>
      <c r="AB50" s="162"/>
      <c r="AC50" s="152"/>
      <c r="AD50" s="152"/>
      <c r="AE50" s="152"/>
      <c r="AF50" s="152"/>
      <c r="AG50" s="152"/>
      <c r="AH50" s="152"/>
      <c r="AI50" s="152"/>
      <c r="AJ50" s="152"/>
      <c r="AK50" s="152"/>
      <c r="AL50" s="152"/>
      <c r="AM50" s="152"/>
      <c r="AN50" s="162"/>
      <c r="AO50" s="152"/>
      <c r="AP50" s="152"/>
      <c r="AQ50" s="152"/>
      <c r="AR50" s="152"/>
      <c r="AS50" s="152"/>
      <c r="AT50" s="152"/>
      <c r="AU50" s="152"/>
      <c r="AV50" s="152"/>
      <c r="AW50" s="152"/>
      <c r="AX50" s="152"/>
      <c r="AY50" s="152"/>
      <c r="AZ50" s="162"/>
      <c r="BA50" s="152"/>
      <c r="BB50" s="152"/>
      <c r="BC50" s="152"/>
      <c r="BD50" s="152"/>
      <c r="BE50" s="152"/>
      <c r="BF50" s="152"/>
      <c r="BG50" s="152"/>
      <c r="BH50" s="152"/>
      <c r="BI50" s="152"/>
      <c r="BJ50" s="152"/>
      <c r="BK50" s="152"/>
      <c r="BL50" s="162"/>
      <c r="BM50" s="152"/>
      <c r="BN50" s="152"/>
      <c r="BO50" s="152"/>
      <c r="BP50" s="152"/>
      <c r="BQ50" s="152"/>
      <c r="BR50" s="152"/>
      <c r="BS50" s="152"/>
      <c r="BT50" s="152"/>
      <c r="BU50" s="152"/>
      <c r="BV50" s="152"/>
      <c r="BW50" s="152"/>
      <c r="BX50" s="162"/>
      <c r="BY50" s="152"/>
      <c r="BZ50" s="152"/>
      <c r="CA50" s="152"/>
      <c r="CB50" s="152"/>
      <c r="CC50" s="152"/>
      <c r="CD50" s="152"/>
      <c r="CE50" s="152"/>
      <c r="CF50" s="152"/>
      <c r="CG50" s="152"/>
      <c r="CH50" s="152"/>
      <c r="CI50" s="152"/>
      <c r="CJ50" s="162"/>
      <c r="CK50" s="152"/>
      <c r="CL50" s="152"/>
      <c r="CM50" s="152"/>
      <c r="CN50" s="152"/>
      <c r="CO50" s="152"/>
      <c r="CP50" s="152"/>
      <c r="CQ50" s="152"/>
      <c r="CR50" s="152"/>
      <c r="CS50" s="152"/>
      <c r="CT50" s="152"/>
      <c r="CU50" s="152"/>
      <c r="CV50" s="162"/>
      <c r="CW50" s="152"/>
      <c r="CX50" s="152"/>
      <c r="CY50" s="152"/>
      <c r="CZ50" s="152"/>
      <c r="DA50" s="152"/>
      <c r="DB50" s="152"/>
      <c r="DC50" s="152"/>
      <c r="DD50" s="152"/>
      <c r="DE50" s="152"/>
      <c r="DF50" s="152"/>
      <c r="DG50" s="152"/>
      <c r="DH50" s="162"/>
      <c r="DI50" s="152"/>
      <c r="DJ50" s="152"/>
      <c r="DK50" s="152"/>
      <c r="DL50" s="152"/>
      <c r="DM50" s="152"/>
      <c r="DN50" s="152"/>
      <c r="DO50" s="152"/>
      <c r="DP50" s="152"/>
      <c r="DQ50" s="152"/>
      <c r="DR50" s="152"/>
      <c r="DS50" s="152"/>
      <c r="DT50" s="162"/>
      <c r="DU50" s="152"/>
      <c r="DV50" s="152"/>
      <c r="DW50" s="152"/>
      <c r="DX50" s="152"/>
      <c r="DY50" s="152"/>
      <c r="DZ50" s="152"/>
      <c r="EA50" s="152"/>
      <c r="EB50" s="152"/>
      <c r="EC50" s="152"/>
      <c r="ED50" s="152"/>
      <c r="EE50" s="152"/>
      <c r="EF50" s="162"/>
      <c r="EG50" s="152"/>
      <c r="EH50" s="152"/>
      <c r="EI50" s="152"/>
      <c r="EJ50" s="152"/>
      <c r="EK50" s="152"/>
      <c r="EL50" s="152"/>
      <c r="EM50" s="152"/>
      <c r="EN50" s="152"/>
      <c r="EO50" s="152"/>
      <c r="EP50" s="152"/>
      <c r="EQ50" s="152"/>
      <c r="ER50" s="162"/>
      <c r="ES50" s="152"/>
      <c r="ET50" s="152"/>
      <c r="EU50" s="152"/>
      <c r="EV50" s="152"/>
      <c r="EW50" s="152"/>
      <c r="EX50" s="152"/>
      <c r="EY50" s="152"/>
      <c r="EZ50" s="152"/>
      <c r="FA50" s="152"/>
      <c r="FB50" s="152"/>
      <c r="FC50" s="152"/>
      <c r="FD50" s="164"/>
      <c r="FE50" s="152"/>
      <c r="FF50" s="152"/>
      <c r="FG50" s="152"/>
      <c r="FH50" s="152"/>
      <c r="FI50" s="152"/>
      <c r="FJ50" s="152"/>
      <c r="FK50" s="152"/>
      <c r="FL50" s="152"/>
      <c r="FM50" s="152"/>
      <c r="FN50" s="152"/>
      <c r="FO50" s="152"/>
      <c r="FP50" s="162"/>
      <c r="FQ50" s="152"/>
      <c r="FR50" s="152"/>
      <c r="FS50" s="152"/>
      <c r="FT50" s="152"/>
      <c r="FU50" s="152"/>
      <c r="FV50" s="152"/>
      <c r="FW50" s="152"/>
      <c r="FX50" s="152"/>
      <c r="FY50" s="152"/>
      <c r="FZ50" s="152"/>
      <c r="GA50" s="152"/>
      <c r="GB50" s="162"/>
      <c r="GC50" s="152"/>
      <c r="GD50" s="152"/>
      <c r="GE50" s="152"/>
      <c r="GF50" s="152"/>
      <c r="GG50" s="152"/>
      <c r="GH50" s="152"/>
      <c r="GI50" s="152"/>
      <c r="GJ50" s="152"/>
      <c r="GK50" s="152"/>
      <c r="GL50" s="152"/>
      <c r="GM50" s="152"/>
      <c r="GN50" s="162" t="s">
        <v>848</v>
      </c>
      <c r="GO50" s="152"/>
      <c r="GP50" s="152"/>
      <c r="GQ50" s="152"/>
      <c r="GR50" s="152"/>
      <c r="GS50" s="152"/>
      <c r="GT50" s="152"/>
      <c r="GU50" s="152"/>
      <c r="GV50" s="152"/>
      <c r="GW50" s="152"/>
      <c r="GX50" s="152"/>
      <c r="GY50" s="152"/>
      <c r="GZ50" s="162" t="s">
        <v>849</v>
      </c>
      <c r="HA50" s="152"/>
      <c r="HB50" s="152"/>
      <c r="HC50" s="152"/>
      <c r="HD50" s="152"/>
      <c r="HE50" s="152"/>
      <c r="HF50" s="152"/>
      <c r="HG50" s="152"/>
      <c r="HH50" s="152"/>
      <c r="HI50" s="152"/>
      <c r="HJ50" s="152"/>
      <c r="HK50" s="152"/>
      <c r="HL50" s="162" t="s">
        <v>677</v>
      </c>
      <c r="HM50" s="152"/>
      <c r="HN50" s="152"/>
      <c r="HO50" s="152"/>
      <c r="HP50" s="152"/>
      <c r="HQ50" s="152"/>
      <c r="HR50" s="152"/>
      <c r="HS50" s="152"/>
      <c r="HT50" s="152"/>
      <c r="HU50" s="152"/>
      <c r="HV50" s="152"/>
      <c r="HW50" s="152"/>
      <c r="HX50" s="162"/>
      <c r="HY50" s="152"/>
      <c r="HZ50" s="152"/>
      <c r="IA50" s="152"/>
      <c r="IB50" s="152"/>
      <c r="IC50" s="152"/>
      <c r="ID50" s="152"/>
      <c r="IE50" s="152"/>
      <c r="IF50" s="152"/>
      <c r="IG50" s="152"/>
      <c r="IH50" s="152"/>
      <c r="II50" s="152"/>
      <c r="IJ50" s="162"/>
      <c r="IK50" s="152"/>
      <c r="IL50" s="152"/>
      <c r="IM50" s="152"/>
      <c r="IN50" s="152"/>
      <c r="IO50" s="152"/>
      <c r="IP50" s="152"/>
      <c r="IQ50" s="152"/>
      <c r="IR50" s="152"/>
      <c r="IS50" s="152"/>
      <c r="IT50" s="152"/>
      <c r="IU50" s="152"/>
      <c r="IV50" s="152"/>
      <c r="IW50" s="152"/>
      <c r="IX50" s="152"/>
      <c r="IY50" s="152"/>
      <c r="IZ50" s="152"/>
      <c r="JA50" s="152"/>
      <c r="JB50" s="152"/>
      <c r="JC50" s="152"/>
      <c r="JD50" s="152"/>
      <c r="JE50" s="152"/>
      <c r="JF50" s="152"/>
      <c r="JG50" s="152"/>
      <c r="JH50" s="162"/>
      <c r="JI50" s="152"/>
      <c r="JJ50" s="152"/>
      <c r="JK50" s="152"/>
      <c r="JL50" s="152"/>
      <c r="JM50" s="152"/>
      <c r="JN50" s="152"/>
      <c r="JO50" s="152"/>
      <c r="JP50" s="152"/>
      <c r="JQ50" s="152"/>
      <c r="JR50" s="152"/>
      <c r="JS50" s="152"/>
      <c r="JT50" s="162"/>
      <c r="JU50" s="152"/>
      <c r="JV50" s="152"/>
      <c r="JW50" s="152"/>
      <c r="JX50" s="152"/>
      <c r="JY50" s="152"/>
      <c r="JZ50" s="152"/>
      <c r="KA50" s="152"/>
      <c r="KB50" s="152"/>
      <c r="KC50" s="152"/>
      <c r="KD50" s="152"/>
      <c r="KE50" s="152"/>
      <c r="KF50" s="162"/>
      <c r="KG50" s="152"/>
      <c r="KH50" s="152"/>
      <c r="KI50" s="152"/>
      <c r="KJ50" s="152"/>
      <c r="KK50" s="152"/>
      <c r="KL50" s="152"/>
      <c r="KM50" s="152"/>
      <c r="KN50" s="152"/>
      <c r="KO50" s="152"/>
      <c r="KP50" s="152"/>
      <c r="KQ50" s="152"/>
      <c r="KR50" s="162" t="s">
        <v>847</v>
      </c>
      <c r="KS50" s="152"/>
      <c r="KT50" s="152"/>
      <c r="KU50" s="152"/>
      <c r="KV50" s="152"/>
      <c r="KW50" s="152"/>
      <c r="KX50" s="152"/>
      <c r="KY50" s="152"/>
      <c r="KZ50" s="152"/>
      <c r="LA50" s="152"/>
      <c r="LB50" s="152"/>
      <c r="LC50" s="152"/>
      <c r="LD50" s="162" t="s">
        <v>677</v>
      </c>
    </row>
    <row r="51" spans="2:317" s="151" customFormat="1" ht="10.5" x14ac:dyDescent="0.25">
      <c r="B51" s="152" t="s">
        <v>594</v>
      </c>
      <c r="C51" s="152" t="s">
        <v>595</v>
      </c>
      <c r="D51" s="152"/>
      <c r="E51" s="152"/>
      <c r="F51" s="152"/>
      <c r="G51" s="152"/>
      <c r="H51" s="152"/>
      <c r="I51" s="152"/>
      <c r="J51" s="152"/>
      <c r="K51" s="152"/>
      <c r="L51" s="152"/>
      <c r="M51" s="152"/>
      <c r="N51" s="152"/>
      <c r="O51" s="152"/>
      <c r="P51" s="162" t="s">
        <v>850</v>
      </c>
      <c r="Q51" s="152"/>
      <c r="R51" s="152"/>
      <c r="S51" s="152"/>
      <c r="T51" s="152"/>
      <c r="U51" s="152"/>
      <c r="V51" s="152"/>
      <c r="W51" s="152"/>
      <c r="X51" s="152"/>
      <c r="Y51" s="152"/>
      <c r="Z51" s="152"/>
      <c r="AA51" s="152"/>
      <c r="AB51" s="162" t="s">
        <v>851</v>
      </c>
      <c r="AC51" s="152"/>
      <c r="AD51" s="152"/>
      <c r="AE51" s="152"/>
      <c r="AF51" s="152"/>
      <c r="AG51" s="152"/>
      <c r="AH51" s="152"/>
      <c r="AI51" s="152"/>
      <c r="AJ51" s="152"/>
      <c r="AK51" s="152"/>
      <c r="AL51" s="152"/>
      <c r="AM51" s="152"/>
      <c r="AN51" s="162" t="s">
        <v>852</v>
      </c>
      <c r="AO51" s="152"/>
      <c r="AP51" s="152"/>
      <c r="AQ51" s="152"/>
      <c r="AR51" s="152"/>
      <c r="AS51" s="152"/>
      <c r="AT51" s="152"/>
      <c r="AU51" s="152"/>
      <c r="AV51" s="152"/>
      <c r="AW51" s="152"/>
      <c r="AX51" s="152"/>
      <c r="AY51" s="152"/>
      <c r="AZ51" s="162" t="s">
        <v>853</v>
      </c>
      <c r="BA51" s="152"/>
      <c r="BB51" s="152"/>
      <c r="BC51" s="152"/>
      <c r="BD51" s="152"/>
      <c r="BE51" s="152"/>
      <c r="BF51" s="152"/>
      <c r="BG51" s="152"/>
      <c r="BH51" s="152"/>
      <c r="BI51" s="152"/>
      <c r="BJ51" s="152"/>
      <c r="BK51" s="152"/>
      <c r="BL51" s="162" t="s">
        <v>853</v>
      </c>
      <c r="BM51" s="152"/>
      <c r="BN51" s="152"/>
      <c r="BO51" s="152"/>
      <c r="BP51" s="152"/>
      <c r="BQ51" s="152"/>
      <c r="BR51" s="152"/>
      <c r="BS51" s="152"/>
      <c r="BT51" s="152"/>
      <c r="BU51" s="152"/>
      <c r="BV51" s="152"/>
      <c r="BW51" s="152"/>
      <c r="BX51" s="162" t="s">
        <v>854</v>
      </c>
      <c r="BY51" s="152"/>
      <c r="BZ51" s="152"/>
      <c r="CA51" s="152"/>
      <c r="CB51" s="152"/>
      <c r="CC51" s="152"/>
      <c r="CD51" s="152"/>
      <c r="CE51" s="152"/>
      <c r="CF51" s="152"/>
      <c r="CG51" s="152"/>
      <c r="CH51" s="152"/>
      <c r="CI51" s="152"/>
      <c r="CJ51" s="162" t="s">
        <v>855</v>
      </c>
      <c r="CK51" s="152"/>
      <c r="CL51" s="152"/>
      <c r="CM51" s="152"/>
      <c r="CN51" s="152"/>
      <c r="CO51" s="152"/>
      <c r="CP51" s="152"/>
      <c r="CQ51" s="152"/>
      <c r="CR51" s="152"/>
      <c r="CS51" s="152"/>
      <c r="CT51" s="152"/>
      <c r="CU51" s="152"/>
      <c r="CV51" s="162"/>
      <c r="CW51" s="152"/>
      <c r="CX51" s="152"/>
      <c r="CY51" s="152"/>
      <c r="CZ51" s="152"/>
      <c r="DA51" s="152"/>
      <c r="DB51" s="152"/>
      <c r="DC51" s="152"/>
      <c r="DD51" s="152"/>
      <c r="DE51" s="152"/>
      <c r="DF51" s="152"/>
      <c r="DG51" s="152"/>
      <c r="DH51" s="162"/>
      <c r="DI51" s="152"/>
      <c r="DJ51" s="152"/>
      <c r="DK51" s="152"/>
      <c r="DL51" s="152"/>
      <c r="DM51" s="152"/>
      <c r="DN51" s="152"/>
      <c r="DO51" s="152"/>
      <c r="DP51" s="152"/>
      <c r="DQ51" s="152"/>
      <c r="DR51" s="152"/>
      <c r="DS51" s="152"/>
      <c r="DT51" s="162" t="s">
        <v>856</v>
      </c>
      <c r="DU51" s="152"/>
      <c r="DV51" s="152"/>
      <c r="DW51" s="152"/>
      <c r="DX51" s="152"/>
      <c r="DY51" s="152"/>
      <c r="DZ51" s="152"/>
      <c r="EA51" s="152"/>
      <c r="EB51" s="152"/>
      <c r="EC51" s="152"/>
      <c r="ED51" s="152"/>
      <c r="EE51" s="152"/>
      <c r="EF51" s="162"/>
      <c r="EG51" s="152"/>
      <c r="EH51" s="152"/>
      <c r="EI51" s="152"/>
      <c r="EJ51" s="152"/>
      <c r="EK51" s="152"/>
      <c r="EL51" s="152"/>
      <c r="EM51" s="152"/>
      <c r="EN51" s="152"/>
      <c r="EO51" s="152"/>
      <c r="EP51" s="152"/>
      <c r="EQ51" s="152"/>
      <c r="ER51" s="162"/>
      <c r="ES51" s="152"/>
      <c r="ET51" s="152"/>
      <c r="EU51" s="152"/>
      <c r="EV51" s="152"/>
      <c r="EW51" s="152"/>
      <c r="EX51" s="152"/>
      <c r="EY51" s="152"/>
      <c r="EZ51" s="152"/>
      <c r="FA51" s="152"/>
      <c r="FB51" s="152"/>
      <c r="FC51" s="152"/>
      <c r="FD51" s="162"/>
      <c r="FE51" s="152"/>
      <c r="FF51" s="152"/>
      <c r="FG51" s="152"/>
      <c r="FH51" s="152"/>
      <c r="FI51" s="152"/>
      <c r="FJ51" s="152"/>
      <c r="FK51" s="152"/>
      <c r="FL51" s="152"/>
      <c r="FM51" s="152"/>
      <c r="FN51" s="152"/>
      <c r="FO51" s="152"/>
      <c r="FP51" s="162"/>
      <c r="FQ51" s="152"/>
      <c r="FR51" s="152"/>
      <c r="FS51" s="152"/>
      <c r="FT51" s="152"/>
      <c r="FU51" s="152"/>
      <c r="FV51" s="152"/>
      <c r="FW51" s="152"/>
      <c r="FX51" s="152"/>
      <c r="FY51" s="152"/>
      <c r="FZ51" s="152"/>
      <c r="GA51" s="152"/>
      <c r="GB51" s="162"/>
      <c r="GC51" s="152"/>
      <c r="GD51" s="152"/>
      <c r="GE51" s="152"/>
      <c r="GF51" s="152"/>
      <c r="GG51" s="152"/>
      <c r="GH51" s="152"/>
      <c r="GI51" s="152"/>
      <c r="GJ51" s="152"/>
      <c r="GK51" s="152"/>
      <c r="GL51" s="152"/>
      <c r="GM51" s="152"/>
      <c r="GN51" s="162"/>
      <c r="GO51" s="152"/>
      <c r="GP51" s="152"/>
      <c r="GQ51" s="152"/>
      <c r="GR51" s="152"/>
      <c r="GS51" s="152"/>
      <c r="GT51" s="152"/>
      <c r="GU51" s="152"/>
      <c r="GV51" s="152"/>
      <c r="GW51" s="152"/>
      <c r="GX51" s="152"/>
      <c r="GY51" s="152"/>
      <c r="GZ51" s="162"/>
      <c r="HA51" s="152"/>
      <c r="HB51" s="152"/>
      <c r="HC51" s="152"/>
      <c r="HD51" s="152"/>
      <c r="HE51" s="152"/>
      <c r="HF51" s="152"/>
      <c r="HG51" s="152"/>
      <c r="HH51" s="152"/>
      <c r="HI51" s="152"/>
      <c r="HJ51" s="152"/>
      <c r="HK51" s="152"/>
      <c r="HL51" s="162"/>
      <c r="HM51" s="152"/>
      <c r="HN51" s="152"/>
      <c r="HO51" s="152"/>
      <c r="HP51" s="152"/>
      <c r="HQ51" s="152"/>
      <c r="HR51" s="152"/>
      <c r="HS51" s="152"/>
      <c r="HT51" s="152"/>
      <c r="HU51" s="152"/>
      <c r="HV51" s="152"/>
      <c r="HW51" s="152"/>
      <c r="HX51" s="162"/>
      <c r="HY51" s="152"/>
      <c r="HZ51" s="152"/>
      <c r="IA51" s="152"/>
      <c r="IB51" s="152"/>
      <c r="IC51" s="152"/>
      <c r="ID51" s="152"/>
      <c r="IE51" s="152"/>
      <c r="IF51" s="152"/>
      <c r="IG51" s="152"/>
      <c r="IH51" s="152"/>
      <c r="II51" s="152"/>
      <c r="IJ51" s="162"/>
      <c r="IK51" s="152"/>
      <c r="IL51" s="152"/>
      <c r="IM51" s="152"/>
      <c r="IN51" s="152"/>
      <c r="IO51" s="152"/>
      <c r="IP51" s="152"/>
      <c r="IQ51" s="152"/>
      <c r="IR51" s="152"/>
      <c r="IS51" s="152"/>
      <c r="IT51" s="152"/>
      <c r="IU51" s="152"/>
      <c r="IV51" s="152"/>
      <c r="IW51" s="152"/>
      <c r="IX51" s="152"/>
      <c r="IY51" s="152"/>
      <c r="IZ51" s="152"/>
      <c r="JA51" s="152"/>
      <c r="JB51" s="152"/>
      <c r="JC51" s="152"/>
      <c r="JD51" s="152"/>
      <c r="JE51" s="152"/>
      <c r="JF51" s="152"/>
      <c r="JG51" s="152"/>
      <c r="JH51" s="162"/>
      <c r="JI51" s="152"/>
      <c r="JJ51" s="152"/>
      <c r="JK51" s="152"/>
      <c r="JL51" s="152"/>
      <c r="JM51" s="152"/>
      <c r="JN51" s="152"/>
      <c r="JO51" s="152"/>
      <c r="JP51" s="152"/>
      <c r="JQ51" s="152"/>
      <c r="JR51" s="152"/>
      <c r="JS51" s="152"/>
      <c r="JT51" s="162"/>
      <c r="JU51" s="152"/>
      <c r="JV51" s="152"/>
      <c r="JW51" s="152"/>
      <c r="JX51" s="152"/>
      <c r="JY51" s="152"/>
      <c r="JZ51" s="152"/>
      <c r="KA51" s="152"/>
      <c r="KB51" s="152"/>
      <c r="KC51" s="152"/>
      <c r="KD51" s="152"/>
      <c r="KE51" s="152"/>
      <c r="KF51" s="162"/>
      <c r="KG51" s="152"/>
      <c r="KH51" s="152"/>
      <c r="KI51" s="152"/>
      <c r="KJ51" s="152"/>
      <c r="KK51" s="152"/>
      <c r="KL51" s="152"/>
      <c r="KM51" s="152"/>
      <c r="KN51" s="152"/>
      <c r="KO51" s="152"/>
      <c r="KP51" s="152"/>
      <c r="KQ51" s="152"/>
      <c r="KR51" s="162"/>
      <c r="KS51" s="152"/>
      <c r="KT51" s="152"/>
      <c r="KU51" s="152"/>
      <c r="KV51" s="152"/>
      <c r="KW51" s="152"/>
      <c r="KX51" s="152"/>
      <c r="KY51" s="152"/>
      <c r="KZ51" s="152"/>
      <c r="LA51" s="152"/>
      <c r="LB51" s="152"/>
      <c r="LC51" s="152"/>
      <c r="LD51" s="162"/>
    </row>
    <row r="52" spans="2:317" s="151" customFormat="1" ht="10.5" x14ac:dyDescent="0.25">
      <c r="B52" s="152" t="s">
        <v>596</v>
      </c>
      <c r="C52" s="152" t="s">
        <v>597</v>
      </c>
      <c r="D52" s="152"/>
      <c r="E52" s="152"/>
      <c r="F52" s="152"/>
      <c r="G52" s="152"/>
      <c r="H52" s="152"/>
      <c r="I52" s="152"/>
      <c r="J52" s="152"/>
      <c r="K52" s="152"/>
      <c r="L52" s="152"/>
      <c r="M52" s="152"/>
      <c r="N52" s="152"/>
      <c r="O52" s="152"/>
      <c r="P52" s="162"/>
      <c r="Q52" s="152"/>
      <c r="R52" s="152"/>
      <c r="S52" s="152"/>
      <c r="T52" s="152"/>
      <c r="U52" s="152"/>
      <c r="V52" s="152"/>
      <c r="W52" s="152"/>
      <c r="X52" s="152"/>
      <c r="Y52" s="152"/>
      <c r="Z52" s="152"/>
      <c r="AA52" s="152"/>
      <c r="AB52" s="162"/>
      <c r="AC52" s="152"/>
      <c r="AD52" s="152"/>
      <c r="AE52" s="152"/>
      <c r="AF52" s="152"/>
      <c r="AG52" s="152"/>
      <c r="AH52" s="152"/>
      <c r="AI52" s="152"/>
      <c r="AJ52" s="152"/>
      <c r="AK52" s="152"/>
      <c r="AL52" s="152"/>
      <c r="AM52" s="152"/>
      <c r="AN52" s="162"/>
      <c r="AO52" s="152"/>
      <c r="AP52" s="152"/>
      <c r="AQ52" s="152"/>
      <c r="AR52" s="152"/>
      <c r="AS52" s="152"/>
      <c r="AT52" s="152"/>
      <c r="AU52" s="152"/>
      <c r="AV52" s="152"/>
      <c r="AW52" s="152"/>
      <c r="AX52" s="152"/>
      <c r="AY52" s="152"/>
      <c r="AZ52" s="162"/>
      <c r="BA52" s="152"/>
      <c r="BB52" s="152"/>
      <c r="BC52" s="152"/>
      <c r="BD52" s="152"/>
      <c r="BE52" s="152"/>
      <c r="BF52" s="152"/>
      <c r="BG52" s="152"/>
      <c r="BH52" s="152"/>
      <c r="BI52" s="152"/>
      <c r="BJ52" s="152"/>
      <c r="BK52" s="152"/>
      <c r="BL52" s="162"/>
      <c r="BM52" s="152"/>
      <c r="BN52" s="152"/>
      <c r="BO52" s="152"/>
      <c r="BP52" s="152"/>
      <c r="BQ52" s="152"/>
      <c r="BR52" s="152"/>
      <c r="BS52" s="152"/>
      <c r="BT52" s="152"/>
      <c r="BU52" s="152"/>
      <c r="BV52" s="152"/>
      <c r="BW52" s="152"/>
      <c r="BX52" s="162"/>
      <c r="BY52" s="152"/>
      <c r="BZ52" s="152"/>
      <c r="CA52" s="152"/>
      <c r="CB52" s="152"/>
      <c r="CC52" s="152"/>
      <c r="CD52" s="152"/>
      <c r="CE52" s="152"/>
      <c r="CF52" s="152"/>
      <c r="CG52" s="152"/>
      <c r="CH52" s="152"/>
      <c r="CI52" s="152"/>
      <c r="CJ52" s="162"/>
      <c r="CK52" s="152"/>
      <c r="CL52" s="152"/>
      <c r="CM52" s="152"/>
      <c r="CN52" s="152"/>
      <c r="CO52" s="152"/>
      <c r="CP52" s="152"/>
      <c r="CQ52" s="152"/>
      <c r="CR52" s="152"/>
      <c r="CS52" s="152"/>
      <c r="CT52" s="152"/>
      <c r="CU52" s="152"/>
      <c r="CV52" s="162" t="s">
        <v>857</v>
      </c>
      <c r="CW52" s="152"/>
      <c r="CX52" s="152"/>
      <c r="CY52" s="152"/>
      <c r="CZ52" s="152"/>
      <c r="DA52" s="152"/>
      <c r="DB52" s="152"/>
      <c r="DC52" s="152"/>
      <c r="DD52" s="152"/>
      <c r="DE52" s="152"/>
      <c r="DF52" s="152"/>
      <c r="DG52" s="152"/>
      <c r="DH52" s="162" t="s">
        <v>856</v>
      </c>
      <c r="DI52" s="152"/>
      <c r="DJ52" s="152"/>
      <c r="DK52" s="152"/>
      <c r="DL52" s="152"/>
      <c r="DM52" s="152"/>
      <c r="DN52" s="152"/>
      <c r="DO52" s="152"/>
      <c r="DP52" s="152"/>
      <c r="DQ52" s="152"/>
      <c r="DR52" s="152"/>
      <c r="DS52" s="152"/>
      <c r="DT52" s="162"/>
      <c r="DU52" s="152"/>
      <c r="DV52" s="152"/>
      <c r="DW52" s="152"/>
      <c r="DX52" s="152"/>
      <c r="DY52" s="152"/>
      <c r="DZ52" s="152"/>
      <c r="EA52" s="152"/>
      <c r="EB52" s="152"/>
      <c r="EC52" s="152"/>
      <c r="ED52" s="152"/>
      <c r="EE52" s="152"/>
      <c r="EF52" s="162"/>
      <c r="EG52" s="152"/>
      <c r="EH52" s="152"/>
      <c r="EI52" s="152"/>
      <c r="EJ52" s="152"/>
      <c r="EK52" s="152"/>
      <c r="EL52" s="152"/>
      <c r="EM52" s="152"/>
      <c r="EN52" s="152"/>
      <c r="EO52" s="152"/>
      <c r="EP52" s="152"/>
      <c r="EQ52" s="152"/>
      <c r="ER52" s="162"/>
      <c r="ES52" s="152"/>
      <c r="ET52" s="152"/>
      <c r="EU52" s="152"/>
      <c r="EV52" s="152"/>
      <c r="EW52" s="152"/>
      <c r="EX52" s="152"/>
      <c r="EY52" s="152"/>
      <c r="EZ52" s="152"/>
      <c r="FA52" s="152"/>
      <c r="FB52" s="152"/>
      <c r="FC52" s="152"/>
      <c r="FD52" s="162"/>
      <c r="FE52" s="152"/>
      <c r="FF52" s="152"/>
      <c r="FG52" s="152"/>
      <c r="FH52" s="152"/>
      <c r="FI52" s="152"/>
      <c r="FJ52" s="152"/>
      <c r="FK52" s="152"/>
      <c r="FL52" s="152"/>
      <c r="FM52" s="152"/>
      <c r="FN52" s="152"/>
      <c r="FO52" s="152"/>
      <c r="FP52" s="162"/>
      <c r="FQ52" s="152"/>
      <c r="FR52" s="152"/>
      <c r="FS52" s="152"/>
      <c r="FT52" s="152"/>
      <c r="FU52" s="152"/>
      <c r="FV52" s="152"/>
      <c r="FW52" s="152"/>
      <c r="FX52" s="152"/>
      <c r="FY52" s="152"/>
      <c r="FZ52" s="152"/>
      <c r="GA52" s="152"/>
      <c r="GB52" s="162"/>
      <c r="GC52" s="152"/>
      <c r="GD52" s="152"/>
      <c r="GE52" s="152"/>
      <c r="GF52" s="152"/>
      <c r="GG52" s="152"/>
      <c r="GH52" s="152"/>
      <c r="GI52" s="152"/>
      <c r="GJ52" s="152"/>
      <c r="GK52" s="152"/>
      <c r="GL52" s="152"/>
      <c r="GM52" s="152"/>
      <c r="GN52" s="162"/>
      <c r="GO52" s="152"/>
      <c r="GP52" s="152"/>
      <c r="GQ52" s="152"/>
      <c r="GR52" s="152"/>
      <c r="GS52" s="152"/>
      <c r="GT52" s="152"/>
      <c r="GU52" s="152"/>
      <c r="GV52" s="152"/>
      <c r="GW52" s="152"/>
      <c r="GX52" s="152"/>
      <c r="GY52" s="152"/>
      <c r="GZ52" s="162"/>
      <c r="HA52" s="152"/>
      <c r="HB52" s="152"/>
      <c r="HC52" s="152"/>
      <c r="HD52" s="152"/>
      <c r="HE52" s="152"/>
      <c r="HF52" s="152"/>
      <c r="HG52" s="152"/>
      <c r="HH52" s="152"/>
      <c r="HI52" s="152"/>
      <c r="HJ52" s="152"/>
      <c r="HK52" s="152"/>
      <c r="HL52" s="162"/>
      <c r="HM52" s="152"/>
      <c r="HN52" s="152"/>
      <c r="HO52" s="152"/>
      <c r="HP52" s="152"/>
      <c r="HQ52" s="152"/>
      <c r="HR52" s="152"/>
      <c r="HS52" s="152"/>
      <c r="HT52" s="152"/>
      <c r="HU52" s="152"/>
      <c r="HV52" s="152"/>
      <c r="HW52" s="152"/>
      <c r="HX52" s="162"/>
      <c r="HY52" s="152"/>
      <c r="HZ52" s="152"/>
      <c r="IA52" s="152"/>
      <c r="IB52" s="152"/>
      <c r="IC52" s="152"/>
      <c r="ID52" s="152"/>
      <c r="IE52" s="152"/>
      <c r="IF52" s="152"/>
      <c r="IG52" s="152"/>
      <c r="IH52" s="152"/>
      <c r="II52" s="152"/>
      <c r="IJ52" s="162"/>
      <c r="IK52" s="152"/>
      <c r="IL52" s="152"/>
      <c r="IM52" s="152"/>
      <c r="IN52" s="152"/>
      <c r="IO52" s="152"/>
      <c r="IP52" s="152"/>
      <c r="IQ52" s="152"/>
      <c r="IR52" s="152"/>
      <c r="IS52" s="152"/>
      <c r="IT52" s="152"/>
      <c r="IU52" s="152"/>
      <c r="IV52" s="152"/>
      <c r="IW52" s="152"/>
      <c r="IX52" s="152"/>
      <c r="IY52" s="152"/>
      <c r="IZ52" s="152"/>
      <c r="JA52" s="152"/>
      <c r="JB52" s="152"/>
      <c r="JC52" s="152"/>
      <c r="JD52" s="152"/>
      <c r="JE52" s="152"/>
      <c r="JF52" s="152"/>
      <c r="JG52" s="152"/>
      <c r="JH52" s="162"/>
      <c r="JI52" s="152"/>
      <c r="JJ52" s="152"/>
      <c r="JK52" s="152"/>
      <c r="JL52" s="152"/>
      <c r="JM52" s="152"/>
      <c r="JN52" s="152"/>
      <c r="JO52" s="152"/>
      <c r="JP52" s="152"/>
      <c r="JQ52" s="152"/>
      <c r="JR52" s="152"/>
      <c r="JS52" s="152"/>
      <c r="JT52" s="162"/>
      <c r="JU52" s="152"/>
      <c r="JV52" s="152"/>
      <c r="JW52" s="152"/>
      <c r="JX52" s="152"/>
      <c r="JY52" s="152"/>
      <c r="JZ52" s="152"/>
      <c r="KA52" s="152"/>
      <c r="KB52" s="152"/>
      <c r="KC52" s="152"/>
      <c r="KD52" s="152"/>
      <c r="KE52" s="152"/>
      <c r="KF52" s="162"/>
      <c r="KG52" s="152"/>
      <c r="KH52" s="152"/>
      <c r="KI52" s="152"/>
      <c r="KJ52" s="152"/>
      <c r="KK52" s="152"/>
      <c r="KL52" s="152"/>
      <c r="KM52" s="152"/>
      <c r="KN52" s="152"/>
      <c r="KO52" s="152"/>
      <c r="KP52" s="152"/>
      <c r="KQ52" s="152"/>
      <c r="KR52" s="162"/>
      <c r="KS52" s="152"/>
      <c r="KT52" s="152"/>
      <c r="KU52" s="152"/>
      <c r="KV52" s="152"/>
      <c r="KW52" s="152"/>
      <c r="KX52" s="152"/>
      <c r="KY52" s="152"/>
      <c r="KZ52" s="152"/>
      <c r="LA52" s="152"/>
      <c r="LB52" s="152"/>
      <c r="LC52" s="152"/>
      <c r="LD52" s="162"/>
    </row>
    <row r="53" spans="2:317" s="151" customFormat="1" ht="10.5" x14ac:dyDescent="0.25">
      <c r="B53" s="152" t="s">
        <v>598</v>
      </c>
      <c r="C53" s="152" t="s">
        <v>599</v>
      </c>
      <c r="D53" s="152"/>
      <c r="E53" s="152"/>
      <c r="F53" s="152"/>
      <c r="G53" s="152"/>
      <c r="H53" s="152"/>
      <c r="I53" s="152"/>
      <c r="J53" s="152"/>
      <c r="K53" s="152"/>
      <c r="L53" s="152"/>
      <c r="M53" s="152"/>
      <c r="N53" s="152"/>
      <c r="O53" s="152"/>
      <c r="P53" s="162"/>
      <c r="Q53" s="152"/>
      <c r="R53" s="152"/>
      <c r="S53" s="152"/>
      <c r="T53" s="152"/>
      <c r="U53" s="152"/>
      <c r="V53" s="152"/>
      <c r="W53" s="152"/>
      <c r="X53" s="152"/>
      <c r="Y53" s="152"/>
      <c r="Z53" s="152"/>
      <c r="AA53" s="152"/>
      <c r="AB53" s="162"/>
      <c r="AC53" s="152"/>
      <c r="AD53" s="152"/>
      <c r="AE53" s="152"/>
      <c r="AF53" s="152"/>
      <c r="AG53" s="152"/>
      <c r="AH53" s="152"/>
      <c r="AI53" s="152"/>
      <c r="AJ53" s="152"/>
      <c r="AK53" s="152"/>
      <c r="AL53" s="152"/>
      <c r="AM53" s="152"/>
      <c r="AN53" s="162"/>
      <c r="AO53" s="152"/>
      <c r="AP53" s="152"/>
      <c r="AQ53" s="152"/>
      <c r="AR53" s="152"/>
      <c r="AS53" s="152"/>
      <c r="AT53" s="152"/>
      <c r="AU53" s="152"/>
      <c r="AV53" s="152"/>
      <c r="AW53" s="152"/>
      <c r="AX53" s="152"/>
      <c r="AY53" s="152"/>
      <c r="AZ53" s="162"/>
      <c r="BA53" s="152"/>
      <c r="BB53" s="152"/>
      <c r="BC53" s="152"/>
      <c r="BD53" s="152"/>
      <c r="BE53" s="152"/>
      <c r="BF53" s="152"/>
      <c r="BG53" s="152"/>
      <c r="BH53" s="152"/>
      <c r="BI53" s="152"/>
      <c r="BJ53" s="152"/>
      <c r="BK53" s="152"/>
      <c r="BL53" s="162"/>
      <c r="BM53" s="152"/>
      <c r="BN53" s="152"/>
      <c r="BO53" s="152"/>
      <c r="BP53" s="152"/>
      <c r="BQ53" s="152"/>
      <c r="BR53" s="152"/>
      <c r="BS53" s="152"/>
      <c r="BT53" s="152"/>
      <c r="BU53" s="152"/>
      <c r="BV53" s="152"/>
      <c r="BW53" s="152"/>
      <c r="BX53" s="162"/>
      <c r="BY53" s="152"/>
      <c r="BZ53" s="152"/>
      <c r="CA53" s="152"/>
      <c r="CB53" s="152"/>
      <c r="CC53" s="152"/>
      <c r="CD53" s="152"/>
      <c r="CE53" s="152"/>
      <c r="CF53" s="152"/>
      <c r="CG53" s="152"/>
      <c r="CH53" s="152"/>
      <c r="CI53" s="152"/>
      <c r="CJ53" s="162"/>
      <c r="CK53" s="152"/>
      <c r="CL53" s="152"/>
      <c r="CM53" s="152"/>
      <c r="CN53" s="152"/>
      <c r="CO53" s="152"/>
      <c r="CP53" s="152"/>
      <c r="CQ53" s="152"/>
      <c r="CR53" s="152"/>
      <c r="CS53" s="152"/>
      <c r="CT53" s="152"/>
      <c r="CU53" s="152"/>
      <c r="CV53" s="162"/>
      <c r="CW53" s="152"/>
      <c r="CX53" s="152"/>
      <c r="CY53" s="152"/>
      <c r="CZ53" s="152"/>
      <c r="DA53" s="152"/>
      <c r="DB53" s="152"/>
      <c r="DC53" s="152"/>
      <c r="DD53" s="152"/>
      <c r="DE53" s="152"/>
      <c r="DF53" s="152"/>
      <c r="DG53" s="152"/>
      <c r="DH53" s="162"/>
      <c r="DI53" s="152"/>
      <c r="DJ53" s="152"/>
      <c r="DK53" s="152"/>
      <c r="DL53" s="152"/>
      <c r="DM53" s="152"/>
      <c r="DN53" s="152"/>
      <c r="DO53" s="152"/>
      <c r="DP53" s="152"/>
      <c r="DQ53" s="152"/>
      <c r="DR53" s="152"/>
      <c r="DS53" s="152"/>
      <c r="DT53" s="162"/>
      <c r="DU53" s="152"/>
      <c r="DV53" s="152"/>
      <c r="DW53" s="152"/>
      <c r="DX53" s="152"/>
      <c r="DY53" s="152"/>
      <c r="DZ53" s="152"/>
      <c r="EA53" s="152"/>
      <c r="EB53" s="152"/>
      <c r="EC53" s="152"/>
      <c r="ED53" s="152"/>
      <c r="EE53" s="152"/>
      <c r="EF53" s="162"/>
      <c r="EG53" s="152"/>
      <c r="EH53" s="152"/>
      <c r="EI53" s="152"/>
      <c r="EJ53" s="152"/>
      <c r="EK53" s="152"/>
      <c r="EL53" s="152"/>
      <c r="EM53" s="152"/>
      <c r="EN53" s="152"/>
      <c r="EO53" s="152"/>
      <c r="EP53" s="152"/>
      <c r="EQ53" s="152"/>
      <c r="ER53" s="162"/>
      <c r="ES53" s="152"/>
      <c r="ET53" s="152"/>
      <c r="EU53" s="152"/>
      <c r="EV53" s="152"/>
      <c r="EW53" s="152"/>
      <c r="EX53" s="152"/>
      <c r="EY53" s="152"/>
      <c r="EZ53" s="152"/>
      <c r="FA53" s="152"/>
      <c r="FB53" s="152"/>
      <c r="FC53" s="152"/>
      <c r="FD53" s="164"/>
      <c r="FE53" s="152"/>
      <c r="FF53" s="152"/>
      <c r="FG53" s="152"/>
      <c r="FH53" s="152"/>
      <c r="FI53" s="152"/>
      <c r="FJ53" s="152"/>
      <c r="FK53" s="152"/>
      <c r="FL53" s="152"/>
      <c r="FM53" s="152"/>
      <c r="FN53" s="152"/>
      <c r="FO53" s="152"/>
      <c r="FP53" s="162"/>
      <c r="FQ53" s="152"/>
      <c r="FR53" s="152"/>
      <c r="FS53" s="152"/>
      <c r="FT53" s="152"/>
      <c r="FU53" s="152"/>
      <c r="FV53" s="152"/>
      <c r="FW53" s="152"/>
      <c r="FX53" s="152"/>
      <c r="FY53" s="152"/>
      <c r="FZ53" s="152"/>
      <c r="GA53" s="152"/>
      <c r="GB53" s="162"/>
      <c r="GC53" s="152"/>
      <c r="GD53" s="152"/>
      <c r="GE53" s="152"/>
      <c r="GF53" s="152"/>
      <c r="GG53" s="152"/>
      <c r="GH53" s="152"/>
      <c r="GI53" s="152"/>
      <c r="GJ53" s="152"/>
      <c r="GK53" s="152"/>
      <c r="GL53" s="152"/>
      <c r="GM53" s="152"/>
      <c r="GN53" s="162" t="s">
        <v>858</v>
      </c>
      <c r="GO53" s="152"/>
      <c r="GP53" s="152"/>
      <c r="GQ53" s="152"/>
      <c r="GR53" s="152"/>
      <c r="GS53" s="152"/>
      <c r="GT53" s="152"/>
      <c r="GU53" s="152"/>
      <c r="GV53" s="152"/>
      <c r="GW53" s="152"/>
      <c r="GX53" s="152"/>
      <c r="GY53" s="152"/>
      <c r="GZ53" s="162" t="s">
        <v>677</v>
      </c>
      <c r="HA53" s="152"/>
      <c r="HB53" s="152"/>
      <c r="HC53" s="152"/>
      <c r="HD53" s="152"/>
      <c r="HE53" s="152"/>
      <c r="HF53" s="152"/>
      <c r="HG53" s="152"/>
      <c r="HH53" s="152"/>
      <c r="HI53" s="152"/>
      <c r="HJ53" s="152"/>
      <c r="HK53" s="152"/>
      <c r="HL53" s="162" t="s">
        <v>677</v>
      </c>
      <c r="HM53" s="152"/>
      <c r="HN53" s="152"/>
      <c r="HO53" s="152"/>
      <c r="HP53" s="152"/>
      <c r="HQ53" s="152"/>
      <c r="HR53" s="152"/>
      <c r="HS53" s="152"/>
      <c r="HT53" s="152"/>
      <c r="HU53" s="152"/>
      <c r="HV53" s="152"/>
      <c r="HW53" s="152"/>
      <c r="HX53" s="162" t="s">
        <v>859</v>
      </c>
      <c r="HY53" s="152"/>
      <c r="HZ53" s="152"/>
      <c r="IA53" s="152"/>
      <c r="IB53" s="152"/>
      <c r="IC53" s="152"/>
      <c r="ID53" s="152"/>
      <c r="IE53" s="152"/>
      <c r="IF53" s="152"/>
      <c r="IG53" s="152"/>
      <c r="IH53" s="152"/>
      <c r="II53" s="152"/>
      <c r="IJ53" s="162" t="s">
        <v>677</v>
      </c>
      <c r="IK53" s="152"/>
      <c r="IL53" s="152"/>
      <c r="IM53" s="152"/>
      <c r="IN53" s="152"/>
      <c r="IO53" s="152"/>
      <c r="IP53" s="152"/>
      <c r="IQ53" s="152"/>
      <c r="IR53" s="152"/>
      <c r="IS53" s="152"/>
      <c r="IT53" s="152"/>
      <c r="IU53" s="152"/>
      <c r="IV53" s="152"/>
      <c r="IW53" s="152"/>
      <c r="IX53" s="152"/>
      <c r="IY53" s="152"/>
      <c r="IZ53" s="152"/>
      <c r="JA53" s="152"/>
      <c r="JB53" s="152"/>
      <c r="JC53" s="152"/>
      <c r="JD53" s="152"/>
      <c r="JE53" s="152"/>
      <c r="JF53" s="152"/>
      <c r="JG53" s="152"/>
      <c r="JH53" s="162"/>
      <c r="JI53" s="152"/>
      <c r="JJ53" s="152"/>
      <c r="JK53" s="152"/>
      <c r="JL53" s="152"/>
      <c r="JM53" s="152"/>
      <c r="JN53" s="152"/>
      <c r="JO53" s="152"/>
      <c r="JP53" s="152"/>
      <c r="JQ53" s="152"/>
      <c r="JR53" s="152"/>
      <c r="JS53" s="152"/>
      <c r="JT53" s="162"/>
      <c r="JU53" s="152"/>
      <c r="JV53" s="152"/>
      <c r="JW53" s="152"/>
      <c r="JX53" s="152"/>
      <c r="JY53" s="152"/>
      <c r="JZ53" s="152"/>
      <c r="KA53" s="152"/>
      <c r="KB53" s="152"/>
      <c r="KC53" s="152"/>
      <c r="KD53" s="152"/>
      <c r="KE53" s="152"/>
      <c r="KF53" s="162"/>
      <c r="KG53" s="152"/>
      <c r="KH53" s="152"/>
      <c r="KI53" s="152"/>
      <c r="KJ53" s="152"/>
      <c r="KK53" s="152"/>
      <c r="KL53" s="152"/>
      <c r="KM53" s="152"/>
      <c r="KN53" s="152"/>
      <c r="KO53" s="152"/>
      <c r="KP53" s="152"/>
      <c r="KQ53" s="152"/>
      <c r="KR53" s="162"/>
      <c r="KS53" s="152"/>
      <c r="KT53" s="152"/>
      <c r="KU53" s="152"/>
      <c r="KV53" s="152"/>
      <c r="KW53" s="152"/>
      <c r="KX53" s="152"/>
      <c r="KY53" s="152"/>
      <c r="KZ53" s="152"/>
      <c r="LA53" s="152"/>
      <c r="LB53" s="152"/>
      <c r="LC53" s="152"/>
      <c r="LD53" s="162"/>
    </row>
    <row r="54" spans="2:317" s="151" customFormat="1" ht="10.5" x14ac:dyDescent="0.25">
      <c r="B54" s="152" t="s">
        <v>600</v>
      </c>
      <c r="C54" s="152" t="s">
        <v>601</v>
      </c>
      <c r="D54" s="152"/>
      <c r="E54" s="152"/>
      <c r="F54" s="152"/>
      <c r="G54" s="152"/>
      <c r="H54" s="152"/>
      <c r="I54" s="152"/>
      <c r="J54" s="152"/>
      <c r="K54" s="152"/>
      <c r="L54" s="152"/>
      <c r="M54" s="152"/>
      <c r="N54" s="152"/>
      <c r="O54" s="152"/>
      <c r="P54" s="162" t="s">
        <v>860</v>
      </c>
      <c r="Q54" s="152"/>
      <c r="R54" s="152"/>
      <c r="S54" s="152"/>
      <c r="T54" s="152"/>
      <c r="U54" s="152"/>
      <c r="V54" s="152"/>
      <c r="W54" s="152"/>
      <c r="X54" s="152"/>
      <c r="Y54" s="152"/>
      <c r="Z54" s="152"/>
      <c r="AA54" s="152"/>
      <c r="AB54" s="162" t="s">
        <v>861</v>
      </c>
      <c r="AC54" s="152"/>
      <c r="AD54" s="152"/>
      <c r="AE54" s="152"/>
      <c r="AF54" s="152"/>
      <c r="AG54" s="152"/>
      <c r="AH54" s="152"/>
      <c r="AI54" s="152"/>
      <c r="AJ54" s="152"/>
      <c r="AK54" s="152"/>
      <c r="AL54" s="152"/>
      <c r="AM54" s="152"/>
      <c r="AN54" s="162" t="s">
        <v>669</v>
      </c>
      <c r="AO54" s="152"/>
      <c r="AP54" s="152"/>
      <c r="AQ54" s="152"/>
      <c r="AR54" s="152"/>
      <c r="AS54" s="152"/>
      <c r="AT54" s="152"/>
      <c r="AU54" s="152"/>
      <c r="AV54" s="152"/>
      <c r="AW54" s="152"/>
      <c r="AX54" s="152"/>
      <c r="AY54" s="152"/>
      <c r="AZ54" s="162" t="s">
        <v>862</v>
      </c>
      <c r="BA54" s="152"/>
      <c r="BB54" s="152"/>
      <c r="BC54" s="152"/>
      <c r="BD54" s="152"/>
      <c r="BE54" s="152"/>
      <c r="BF54" s="152"/>
      <c r="BG54" s="152"/>
      <c r="BH54" s="152"/>
      <c r="BI54" s="152"/>
      <c r="BJ54" s="152"/>
      <c r="BK54" s="152"/>
      <c r="BL54" s="162" t="s">
        <v>863</v>
      </c>
      <c r="BM54" s="152"/>
      <c r="BN54" s="152"/>
      <c r="BO54" s="152"/>
      <c r="BP54" s="152"/>
      <c r="BQ54" s="152"/>
      <c r="BR54" s="152"/>
      <c r="BS54" s="152"/>
      <c r="BT54" s="152"/>
      <c r="BU54" s="152"/>
      <c r="BV54" s="152"/>
      <c r="BW54" s="152"/>
      <c r="BX54" s="162" t="s">
        <v>864</v>
      </c>
      <c r="BY54" s="152"/>
      <c r="BZ54" s="152"/>
      <c r="CA54" s="152"/>
      <c r="CB54" s="152"/>
      <c r="CC54" s="152"/>
      <c r="CD54" s="152"/>
      <c r="CE54" s="152"/>
      <c r="CF54" s="152"/>
      <c r="CG54" s="152"/>
      <c r="CH54" s="152"/>
      <c r="CI54" s="152"/>
      <c r="CJ54" s="162" t="s">
        <v>864</v>
      </c>
      <c r="CK54" s="152"/>
      <c r="CL54" s="152"/>
      <c r="CM54" s="152"/>
      <c r="CN54" s="152"/>
      <c r="CO54" s="152"/>
      <c r="CP54" s="152"/>
      <c r="CQ54" s="152"/>
      <c r="CR54" s="152"/>
      <c r="CS54" s="152"/>
      <c r="CT54" s="152"/>
      <c r="CU54" s="152"/>
      <c r="CV54" s="162" t="s">
        <v>865</v>
      </c>
      <c r="CW54" s="152"/>
      <c r="CX54" s="152"/>
      <c r="CY54" s="152"/>
      <c r="CZ54" s="152"/>
      <c r="DA54" s="152"/>
      <c r="DB54" s="152"/>
      <c r="DC54" s="152"/>
      <c r="DD54" s="152"/>
      <c r="DE54" s="152"/>
      <c r="DF54" s="152"/>
      <c r="DG54" s="152"/>
      <c r="DH54" s="162" t="s">
        <v>865</v>
      </c>
      <c r="DI54" s="152"/>
      <c r="DJ54" s="152"/>
      <c r="DK54" s="152"/>
      <c r="DL54" s="152"/>
      <c r="DM54" s="152"/>
      <c r="DN54" s="152"/>
      <c r="DO54" s="152"/>
      <c r="DP54" s="152"/>
      <c r="DQ54" s="152"/>
      <c r="DR54" s="152"/>
      <c r="DS54" s="152"/>
      <c r="DT54" s="162" t="s">
        <v>865</v>
      </c>
      <c r="DU54" s="152"/>
      <c r="DV54" s="152"/>
      <c r="DW54" s="152"/>
      <c r="DX54" s="152"/>
      <c r="DY54" s="152"/>
      <c r="DZ54" s="152"/>
      <c r="EA54" s="152"/>
      <c r="EB54" s="152"/>
      <c r="EC54" s="152"/>
      <c r="ED54" s="152"/>
      <c r="EE54" s="152"/>
      <c r="EF54" s="162" t="s">
        <v>866</v>
      </c>
      <c r="EG54" s="152"/>
      <c r="EH54" s="152"/>
      <c r="EI54" s="152"/>
      <c r="EJ54" s="152"/>
      <c r="EK54" s="152"/>
      <c r="EL54" s="152"/>
      <c r="EM54" s="152"/>
      <c r="EN54" s="152"/>
      <c r="EO54" s="152"/>
      <c r="EP54" s="152"/>
      <c r="EQ54" s="152"/>
      <c r="ER54" s="162" t="s">
        <v>866</v>
      </c>
      <c r="ES54" s="152"/>
      <c r="ET54" s="152"/>
      <c r="EU54" s="152"/>
      <c r="EV54" s="152"/>
      <c r="EW54" s="152"/>
      <c r="EX54" s="152"/>
      <c r="EY54" s="152"/>
      <c r="EZ54" s="152"/>
      <c r="FA54" s="152"/>
      <c r="FB54" s="152"/>
      <c r="FC54" s="152"/>
      <c r="FD54" s="162" t="s">
        <v>866</v>
      </c>
      <c r="FE54" s="152"/>
      <c r="FF54" s="152"/>
      <c r="FG54" s="152"/>
      <c r="FH54" s="152"/>
      <c r="FI54" s="152"/>
      <c r="FJ54" s="152"/>
      <c r="FK54" s="152"/>
      <c r="FL54" s="152"/>
      <c r="FM54" s="152"/>
      <c r="FN54" s="152"/>
      <c r="FO54" s="152"/>
      <c r="FP54" s="162" t="s">
        <v>867</v>
      </c>
      <c r="FQ54" s="152"/>
      <c r="FR54" s="152"/>
      <c r="FS54" s="152"/>
      <c r="FT54" s="152"/>
      <c r="FU54" s="152"/>
      <c r="FV54" s="152"/>
      <c r="FW54" s="152"/>
      <c r="FX54" s="152"/>
      <c r="FY54" s="152"/>
      <c r="FZ54" s="152"/>
      <c r="GA54" s="152"/>
      <c r="GB54" s="162" t="s">
        <v>866</v>
      </c>
      <c r="GC54" s="152"/>
      <c r="GD54" s="152"/>
      <c r="GE54" s="152"/>
      <c r="GF54" s="152"/>
      <c r="GG54" s="152"/>
      <c r="GH54" s="152"/>
      <c r="GI54" s="152"/>
      <c r="GJ54" s="152"/>
      <c r="GK54" s="152"/>
      <c r="GL54" s="152"/>
      <c r="GM54" s="152"/>
      <c r="GN54" s="162" t="s">
        <v>868</v>
      </c>
      <c r="GO54" s="152"/>
      <c r="GP54" s="152"/>
      <c r="GQ54" s="152"/>
      <c r="GR54" s="152"/>
      <c r="GS54" s="152"/>
      <c r="GT54" s="152"/>
      <c r="GU54" s="152"/>
      <c r="GV54" s="152"/>
      <c r="GW54" s="152"/>
      <c r="GX54" s="152"/>
      <c r="GY54" s="152"/>
      <c r="GZ54" s="162" t="s">
        <v>677</v>
      </c>
      <c r="HA54" s="152"/>
      <c r="HB54" s="152"/>
      <c r="HC54" s="152"/>
      <c r="HD54" s="152"/>
      <c r="HE54" s="152"/>
      <c r="HF54" s="152"/>
      <c r="HG54" s="152"/>
      <c r="HH54" s="152"/>
      <c r="HI54" s="152"/>
      <c r="HJ54" s="152"/>
      <c r="HK54" s="152"/>
      <c r="HL54" s="162" t="s">
        <v>677</v>
      </c>
      <c r="HM54" s="152"/>
      <c r="HN54" s="152"/>
      <c r="HO54" s="152"/>
      <c r="HP54" s="152"/>
      <c r="HQ54" s="152"/>
      <c r="HR54" s="152"/>
      <c r="HS54" s="152"/>
      <c r="HT54" s="152"/>
      <c r="HU54" s="152"/>
      <c r="HV54" s="152"/>
      <c r="HW54" s="152"/>
      <c r="HX54" s="162" t="s">
        <v>869</v>
      </c>
      <c r="HY54" s="152"/>
      <c r="HZ54" s="152"/>
      <c r="IA54" s="152"/>
      <c r="IB54" s="152"/>
      <c r="IC54" s="152"/>
      <c r="ID54" s="152"/>
      <c r="IE54" s="152"/>
      <c r="IF54" s="152"/>
      <c r="IG54" s="152"/>
      <c r="IH54" s="152"/>
      <c r="II54" s="152"/>
      <c r="IJ54" s="162" t="s">
        <v>677</v>
      </c>
      <c r="IK54" s="152"/>
      <c r="IL54" s="152"/>
      <c r="IM54" s="152"/>
      <c r="IN54" s="152"/>
      <c r="IO54" s="152"/>
      <c r="IP54" s="152"/>
      <c r="IQ54" s="152"/>
      <c r="IR54" s="152"/>
      <c r="IS54" s="152"/>
      <c r="IT54" s="152"/>
      <c r="IU54" s="152"/>
      <c r="IV54" s="152"/>
      <c r="IW54" s="152"/>
      <c r="IX54" s="152"/>
      <c r="IY54" s="152"/>
      <c r="IZ54" s="152"/>
      <c r="JA54" s="152"/>
      <c r="JB54" s="152"/>
      <c r="JC54" s="152"/>
      <c r="JD54" s="152"/>
      <c r="JE54" s="152"/>
      <c r="JF54" s="152"/>
      <c r="JG54" s="152"/>
      <c r="JH54" s="162"/>
      <c r="JI54" s="152"/>
      <c r="JJ54" s="152"/>
      <c r="JK54" s="152"/>
      <c r="JL54" s="152"/>
      <c r="JM54" s="152"/>
      <c r="JN54" s="152"/>
      <c r="JO54" s="152"/>
      <c r="JP54" s="152"/>
      <c r="JQ54" s="152"/>
      <c r="JR54" s="152"/>
      <c r="JS54" s="152"/>
      <c r="JT54" s="162"/>
      <c r="JU54" s="152"/>
      <c r="JV54" s="152"/>
      <c r="JW54" s="152"/>
      <c r="JX54" s="152"/>
      <c r="JY54" s="152"/>
      <c r="JZ54" s="152"/>
      <c r="KA54" s="152"/>
      <c r="KB54" s="152"/>
      <c r="KC54" s="152"/>
      <c r="KD54" s="152"/>
      <c r="KE54" s="152"/>
      <c r="KF54" s="162"/>
      <c r="KG54" s="152"/>
      <c r="KH54" s="152"/>
      <c r="KI54" s="152"/>
      <c r="KJ54" s="152"/>
      <c r="KK54" s="152"/>
      <c r="KL54" s="152"/>
      <c r="KM54" s="152"/>
      <c r="KN54" s="152"/>
      <c r="KO54" s="152"/>
      <c r="KP54" s="152"/>
      <c r="KQ54" s="152"/>
      <c r="KR54" s="162"/>
      <c r="KS54" s="152"/>
      <c r="KT54" s="152"/>
      <c r="KU54" s="152"/>
      <c r="KV54" s="152"/>
      <c r="KW54" s="152"/>
      <c r="KX54" s="152"/>
      <c r="KY54" s="152"/>
      <c r="KZ54" s="152"/>
      <c r="LA54" s="152"/>
      <c r="LB54" s="152"/>
      <c r="LC54" s="152"/>
      <c r="LD54" s="162"/>
      <c r="LE54" s="151" t="s">
        <v>645</v>
      </c>
    </row>
    <row r="55" spans="2:317" s="151" customFormat="1" ht="10.5" x14ac:dyDescent="0.25">
      <c r="B55" s="152" t="s">
        <v>602</v>
      </c>
      <c r="C55" s="152" t="s">
        <v>603</v>
      </c>
      <c r="D55" s="152"/>
      <c r="E55" s="152"/>
      <c r="F55" s="152"/>
      <c r="G55" s="152"/>
      <c r="H55" s="152"/>
      <c r="I55" s="152"/>
      <c r="J55" s="152"/>
      <c r="K55" s="152"/>
      <c r="L55" s="152"/>
      <c r="M55" s="152"/>
      <c r="N55" s="152"/>
      <c r="O55" s="152"/>
      <c r="P55" s="162" t="s">
        <v>870</v>
      </c>
      <c r="Q55" s="152"/>
      <c r="R55" s="152"/>
      <c r="S55" s="152"/>
      <c r="T55" s="152"/>
      <c r="U55" s="152"/>
      <c r="V55" s="152"/>
      <c r="W55" s="152"/>
      <c r="X55" s="152"/>
      <c r="Y55" s="152"/>
      <c r="Z55" s="152"/>
      <c r="AA55" s="152"/>
      <c r="AB55" s="162" t="s">
        <v>871</v>
      </c>
      <c r="AC55" s="152"/>
      <c r="AD55" s="152"/>
      <c r="AE55" s="152"/>
      <c r="AF55" s="152"/>
      <c r="AG55" s="152"/>
      <c r="AH55" s="152"/>
      <c r="AI55" s="152"/>
      <c r="AJ55" s="152"/>
      <c r="AK55" s="152"/>
      <c r="AL55" s="152"/>
      <c r="AM55" s="152"/>
      <c r="AN55" s="162" t="s">
        <v>872</v>
      </c>
      <c r="AO55" s="152"/>
      <c r="AP55" s="152"/>
      <c r="AQ55" s="152"/>
      <c r="AR55" s="152"/>
      <c r="AS55" s="152"/>
      <c r="AT55" s="152"/>
      <c r="AU55" s="152"/>
      <c r="AV55" s="152"/>
      <c r="AW55" s="152"/>
      <c r="AX55" s="152"/>
      <c r="AY55" s="152"/>
      <c r="AZ55" s="162" t="s">
        <v>871</v>
      </c>
      <c r="BA55" s="152"/>
      <c r="BB55" s="152"/>
      <c r="BC55" s="152"/>
      <c r="BD55" s="152"/>
      <c r="BE55" s="152"/>
      <c r="BF55" s="152"/>
      <c r="BG55" s="152"/>
      <c r="BH55" s="152"/>
      <c r="BI55" s="152"/>
      <c r="BJ55" s="152"/>
      <c r="BK55" s="152"/>
      <c r="BL55" s="162" t="s">
        <v>871</v>
      </c>
      <c r="BM55" s="152"/>
      <c r="BN55" s="152"/>
      <c r="BO55" s="152"/>
      <c r="BP55" s="152"/>
      <c r="BQ55" s="152"/>
      <c r="BR55" s="152"/>
      <c r="BS55" s="152"/>
      <c r="BT55" s="152"/>
      <c r="BU55" s="152"/>
      <c r="BV55" s="152"/>
      <c r="BW55" s="152"/>
      <c r="BX55" s="162"/>
      <c r="BY55" s="152"/>
      <c r="BZ55" s="152"/>
      <c r="CA55" s="152"/>
      <c r="CB55" s="152"/>
      <c r="CC55" s="152"/>
      <c r="CD55" s="152"/>
      <c r="CE55" s="152"/>
      <c r="CF55" s="152"/>
      <c r="CG55" s="152"/>
      <c r="CH55" s="152"/>
      <c r="CI55" s="152"/>
      <c r="CJ55" s="162"/>
      <c r="CK55" s="152"/>
      <c r="CL55" s="152"/>
      <c r="CM55" s="152"/>
      <c r="CN55" s="152"/>
      <c r="CO55" s="152"/>
      <c r="CP55" s="152"/>
      <c r="CQ55" s="152"/>
      <c r="CR55" s="152"/>
      <c r="CS55" s="152"/>
      <c r="CT55" s="152"/>
      <c r="CU55" s="152"/>
      <c r="CV55" s="162" t="s">
        <v>873</v>
      </c>
      <c r="CW55" s="152"/>
      <c r="CX55" s="152"/>
      <c r="CY55" s="152"/>
      <c r="CZ55" s="152"/>
      <c r="DA55" s="152"/>
      <c r="DB55" s="152"/>
      <c r="DC55" s="152"/>
      <c r="DD55" s="152"/>
      <c r="DE55" s="152"/>
      <c r="DF55" s="152"/>
      <c r="DG55" s="152"/>
      <c r="DH55" s="162" t="s">
        <v>874</v>
      </c>
      <c r="DI55" s="152"/>
      <c r="DJ55" s="152"/>
      <c r="DK55" s="152"/>
      <c r="DL55" s="152"/>
      <c r="DM55" s="152"/>
      <c r="DN55" s="152"/>
      <c r="DO55" s="152"/>
      <c r="DP55" s="152"/>
      <c r="DQ55" s="152"/>
      <c r="DR55" s="152"/>
      <c r="DS55" s="152"/>
      <c r="DT55" s="162"/>
      <c r="DU55" s="152"/>
      <c r="DV55" s="152"/>
      <c r="DW55" s="152"/>
      <c r="DX55" s="152"/>
      <c r="DY55" s="152"/>
      <c r="DZ55" s="152"/>
      <c r="EA55" s="152"/>
      <c r="EB55" s="152"/>
      <c r="EC55" s="152"/>
      <c r="ED55" s="152"/>
      <c r="EE55" s="152"/>
      <c r="EF55" s="162"/>
      <c r="EG55" s="152"/>
      <c r="EH55" s="152"/>
      <c r="EI55" s="152"/>
      <c r="EJ55" s="152"/>
      <c r="EK55" s="152"/>
      <c r="EL55" s="152"/>
      <c r="EM55" s="152"/>
      <c r="EN55" s="152"/>
      <c r="EO55" s="152"/>
      <c r="EP55" s="152"/>
      <c r="EQ55" s="152"/>
      <c r="ER55" s="162"/>
      <c r="ES55" s="152"/>
      <c r="ET55" s="152"/>
      <c r="EU55" s="152"/>
      <c r="EV55" s="152"/>
      <c r="EW55" s="152"/>
      <c r="EX55" s="152"/>
      <c r="EY55" s="152"/>
      <c r="EZ55" s="152"/>
      <c r="FA55" s="152"/>
      <c r="FB55" s="152"/>
      <c r="FC55" s="152"/>
      <c r="FD55" s="162"/>
      <c r="FE55" s="152"/>
      <c r="FF55" s="152"/>
      <c r="FG55" s="152"/>
      <c r="FH55" s="152"/>
      <c r="FI55" s="152"/>
      <c r="FJ55" s="152"/>
      <c r="FK55" s="152"/>
      <c r="FL55" s="152"/>
      <c r="FM55" s="152"/>
      <c r="FN55" s="152"/>
      <c r="FO55" s="152"/>
      <c r="FP55" s="162"/>
      <c r="FQ55" s="152"/>
      <c r="FR55" s="152"/>
      <c r="FS55" s="152"/>
      <c r="FT55" s="152"/>
      <c r="FU55" s="152"/>
      <c r="FV55" s="152"/>
      <c r="FW55" s="152"/>
      <c r="FX55" s="152"/>
      <c r="FY55" s="152"/>
      <c r="FZ55" s="152"/>
      <c r="GA55" s="152"/>
      <c r="GB55" s="162"/>
      <c r="GC55" s="152"/>
      <c r="GD55" s="152"/>
      <c r="GE55" s="152"/>
      <c r="GF55" s="152"/>
      <c r="GG55" s="152"/>
      <c r="GH55" s="152"/>
      <c r="GI55" s="152"/>
      <c r="GJ55" s="152"/>
      <c r="GK55" s="152"/>
      <c r="GL55" s="152"/>
      <c r="GM55" s="152"/>
      <c r="GN55" s="162"/>
      <c r="GO55" s="152"/>
      <c r="GP55" s="152"/>
      <c r="GQ55" s="152"/>
      <c r="GR55" s="152"/>
      <c r="GS55" s="152"/>
      <c r="GT55" s="152"/>
      <c r="GU55" s="152"/>
      <c r="GV55" s="152"/>
      <c r="GW55" s="152"/>
      <c r="GX55" s="152"/>
      <c r="GY55" s="152"/>
      <c r="GZ55" s="162"/>
      <c r="HA55" s="152"/>
      <c r="HB55" s="152"/>
      <c r="HC55" s="152"/>
      <c r="HD55" s="152"/>
      <c r="HE55" s="152"/>
      <c r="HF55" s="152"/>
      <c r="HG55" s="152"/>
      <c r="HH55" s="152"/>
      <c r="HI55" s="152"/>
      <c r="HJ55" s="152"/>
      <c r="HK55" s="152"/>
      <c r="HL55" s="162"/>
      <c r="HM55" s="152"/>
      <c r="HN55" s="152"/>
      <c r="HO55" s="152"/>
      <c r="HP55" s="152"/>
      <c r="HQ55" s="152"/>
      <c r="HR55" s="152"/>
      <c r="HS55" s="152"/>
      <c r="HT55" s="152"/>
      <c r="HU55" s="152"/>
      <c r="HV55" s="152"/>
      <c r="HW55" s="152"/>
      <c r="HX55" s="162"/>
      <c r="HY55" s="152"/>
      <c r="HZ55" s="152"/>
      <c r="IA55" s="152"/>
      <c r="IB55" s="152"/>
      <c r="IC55" s="152"/>
      <c r="ID55" s="152"/>
      <c r="IE55" s="152"/>
      <c r="IF55" s="152"/>
      <c r="IG55" s="152"/>
      <c r="IH55" s="152"/>
      <c r="II55" s="152"/>
      <c r="IJ55" s="162"/>
      <c r="IK55" s="152"/>
      <c r="IL55" s="152"/>
      <c r="IM55" s="152"/>
      <c r="IN55" s="152"/>
      <c r="IO55" s="152"/>
      <c r="IP55" s="152"/>
      <c r="IQ55" s="152"/>
      <c r="IR55" s="152"/>
      <c r="IS55" s="152"/>
      <c r="IT55" s="152"/>
      <c r="IU55" s="152"/>
      <c r="IV55" s="152"/>
      <c r="IW55" s="152"/>
      <c r="IX55" s="152"/>
      <c r="IY55" s="152"/>
      <c r="IZ55" s="152"/>
      <c r="JA55" s="152"/>
      <c r="JB55" s="152"/>
      <c r="JC55" s="152"/>
      <c r="JD55" s="152"/>
      <c r="JE55" s="152"/>
      <c r="JF55" s="152"/>
      <c r="JG55" s="152"/>
      <c r="JH55" s="162"/>
      <c r="JI55" s="152"/>
      <c r="JJ55" s="152"/>
      <c r="JK55" s="152"/>
      <c r="JL55" s="152"/>
      <c r="JM55" s="152"/>
      <c r="JN55" s="152"/>
      <c r="JO55" s="152"/>
      <c r="JP55" s="152"/>
      <c r="JQ55" s="152"/>
      <c r="JR55" s="152"/>
      <c r="JS55" s="152"/>
      <c r="JT55" s="162"/>
      <c r="JU55" s="152"/>
      <c r="JV55" s="152"/>
      <c r="JW55" s="152"/>
      <c r="JX55" s="152"/>
      <c r="JY55" s="152"/>
      <c r="JZ55" s="152"/>
      <c r="KA55" s="152"/>
      <c r="KB55" s="152"/>
      <c r="KC55" s="152"/>
      <c r="KD55" s="152"/>
      <c r="KE55" s="152"/>
      <c r="KF55" s="162"/>
      <c r="KG55" s="152"/>
      <c r="KH55" s="152"/>
      <c r="KI55" s="152"/>
      <c r="KJ55" s="152"/>
      <c r="KK55" s="152"/>
      <c r="KL55" s="152"/>
      <c r="KM55" s="152"/>
      <c r="KN55" s="152"/>
      <c r="KO55" s="152"/>
      <c r="KP55" s="152"/>
      <c r="KQ55" s="152"/>
      <c r="KR55" s="162"/>
      <c r="KS55" s="152"/>
      <c r="KT55" s="152"/>
      <c r="KU55" s="152"/>
      <c r="KV55" s="152"/>
      <c r="KW55" s="152"/>
      <c r="KX55" s="152"/>
      <c r="KY55" s="152"/>
      <c r="KZ55" s="152"/>
      <c r="LA55" s="152"/>
      <c r="LB55" s="152"/>
      <c r="LC55" s="152"/>
      <c r="LD55" s="162"/>
    </row>
    <row r="56" spans="2:317" s="151" customFormat="1" ht="10.5" x14ac:dyDescent="0.25">
      <c r="B56" s="152" t="s">
        <v>604</v>
      </c>
      <c r="C56" s="152" t="s">
        <v>605</v>
      </c>
      <c r="D56" s="152"/>
      <c r="E56" s="152"/>
      <c r="F56" s="152"/>
      <c r="G56" s="152"/>
      <c r="H56" s="152"/>
      <c r="I56" s="152"/>
      <c r="J56" s="152"/>
      <c r="K56" s="152"/>
      <c r="L56" s="152"/>
      <c r="M56" s="152"/>
      <c r="N56" s="152"/>
      <c r="O56" s="152"/>
      <c r="P56" s="162" t="s">
        <v>875</v>
      </c>
      <c r="Q56" s="152"/>
      <c r="R56" s="152"/>
      <c r="S56" s="152"/>
      <c r="T56" s="152"/>
      <c r="U56" s="152"/>
      <c r="V56" s="152"/>
      <c r="W56" s="152"/>
      <c r="X56" s="152"/>
      <c r="Y56" s="152"/>
      <c r="Z56" s="152"/>
      <c r="AA56" s="152"/>
      <c r="AB56" s="162" t="s">
        <v>875</v>
      </c>
      <c r="AC56" s="152"/>
      <c r="AD56" s="152"/>
      <c r="AE56" s="152"/>
      <c r="AF56" s="152"/>
      <c r="AG56" s="152"/>
      <c r="AH56" s="152"/>
      <c r="AI56" s="152"/>
      <c r="AJ56" s="152"/>
      <c r="AK56" s="152"/>
      <c r="AL56" s="152"/>
      <c r="AM56" s="152"/>
      <c r="AN56" s="162" t="s">
        <v>876</v>
      </c>
      <c r="AO56" s="152"/>
      <c r="AP56" s="152"/>
      <c r="AQ56" s="152"/>
      <c r="AR56" s="152"/>
      <c r="AS56" s="152"/>
      <c r="AT56" s="152"/>
      <c r="AU56" s="152"/>
      <c r="AV56" s="152"/>
      <c r="AW56" s="152"/>
      <c r="AX56" s="152"/>
      <c r="AY56" s="152"/>
      <c r="AZ56" s="162" t="s">
        <v>876</v>
      </c>
      <c r="BA56" s="152"/>
      <c r="BB56" s="152"/>
      <c r="BC56" s="152"/>
      <c r="BD56" s="152"/>
      <c r="BE56" s="152"/>
      <c r="BF56" s="152"/>
      <c r="BG56" s="152"/>
      <c r="BH56" s="152"/>
      <c r="BI56" s="152"/>
      <c r="BJ56" s="152"/>
      <c r="BK56" s="152"/>
      <c r="BL56" s="162" t="s">
        <v>876</v>
      </c>
      <c r="BM56" s="152"/>
      <c r="BN56" s="152"/>
      <c r="BO56" s="152"/>
      <c r="BP56" s="152"/>
      <c r="BQ56" s="152"/>
      <c r="BR56" s="152"/>
      <c r="BS56" s="152"/>
      <c r="BT56" s="152"/>
      <c r="BU56" s="152"/>
      <c r="BV56" s="152"/>
      <c r="BW56" s="152"/>
      <c r="BX56" s="162" t="s">
        <v>877</v>
      </c>
      <c r="BY56" s="152"/>
      <c r="BZ56" s="152"/>
      <c r="CA56" s="152"/>
      <c r="CB56" s="152"/>
      <c r="CC56" s="152"/>
      <c r="CD56" s="152"/>
      <c r="CE56" s="152"/>
      <c r="CF56" s="152"/>
      <c r="CG56" s="152"/>
      <c r="CH56" s="152"/>
      <c r="CI56" s="152"/>
      <c r="CJ56" s="162" t="s">
        <v>877</v>
      </c>
      <c r="CK56" s="152"/>
      <c r="CL56" s="152"/>
      <c r="CM56" s="152"/>
      <c r="CN56" s="152"/>
      <c r="CO56" s="152"/>
      <c r="CP56" s="152"/>
      <c r="CQ56" s="152"/>
      <c r="CR56" s="152"/>
      <c r="CS56" s="152"/>
      <c r="CT56" s="152"/>
      <c r="CU56" s="152"/>
      <c r="CV56" s="162" t="s">
        <v>877</v>
      </c>
      <c r="CW56" s="152"/>
      <c r="CX56" s="152"/>
      <c r="CY56" s="152"/>
      <c r="CZ56" s="152"/>
      <c r="DA56" s="152"/>
      <c r="DB56" s="152"/>
      <c r="DC56" s="152"/>
      <c r="DD56" s="152"/>
      <c r="DE56" s="152"/>
      <c r="DF56" s="152"/>
      <c r="DG56" s="152"/>
      <c r="DH56" s="162" t="s">
        <v>878</v>
      </c>
      <c r="DI56" s="152"/>
      <c r="DJ56" s="152"/>
      <c r="DK56" s="152"/>
      <c r="DL56" s="152"/>
      <c r="DM56" s="152"/>
      <c r="DN56" s="152"/>
      <c r="DO56" s="152"/>
      <c r="DP56" s="152"/>
      <c r="DQ56" s="152"/>
      <c r="DR56" s="152"/>
      <c r="DS56" s="152"/>
      <c r="DT56" s="162" t="s">
        <v>878</v>
      </c>
      <c r="DU56" s="152"/>
      <c r="DV56" s="152"/>
      <c r="DW56" s="152"/>
      <c r="DX56" s="152"/>
      <c r="DY56" s="152"/>
      <c r="DZ56" s="152"/>
      <c r="EA56" s="152"/>
      <c r="EB56" s="152"/>
      <c r="EC56" s="152"/>
      <c r="ED56" s="152"/>
      <c r="EE56" s="152"/>
      <c r="EF56" s="162" t="s">
        <v>879</v>
      </c>
      <c r="EG56" s="152"/>
      <c r="EH56" s="152"/>
      <c r="EI56" s="152"/>
      <c r="EJ56" s="152"/>
      <c r="EK56" s="152"/>
      <c r="EL56" s="152"/>
      <c r="EM56" s="152"/>
      <c r="EN56" s="152"/>
      <c r="EO56" s="152"/>
      <c r="EP56" s="152"/>
      <c r="EQ56" s="152"/>
      <c r="ER56" s="162" t="s">
        <v>879</v>
      </c>
      <c r="ES56" s="152"/>
      <c r="ET56" s="152"/>
      <c r="EU56" s="152"/>
      <c r="EV56" s="152"/>
      <c r="EW56" s="152"/>
      <c r="EX56" s="152"/>
      <c r="EY56" s="152"/>
      <c r="EZ56" s="152"/>
      <c r="FA56" s="152"/>
      <c r="FB56" s="152"/>
      <c r="FC56" s="152"/>
      <c r="FD56" s="162" t="s">
        <v>879</v>
      </c>
      <c r="FE56" s="152"/>
      <c r="FF56" s="152"/>
      <c r="FG56" s="152"/>
      <c r="FH56" s="152"/>
      <c r="FI56" s="152"/>
      <c r="FJ56" s="152"/>
      <c r="FK56" s="152"/>
      <c r="FL56" s="152"/>
      <c r="FM56" s="152"/>
      <c r="FN56" s="152"/>
      <c r="FO56" s="152"/>
      <c r="FP56" s="162" t="s">
        <v>879</v>
      </c>
      <c r="FQ56" s="152"/>
      <c r="FR56" s="152"/>
      <c r="FS56" s="152"/>
      <c r="FT56" s="152"/>
      <c r="FU56" s="152"/>
      <c r="FV56" s="152"/>
      <c r="FW56" s="152"/>
      <c r="FX56" s="152"/>
      <c r="FY56" s="152"/>
      <c r="FZ56" s="152"/>
      <c r="GA56" s="152"/>
      <c r="GB56" s="162" t="s">
        <v>879</v>
      </c>
      <c r="GC56" s="152"/>
      <c r="GD56" s="152"/>
      <c r="GE56" s="152"/>
      <c r="GF56" s="152"/>
      <c r="GG56" s="152"/>
      <c r="GH56" s="152"/>
      <c r="GI56" s="152"/>
      <c r="GJ56" s="152"/>
      <c r="GK56" s="152"/>
      <c r="GL56" s="152"/>
      <c r="GM56" s="152"/>
      <c r="GN56" s="162" t="s">
        <v>880</v>
      </c>
      <c r="GO56" s="152"/>
      <c r="GP56" s="152"/>
      <c r="GQ56" s="152"/>
      <c r="GR56" s="152"/>
      <c r="GS56" s="152"/>
      <c r="GT56" s="152"/>
      <c r="GU56" s="152"/>
      <c r="GV56" s="152"/>
      <c r="GW56" s="152"/>
      <c r="GX56" s="152"/>
      <c r="GY56" s="152"/>
      <c r="GZ56" s="162" t="s">
        <v>677</v>
      </c>
      <c r="HA56" s="152"/>
      <c r="HB56" s="152"/>
      <c r="HC56" s="152"/>
      <c r="HD56" s="152"/>
      <c r="HE56" s="152"/>
      <c r="HF56" s="152"/>
      <c r="HG56" s="152"/>
      <c r="HH56" s="152"/>
      <c r="HI56" s="152"/>
      <c r="HJ56" s="152"/>
      <c r="HK56" s="152"/>
      <c r="HL56" s="162" t="s">
        <v>677</v>
      </c>
      <c r="HM56" s="152"/>
      <c r="HN56" s="152"/>
      <c r="HO56" s="152"/>
      <c r="HP56" s="152"/>
      <c r="HQ56" s="152"/>
      <c r="HR56" s="152"/>
      <c r="HS56" s="152"/>
      <c r="HT56" s="152"/>
      <c r="HU56" s="152"/>
      <c r="HV56" s="152"/>
      <c r="HW56" s="152"/>
      <c r="HX56" s="162" t="s">
        <v>881</v>
      </c>
      <c r="HY56" s="152"/>
      <c r="HZ56" s="152"/>
      <c r="IA56" s="152"/>
      <c r="IB56" s="152"/>
      <c r="IC56" s="152"/>
      <c r="ID56" s="152"/>
      <c r="IE56" s="152"/>
      <c r="IF56" s="152"/>
      <c r="IG56" s="152"/>
      <c r="IH56" s="152"/>
      <c r="II56" s="152"/>
      <c r="IJ56" s="162" t="s">
        <v>677</v>
      </c>
      <c r="IK56" s="152"/>
      <c r="IL56" s="152"/>
      <c r="IM56" s="152"/>
      <c r="IN56" s="152"/>
      <c r="IO56" s="152"/>
      <c r="IP56" s="152"/>
      <c r="IQ56" s="152"/>
      <c r="IR56" s="152"/>
      <c r="IS56" s="152"/>
      <c r="IT56" s="152"/>
      <c r="IU56" s="152"/>
      <c r="IV56" s="152"/>
      <c r="IW56" s="152"/>
      <c r="IX56" s="152"/>
      <c r="IY56" s="152"/>
      <c r="IZ56" s="152"/>
      <c r="JA56" s="152"/>
      <c r="JB56" s="152"/>
      <c r="JC56" s="152"/>
      <c r="JD56" s="152"/>
      <c r="JE56" s="152"/>
      <c r="JF56" s="152"/>
      <c r="JG56" s="152"/>
      <c r="JH56" s="162"/>
      <c r="JI56" s="152"/>
      <c r="JJ56" s="152"/>
      <c r="JK56" s="152"/>
      <c r="JL56" s="152"/>
      <c r="JM56" s="152"/>
      <c r="JN56" s="152"/>
      <c r="JO56" s="152"/>
      <c r="JP56" s="152"/>
      <c r="JQ56" s="152"/>
      <c r="JR56" s="152"/>
      <c r="JS56" s="152"/>
      <c r="JT56" s="162"/>
      <c r="JU56" s="152"/>
      <c r="JV56" s="152"/>
      <c r="JW56" s="152"/>
      <c r="JX56" s="152"/>
      <c r="JY56" s="152"/>
      <c r="JZ56" s="152"/>
      <c r="KA56" s="152"/>
      <c r="KB56" s="152"/>
      <c r="KC56" s="152"/>
      <c r="KD56" s="152"/>
      <c r="KE56" s="152"/>
      <c r="KF56" s="162"/>
      <c r="KG56" s="152"/>
      <c r="KH56" s="152"/>
      <c r="KI56" s="152"/>
      <c r="KJ56" s="152"/>
      <c r="KK56" s="152"/>
      <c r="KL56" s="152"/>
      <c r="KM56" s="152"/>
      <c r="KN56" s="152"/>
      <c r="KO56" s="152"/>
      <c r="KP56" s="152"/>
      <c r="KQ56" s="152"/>
      <c r="KR56" s="162"/>
      <c r="KS56" s="152"/>
      <c r="KT56" s="152"/>
      <c r="KU56" s="152"/>
      <c r="KV56" s="152"/>
      <c r="KW56" s="152"/>
      <c r="KX56" s="152"/>
      <c r="KY56" s="152"/>
      <c r="KZ56" s="152"/>
      <c r="LA56" s="152"/>
      <c r="LB56" s="152"/>
      <c r="LC56" s="152"/>
      <c r="LD56" s="162"/>
    </row>
    <row r="57" spans="2:317" s="151" customFormat="1" ht="10.5" x14ac:dyDescent="0.25">
      <c r="B57" s="152" t="s">
        <v>606</v>
      </c>
      <c r="C57" s="152" t="s">
        <v>607</v>
      </c>
      <c r="D57" s="152"/>
      <c r="E57" s="152"/>
      <c r="F57" s="152"/>
      <c r="G57" s="152"/>
      <c r="H57" s="152"/>
      <c r="I57" s="152"/>
      <c r="J57" s="152"/>
      <c r="K57" s="152"/>
      <c r="L57" s="152"/>
      <c r="M57" s="152"/>
      <c r="N57" s="152"/>
      <c r="O57" s="152"/>
      <c r="P57" s="162"/>
      <c r="Q57" s="152"/>
      <c r="R57" s="152"/>
      <c r="S57" s="152"/>
      <c r="T57" s="152"/>
      <c r="U57" s="152"/>
      <c r="V57" s="152"/>
      <c r="W57" s="152"/>
      <c r="X57" s="152"/>
      <c r="Y57" s="152"/>
      <c r="Z57" s="152"/>
      <c r="AA57" s="152"/>
      <c r="AB57" s="162"/>
      <c r="AC57" s="152"/>
      <c r="AD57" s="152"/>
      <c r="AE57" s="152"/>
      <c r="AF57" s="152"/>
      <c r="AG57" s="152"/>
      <c r="AH57" s="152"/>
      <c r="AI57" s="152"/>
      <c r="AJ57" s="152"/>
      <c r="AK57" s="152"/>
      <c r="AL57" s="152"/>
      <c r="AM57" s="152"/>
      <c r="AN57" s="162"/>
      <c r="AO57" s="152"/>
      <c r="AP57" s="152"/>
      <c r="AQ57" s="152"/>
      <c r="AR57" s="152"/>
      <c r="AS57" s="152"/>
      <c r="AT57" s="152"/>
      <c r="AU57" s="152"/>
      <c r="AV57" s="152"/>
      <c r="AW57" s="152"/>
      <c r="AX57" s="152"/>
      <c r="AY57" s="152"/>
      <c r="AZ57" s="162"/>
      <c r="BA57" s="152"/>
      <c r="BB57" s="152"/>
      <c r="BC57" s="152"/>
      <c r="BD57" s="152"/>
      <c r="BE57" s="152"/>
      <c r="BF57" s="152"/>
      <c r="BG57" s="152"/>
      <c r="BH57" s="152"/>
      <c r="BI57" s="152"/>
      <c r="BJ57" s="152"/>
      <c r="BK57" s="152"/>
      <c r="BL57" s="162"/>
      <c r="BM57" s="152"/>
      <c r="BN57" s="152"/>
      <c r="BO57" s="152"/>
      <c r="BP57" s="152"/>
      <c r="BQ57" s="152"/>
      <c r="BR57" s="152"/>
      <c r="BS57" s="152"/>
      <c r="BT57" s="152"/>
      <c r="BU57" s="152"/>
      <c r="BV57" s="152"/>
      <c r="BW57" s="152"/>
      <c r="BX57" s="162"/>
      <c r="BY57" s="152"/>
      <c r="BZ57" s="152"/>
      <c r="CA57" s="152"/>
      <c r="CB57" s="152"/>
      <c r="CC57" s="152"/>
      <c r="CD57" s="152"/>
      <c r="CE57" s="152"/>
      <c r="CF57" s="152"/>
      <c r="CG57" s="152"/>
      <c r="CH57" s="152"/>
      <c r="CI57" s="152"/>
      <c r="CJ57" s="162"/>
      <c r="CK57" s="152"/>
      <c r="CL57" s="152"/>
      <c r="CM57" s="152"/>
      <c r="CN57" s="152"/>
      <c r="CO57" s="152"/>
      <c r="CP57" s="152"/>
      <c r="CQ57" s="152"/>
      <c r="CR57" s="152"/>
      <c r="CS57" s="152"/>
      <c r="CT57" s="152"/>
      <c r="CU57" s="152"/>
      <c r="CV57" s="162"/>
      <c r="CW57" s="152"/>
      <c r="CX57" s="152"/>
      <c r="CY57" s="152"/>
      <c r="CZ57" s="152"/>
      <c r="DA57" s="152"/>
      <c r="DB57" s="152"/>
      <c r="DC57" s="152"/>
      <c r="DD57" s="152"/>
      <c r="DE57" s="152"/>
      <c r="DF57" s="152"/>
      <c r="DG57" s="152"/>
      <c r="DH57" s="162"/>
      <c r="DI57" s="152"/>
      <c r="DJ57" s="152"/>
      <c r="DK57" s="152"/>
      <c r="DL57" s="152"/>
      <c r="DM57" s="152"/>
      <c r="DN57" s="152"/>
      <c r="DO57" s="152"/>
      <c r="DP57" s="152"/>
      <c r="DQ57" s="152"/>
      <c r="DR57" s="152"/>
      <c r="DS57" s="152"/>
      <c r="DT57" s="162"/>
      <c r="DU57" s="152"/>
      <c r="DV57" s="152"/>
      <c r="DW57" s="152"/>
      <c r="DX57" s="152"/>
      <c r="DY57" s="152"/>
      <c r="DZ57" s="152"/>
      <c r="EA57" s="152"/>
      <c r="EB57" s="152"/>
      <c r="EC57" s="152"/>
      <c r="ED57" s="152"/>
      <c r="EE57" s="152"/>
      <c r="EF57" s="162"/>
      <c r="EG57" s="152"/>
      <c r="EH57" s="152"/>
      <c r="EI57" s="152"/>
      <c r="EJ57" s="152"/>
      <c r="EK57" s="152"/>
      <c r="EL57" s="152"/>
      <c r="EM57" s="152"/>
      <c r="EN57" s="152"/>
      <c r="EO57" s="152"/>
      <c r="EP57" s="152"/>
      <c r="EQ57" s="152"/>
      <c r="ER57" s="162"/>
      <c r="ES57" s="152"/>
      <c r="ET57" s="152"/>
      <c r="EU57" s="152"/>
      <c r="EV57" s="152"/>
      <c r="EW57" s="152"/>
      <c r="EX57" s="152"/>
      <c r="EY57" s="152"/>
      <c r="EZ57" s="152"/>
      <c r="FA57" s="152"/>
      <c r="FB57" s="152"/>
      <c r="FC57" s="152"/>
      <c r="FD57" s="162"/>
      <c r="FE57" s="152"/>
      <c r="FF57" s="152"/>
      <c r="FG57" s="152"/>
      <c r="FH57" s="152"/>
      <c r="FI57" s="152"/>
      <c r="FJ57" s="152"/>
      <c r="FK57" s="152"/>
      <c r="FL57" s="152"/>
      <c r="FM57" s="152"/>
      <c r="FN57" s="152"/>
      <c r="FO57" s="152"/>
      <c r="FP57" s="162"/>
      <c r="FQ57" s="152"/>
      <c r="FR57" s="152"/>
      <c r="FS57" s="152"/>
      <c r="FT57" s="152"/>
      <c r="FU57" s="152"/>
      <c r="FV57" s="152"/>
      <c r="FW57" s="152"/>
      <c r="FX57" s="152"/>
      <c r="FY57" s="152"/>
      <c r="FZ57" s="152"/>
      <c r="GA57" s="152"/>
      <c r="GB57" s="162"/>
      <c r="GC57" s="152"/>
      <c r="GD57" s="152"/>
      <c r="GE57" s="152"/>
      <c r="GF57" s="152"/>
      <c r="GG57" s="152"/>
      <c r="GH57" s="152"/>
      <c r="GI57" s="152"/>
      <c r="GJ57" s="152"/>
      <c r="GK57" s="152"/>
      <c r="GL57" s="152"/>
      <c r="GM57" s="152"/>
      <c r="GN57" s="162"/>
      <c r="GO57" s="152"/>
      <c r="GP57" s="152"/>
      <c r="GQ57" s="152"/>
      <c r="GR57" s="152"/>
      <c r="GS57" s="152"/>
      <c r="GT57" s="152"/>
      <c r="GU57" s="152"/>
      <c r="GV57" s="152"/>
      <c r="GW57" s="152"/>
      <c r="GX57" s="152"/>
      <c r="GY57" s="152"/>
      <c r="GZ57" s="162"/>
      <c r="HA57" s="152"/>
      <c r="HB57" s="152"/>
      <c r="HC57" s="152"/>
      <c r="HD57" s="152"/>
      <c r="HE57" s="152"/>
      <c r="HF57" s="152"/>
      <c r="HG57" s="152"/>
      <c r="HH57" s="152"/>
      <c r="HI57" s="152"/>
      <c r="HJ57" s="152"/>
      <c r="HK57" s="152"/>
      <c r="HL57" s="162"/>
      <c r="HM57" s="152"/>
      <c r="HN57" s="152"/>
      <c r="HO57" s="152"/>
      <c r="HP57" s="152"/>
      <c r="HQ57" s="152"/>
      <c r="HR57" s="152"/>
      <c r="HS57" s="152"/>
      <c r="HT57" s="152"/>
      <c r="HU57" s="152"/>
      <c r="HV57" s="152"/>
      <c r="HW57" s="152"/>
      <c r="HX57" s="162"/>
      <c r="HY57" s="152"/>
      <c r="HZ57" s="152"/>
      <c r="IA57" s="152"/>
      <c r="IB57" s="152"/>
      <c r="IC57" s="152"/>
      <c r="ID57" s="152"/>
      <c r="IE57" s="152"/>
      <c r="IF57" s="152"/>
      <c r="IG57" s="152"/>
      <c r="IH57" s="152"/>
      <c r="II57" s="152"/>
      <c r="IJ57" s="162"/>
      <c r="IK57" s="152"/>
      <c r="IL57" s="152"/>
      <c r="IM57" s="152"/>
      <c r="IN57" s="152"/>
      <c r="IO57" s="152"/>
      <c r="IP57" s="152"/>
      <c r="IQ57" s="152"/>
      <c r="IR57" s="152"/>
      <c r="IS57" s="152"/>
      <c r="IT57" s="152"/>
      <c r="IU57" s="152"/>
      <c r="IV57" s="152" t="s">
        <v>881</v>
      </c>
      <c r="IW57" s="152"/>
      <c r="IX57" s="152"/>
      <c r="IY57" s="152"/>
      <c r="IZ57" s="152"/>
      <c r="JA57" s="152"/>
      <c r="JB57" s="152"/>
      <c r="JC57" s="152"/>
      <c r="JD57" s="152"/>
      <c r="JE57" s="152"/>
      <c r="JF57" s="152"/>
      <c r="JG57" s="152"/>
      <c r="JH57" s="162" t="s">
        <v>882</v>
      </c>
      <c r="JI57" s="152"/>
      <c r="JJ57" s="152"/>
      <c r="JK57" s="152"/>
      <c r="JL57" s="152"/>
      <c r="JM57" s="152"/>
      <c r="JN57" s="152"/>
      <c r="JO57" s="152"/>
      <c r="JP57" s="152"/>
      <c r="JQ57" s="152"/>
      <c r="JR57" s="152"/>
      <c r="JS57" s="152"/>
      <c r="JT57" s="162" t="s">
        <v>883</v>
      </c>
      <c r="JU57" s="152"/>
      <c r="JV57" s="152"/>
      <c r="JW57" s="152"/>
      <c r="JX57" s="152"/>
      <c r="JY57" s="152"/>
      <c r="JZ57" s="152"/>
      <c r="KA57" s="152"/>
      <c r="KB57" s="152"/>
      <c r="KC57" s="152"/>
      <c r="KD57" s="152"/>
      <c r="KE57" s="152"/>
      <c r="KF57" s="162" t="s">
        <v>884</v>
      </c>
      <c r="KG57" s="152"/>
      <c r="KH57" s="152"/>
      <c r="KI57" s="152"/>
      <c r="KJ57" s="152"/>
      <c r="KK57" s="152"/>
      <c r="KL57" s="152"/>
      <c r="KM57" s="152"/>
      <c r="KN57" s="152"/>
      <c r="KO57" s="152"/>
      <c r="KP57" s="152"/>
      <c r="KQ57" s="152"/>
      <c r="KR57" s="162" t="s">
        <v>885</v>
      </c>
      <c r="KS57" s="152"/>
      <c r="KT57" s="152"/>
      <c r="KU57" s="152"/>
      <c r="KV57" s="152"/>
      <c r="KW57" s="152"/>
      <c r="KX57" s="152"/>
      <c r="KY57" s="152"/>
      <c r="KZ57" s="152"/>
      <c r="LA57" s="152"/>
      <c r="LB57" s="152"/>
      <c r="LC57" s="152"/>
      <c r="LD57" s="162" t="s">
        <v>886</v>
      </c>
    </row>
    <row r="58" spans="2:317" s="151" customFormat="1" ht="10.5" x14ac:dyDescent="0.25">
      <c r="B58" s="152" t="s">
        <v>608</v>
      </c>
      <c r="C58" s="152" t="s">
        <v>609</v>
      </c>
      <c r="D58" s="152"/>
      <c r="E58" s="152"/>
      <c r="F58" s="152"/>
      <c r="G58" s="152"/>
      <c r="H58" s="152"/>
      <c r="I58" s="152"/>
      <c r="J58" s="152"/>
      <c r="K58" s="152"/>
      <c r="L58" s="152"/>
      <c r="M58" s="152"/>
      <c r="N58" s="152"/>
      <c r="O58" s="152"/>
      <c r="P58" s="162" t="s">
        <v>887</v>
      </c>
      <c r="Q58" s="152"/>
      <c r="R58" s="152"/>
      <c r="S58" s="152"/>
      <c r="T58" s="152"/>
      <c r="U58" s="152"/>
      <c r="V58" s="152"/>
      <c r="W58" s="152"/>
      <c r="X58" s="152"/>
      <c r="Y58" s="152"/>
      <c r="Z58" s="152"/>
      <c r="AA58" s="152"/>
      <c r="AB58" s="162" t="s">
        <v>888</v>
      </c>
      <c r="AC58" s="152"/>
      <c r="AD58" s="152"/>
      <c r="AE58" s="152"/>
      <c r="AF58" s="152"/>
      <c r="AG58" s="152"/>
      <c r="AH58" s="152"/>
      <c r="AI58" s="152"/>
      <c r="AJ58" s="152"/>
      <c r="AK58" s="152"/>
      <c r="AL58" s="152"/>
      <c r="AM58" s="152"/>
      <c r="AN58" s="162" t="s">
        <v>889</v>
      </c>
      <c r="AO58" s="152"/>
      <c r="AP58" s="152"/>
      <c r="AQ58" s="152"/>
      <c r="AR58" s="152"/>
      <c r="AS58" s="152"/>
      <c r="AT58" s="152"/>
      <c r="AU58" s="152"/>
      <c r="AV58" s="152"/>
      <c r="AW58" s="152"/>
      <c r="AX58" s="152"/>
      <c r="AY58" s="152"/>
      <c r="AZ58" s="162" t="s">
        <v>890</v>
      </c>
      <c r="BA58" s="152"/>
      <c r="BB58" s="152"/>
      <c r="BC58" s="152"/>
      <c r="BD58" s="152"/>
      <c r="BE58" s="152"/>
      <c r="BF58" s="152"/>
      <c r="BG58" s="152"/>
      <c r="BH58" s="152"/>
      <c r="BI58" s="152"/>
      <c r="BJ58" s="152"/>
      <c r="BK58" s="152"/>
      <c r="BL58" s="162" t="s">
        <v>890</v>
      </c>
      <c r="BM58" s="152"/>
      <c r="BN58" s="152"/>
      <c r="BO58" s="152"/>
      <c r="BP58" s="152"/>
      <c r="BQ58" s="152"/>
      <c r="BR58" s="152"/>
      <c r="BS58" s="152"/>
      <c r="BT58" s="152"/>
      <c r="BU58" s="152"/>
      <c r="BV58" s="152"/>
      <c r="BW58" s="152"/>
      <c r="BX58" s="162" t="s">
        <v>891</v>
      </c>
      <c r="BY58" s="152"/>
      <c r="BZ58" s="152"/>
      <c r="CA58" s="152"/>
      <c r="CB58" s="152"/>
      <c r="CC58" s="152"/>
      <c r="CD58" s="152"/>
      <c r="CE58" s="152"/>
      <c r="CF58" s="152"/>
      <c r="CG58" s="152"/>
      <c r="CH58" s="152"/>
      <c r="CI58" s="152"/>
      <c r="CJ58" s="162" t="s">
        <v>892</v>
      </c>
      <c r="CK58" s="152"/>
      <c r="CL58" s="152"/>
      <c r="CM58" s="152"/>
      <c r="CN58" s="152"/>
      <c r="CO58" s="152"/>
      <c r="CP58" s="152"/>
      <c r="CQ58" s="152"/>
      <c r="CR58" s="152"/>
      <c r="CS58" s="152"/>
      <c r="CT58" s="152"/>
      <c r="CU58" s="152"/>
      <c r="CV58" s="162" t="s">
        <v>893</v>
      </c>
      <c r="CW58" s="152"/>
      <c r="CX58" s="152"/>
      <c r="CY58" s="152"/>
      <c r="CZ58" s="152"/>
      <c r="DA58" s="152"/>
      <c r="DB58" s="152"/>
      <c r="DC58" s="152"/>
      <c r="DD58" s="152"/>
      <c r="DE58" s="152"/>
      <c r="DF58" s="152"/>
      <c r="DG58" s="152"/>
      <c r="DH58" s="162" t="s">
        <v>894</v>
      </c>
      <c r="DI58" s="152"/>
      <c r="DJ58" s="152"/>
      <c r="DK58" s="152"/>
      <c r="DL58" s="152"/>
      <c r="DM58" s="152"/>
      <c r="DN58" s="152"/>
      <c r="DO58" s="152"/>
      <c r="DP58" s="152"/>
      <c r="DQ58" s="152"/>
      <c r="DR58" s="152"/>
      <c r="DS58" s="152"/>
      <c r="DT58" s="162" t="s">
        <v>893</v>
      </c>
      <c r="DU58" s="152"/>
      <c r="DV58" s="152"/>
      <c r="DW58" s="152"/>
      <c r="DX58" s="152"/>
      <c r="DY58" s="152"/>
      <c r="DZ58" s="152"/>
      <c r="EA58" s="152"/>
      <c r="EB58" s="152"/>
      <c r="EC58" s="152"/>
      <c r="ED58" s="152"/>
      <c r="EE58" s="152"/>
      <c r="EF58" s="162"/>
      <c r="EG58" s="152"/>
      <c r="EH58" s="152"/>
      <c r="EI58" s="152"/>
      <c r="EJ58" s="152"/>
      <c r="EK58" s="152"/>
      <c r="EL58" s="152"/>
      <c r="EM58" s="152"/>
      <c r="EN58" s="152"/>
      <c r="EO58" s="152"/>
      <c r="EP58" s="152"/>
      <c r="EQ58" s="152"/>
      <c r="ER58" s="162"/>
      <c r="ES58" s="152"/>
      <c r="ET58" s="152"/>
      <c r="EU58" s="152"/>
      <c r="EV58" s="152"/>
      <c r="EW58" s="152"/>
      <c r="EX58" s="152"/>
      <c r="EY58" s="152"/>
      <c r="EZ58" s="152"/>
      <c r="FA58" s="152"/>
      <c r="FB58" s="152"/>
      <c r="FC58" s="152"/>
      <c r="FD58" s="162"/>
      <c r="FE58" s="152"/>
      <c r="FF58" s="152"/>
      <c r="FG58" s="152"/>
      <c r="FH58" s="152"/>
      <c r="FI58" s="152"/>
      <c r="FJ58" s="152"/>
      <c r="FK58" s="152"/>
      <c r="FL58" s="152"/>
      <c r="FM58" s="152"/>
      <c r="FN58" s="152"/>
      <c r="FO58" s="152"/>
      <c r="FP58" s="162"/>
      <c r="FQ58" s="152"/>
      <c r="FR58" s="152"/>
      <c r="FS58" s="152"/>
      <c r="FT58" s="152"/>
      <c r="FU58" s="152"/>
      <c r="FV58" s="152"/>
      <c r="FW58" s="152"/>
      <c r="FX58" s="152"/>
      <c r="FY58" s="152"/>
      <c r="FZ58" s="152"/>
      <c r="GA58" s="152"/>
      <c r="GB58" s="162"/>
      <c r="GC58" s="152"/>
      <c r="GD58" s="152"/>
      <c r="GE58" s="152"/>
      <c r="GF58" s="152"/>
      <c r="GG58" s="152"/>
      <c r="GH58" s="152"/>
      <c r="GI58" s="152"/>
      <c r="GJ58" s="152"/>
      <c r="GK58" s="152"/>
      <c r="GL58" s="152"/>
      <c r="GM58" s="152"/>
      <c r="GN58" s="162"/>
      <c r="GO58" s="152"/>
      <c r="GP58" s="152"/>
      <c r="GQ58" s="152"/>
      <c r="GR58" s="152"/>
      <c r="GS58" s="152"/>
      <c r="GT58" s="152"/>
      <c r="GU58" s="152"/>
      <c r="GV58" s="152"/>
      <c r="GW58" s="152"/>
      <c r="GX58" s="152"/>
      <c r="GY58" s="152"/>
      <c r="GZ58" s="162"/>
      <c r="HA58" s="152"/>
      <c r="HB58" s="152"/>
      <c r="HC58" s="152"/>
      <c r="HD58" s="152"/>
      <c r="HE58" s="152"/>
      <c r="HF58" s="152"/>
      <c r="HG58" s="152"/>
      <c r="HH58" s="152"/>
      <c r="HI58" s="152"/>
      <c r="HJ58" s="152"/>
      <c r="HK58" s="152"/>
      <c r="HL58" s="162"/>
      <c r="HM58" s="152"/>
      <c r="HN58" s="152"/>
      <c r="HO58" s="152"/>
      <c r="HP58" s="152"/>
      <c r="HQ58" s="152"/>
      <c r="HR58" s="152"/>
      <c r="HS58" s="152"/>
      <c r="HT58" s="152"/>
      <c r="HU58" s="152"/>
      <c r="HV58" s="152"/>
      <c r="HW58" s="152"/>
      <c r="HX58" s="162"/>
      <c r="HY58" s="152"/>
      <c r="HZ58" s="152"/>
      <c r="IA58" s="152"/>
      <c r="IB58" s="152"/>
      <c r="IC58" s="152"/>
      <c r="ID58" s="152"/>
      <c r="IE58" s="152"/>
      <c r="IF58" s="152"/>
      <c r="IG58" s="152"/>
      <c r="IH58" s="152"/>
      <c r="II58" s="152"/>
      <c r="IJ58" s="162"/>
      <c r="IK58" s="152"/>
      <c r="IL58" s="152"/>
      <c r="IM58" s="152"/>
      <c r="IN58" s="152"/>
      <c r="IO58" s="152"/>
      <c r="IP58" s="152"/>
      <c r="IQ58" s="152"/>
      <c r="IR58" s="152"/>
      <c r="IS58" s="152"/>
      <c r="IT58" s="152"/>
      <c r="IU58" s="152"/>
      <c r="IV58" s="152"/>
      <c r="IW58" s="152"/>
      <c r="IX58" s="152"/>
      <c r="IY58" s="152"/>
      <c r="IZ58" s="152"/>
      <c r="JA58" s="152"/>
      <c r="JB58" s="152"/>
      <c r="JC58" s="152"/>
      <c r="JD58" s="152"/>
      <c r="JE58" s="152"/>
      <c r="JF58" s="152"/>
      <c r="JG58" s="152"/>
      <c r="JH58" s="162"/>
      <c r="JI58" s="152"/>
      <c r="JJ58" s="152"/>
      <c r="JK58" s="152"/>
      <c r="JL58" s="152"/>
      <c r="JM58" s="152"/>
      <c r="JN58" s="152"/>
      <c r="JO58" s="152"/>
      <c r="JP58" s="152"/>
      <c r="JQ58" s="152"/>
      <c r="JR58" s="152"/>
      <c r="JS58" s="152"/>
      <c r="JT58" s="162"/>
      <c r="JU58" s="152"/>
      <c r="JV58" s="152"/>
      <c r="JW58" s="152"/>
      <c r="JX58" s="152"/>
      <c r="JY58" s="152"/>
      <c r="JZ58" s="152"/>
      <c r="KA58" s="152"/>
      <c r="KB58" s="152"/>
      <c r="KC58" s="152"/>
      <c r="KD58" s="152"/>
      <c r="KE58" s="152"/>
      <c r="KF58" s="162"/>
      <c r="KG58" s="152"/>
      <c r="KH58" s="152"/>
      <c r="KI58" s="152"/>
      <c r="KJ58" s="152"/>
      <c r="KK58" s="152"/>
      <c r="KL58" s="152"/>
      <c r="KM58" s="152"/>
      <c r="KN58" s="152"/>
      <c r="KO58" s="152"/>
      <c r="KP58" s="152"/>
      <c r="KQ58" s="152"/>
      <c r="KR58" s="162"/>
      <c r="KS58" s="152"/>
      <c r="KT58" s="152"/>
      <c r="KU58" s="152"/>
      <c r="KV58" s="152"/>
      <c r="KW58" s="152"/>
      <c r="KX58" s="152"/>
      <c r="KY58" s="152"/>
      <c r="KZ58" s="152"/>
      <c r="LA58" s="152"/>
      <c r="LB58" s="152"/>
      <c r="LC58" s="152"/>
      <c r="LD58" s="162"/>
    </row>
    <row r="59" spans="2:317" s="151" customFormat="1" ht="10.5" x14ac:dyDescent="0.25">
      <c r="B59" s="152" t="s">
        <v>610</v>
      </c>
      <c r="C59" s="152" t="s">
        <v>611</v>
      </c>
      <c r="D59" s="152"/>
      <c r="E59" s="152"/>
      <c r="F59" s="152"/>
      <c r="G59" s="152"/>
      <c r="H59" s="152"/>
      <c r="I59" s="152"/>
      <c r="J59" s="152"/>
      <c r="K59" s="152"/>
      <c r="L59" s="152"/>
      <c r="M59" s="152"/>
      <c r="N59" s="152"/>
      <c r="O59" s="152"/>
      <c r="P59" s="162"/>
      <c r="Q59" s="152"/>
      <c r="R59" s="152"/>
      <c r="S59" s="152"/>
      <c r="T59" s="152"/>
      <c r="U59" s="152"/>
      <c r="V59" s="152"/>
      <c r="W59" s="152"/>
      <c r="X59" s="152"/>
      <c r="Y59" s="152"/>
      <c r="Z59" s="152"/>
      <c r="AA59" s="152"/>
      <c r="AB59" s="162"/>
      <c r="AC59" s="152"/>
      <c r="AD59" s="152"/>
      <c r="AE59" s="152"/>
      <c r="AF59" s="152"/>
      <c r="AG59" s="152"/>
      <c r="AH59" s="152"/>
      <c r="AI59" s="152"/>
      <c r="AJ59" s="152"/>
      <c r="AK59" s="152"/>
      <c r="AL59" s="152"/>
      <c r="AM59" s="152"/>
      <c r="AN59" s="162"/>
      <c r="AO59" s="152"/>
      <c r="AP59" s="152"/>
      <c r="AQ59" s="152"/>
      <c r="AR59" s="152"/>
      <c r="AS59" s="152"/>
      <c r="AT59" s="152"/>
      <c r="AU59" s="152"/>
      <c r="AV59" s="152"/>
      <c r="AW59" s="152"/>
      <c r="AX59" s="152"/>
      <c r="AY59" s="152"/>
      <c r="AZ59" s="162"/>
      <c r="BA59" s="152"/>
      <c r="BB59" s="152"/>
      <c r="BC59" s="152"/>
      <c r="BD59" s="152"/>
      <c r="BE59" s="152"/>
      <c r="BF59" s="152"/>
      <c r="BG59" s="152"/>
      <c r="BH59" s="152"/>
      <c r="BI59" s="152"/>
      <c r="BJ59" s="152"/>
      <c r="BK59" s="152"/>
      <c r="BL59" s="162"/>
      <c r="BM59" s="152"/>
      <c r="BN59" s="152"/>
      <c r="BO59" s="152"/>
      <c r="BP59" s="152"/>
      <c r="BQ59" s="152"/>
      <c r="BR59" s="152"/>
      <c r="BS59" s="152"/>
      <c r="BT59" s="152"/>
      <c r="BU59" s="152"/>
      <c r="BV59" s="152"/>
      <c r="BW59" s="152"/>
      <c r="BX59" s="162"/>
      <c r="BY59" s="152"/>
      <c r="BZ59" s="152"/>
      <c r="CA59" s="152"/>
      <c r="CB59" s="152"/>
      <c r="CC59" s="152"/>
      <c r="CD59" s="152"/>
      <c r="CE59" s="152"/>
      <c r="CF59" s="152"/>
      <c r="CG59" s="152"/>
      <c r="CH59" s="152"/>
      <c r="CI59" s="152"/>
      <c r="CJ59" s="162"/>
      <c r="CK59" s="152"/>
      <c r="CL59" s="152"/>
      <c r="CM59" s="152"/>
      <c r="CN59" s="152"/>
      <c r="CO59" s="152"/>
      <c r="CP59" s="152"/>
      <c r="CQ59" s="152"/>
      <c r="CR59" s="152"/>
      <c r="CS59" s="152"/>
      <c r="CT59" s="152"/>
      <c r="CU59" s="152"/>
      <c r="CV59" s="162"/>
      <c r="CW59" s="152"/>
      <c r="CX59" s="152"/>
      <c r="CY59" s="152"/>
      <c r="CZ59" s="152"/>
      <c r="DA59" s="152"/>
      <c r="DB59" s="152"/>
      <c r="DC59" s="152"/>
      <c r="DD59" s="152"/>
      <c r="DE59" s="152"/>
      <c r="DF59" s="152"/>
      <c r="DG59" s="152"/>
      <c r="DH59" s="162"/>
      <c r="DI59" s="152"/>
      <c r="DJ59" s="152"/>
      <c r="DK59" s="152"/>
      <c r="DL59" s="152"/>
      <c r="DM59" s="152"/>
      <c r="DN59" s="152"/>
      <c r="DO59" s="152"/>
      <c r="DP59" s="152"/>
      <c r="DQ59" s="152"/>
      <c r="DR59" s="152"/>
      <c r="DS59" s="152"/>
      <c r="DT59" s="162"/>
      <c r="DU59" s="152"/>
      <c r="DV59" s="152"/>
      <c r="DW59" s="152"/>
      <c r="DX59" s="152"/>
      <c r="DY59" s="152"/>
      <c r="DZ59" s="152"/>
      <c r="EA59" s="152"/>
      <c r="EB59" s="152"/>
      <c r="EC59" s="152"/>
      <c r="ED59" s="152"/>
      <c r="EE59" s="152"/>
      <c r="EF59" s="162"/>
      <c r="EG59" s="152"/>
      <c r="EH59" s="152"/>
      <c r="EI59" s="152"/>
      <c r="EJ59" s="152"/>
      <c r="EK59" s="152"/>
      <c r="EL59" s="152"/>
      <c r="EM59" s="152"/>
      <c r="EN59" s="152"/>
      <c r="EO59" s="152"/>
      <c r="EP59" s="152"/>
      <c r="EQ59" s="152"/>
      <c r="ER59" s="162"/>
      <c r="ES59" s="152"/>
      <c r="ET59" s="152"/>
      <c r="EU59" s="152"/>
      <c r="EV59" s="152"/>
      <c r="EW59" s="152"/>
      <c r="EX59" s="152"/>
      <c r="EY59" s="152"/>
      <c r="EZ59" s="152"/>
      <c r="FA59" s="152"/>
      <c r="FB59" s="152"/>
      <c r="FC59" s="152"/>
      <c r="FD59" s="164"/>
      <c r="FE59" s="152"/>
      <c r="FF59" s="152"/>
      <c r="FG59" s="152"/>
      <c r="FH59" s="152"/>
      <c r="FI59" s="152"/>
      <c r="FJ59" s="152"/>
      <c r="FK59" s="152"/>
      <c r="FL59" s="152"/>
      <c r="FM59" s="152"/>
      <c r="FN59" s="152"/>
      <c r="FO59" s="152"/>
      <c r="FP59" s="162"/>
      <c r="FQ59" s="152"/>
      <c r="FR59" s="152"/>
      <c r="FS59" s="152"/>
      <c r="FT59" s="152"/>
      <c r="FU59" s="152"/>
      <c r="FV59" s="152"/>
      <c r="FW59" s="152"/>
      <c r="FX59" s="152"/>
      <c r="FY59" s="152"/>
      <c r="FZ59" s="152"/>
      <c r="GA59" s="152"/>
      <c r="GB59" s="162"/>
      <c r="GC59" s="152"/>
      <c r="GD59" s="152"/>
      <c r="GE59" s="152"/>
      <c r="GF59" s="152"/>
      <c r="GG59" s="152"/>
      <c r="GH59" s="152"/>
      <c r="GI59" s="152"/>
      <c r="GJ59" s="152"/>
      <c r="GK59" s="152"/>
      <c r="GL59" s="152"/>
      <c r="GM59" s="152"/>
      <c r="GN59" s="162" t="s">
        <v>893</v>
      </c>
      <c r="GO59" s="152"/>
      <c r="GP59" s="152"/>
      <c r="GQ59" s="152"/>
      <c r="GR59" s="152"/>
      <c r="GS59" s="152"/>
      <c r="GT59" s="152"/>
      <c r="GU59" s="152"/>
      <c r="GV59" s="152"/>
      <c r="GW59" s="152"/>
      <c r="GX59" s="152"/>
      <c r="GY59" s="152"/>
      <c r="GZ59" s="162" t="s">
        <v>895</v>
      </c>
      <c r="HA59" s="152"/>
      <c r="HB59" s="152"/>
      <c r="HC59" s="152"/>
      <c r="HD59" s="152"/>
      <c r="HE59" s="152"/>
      <c r="HF59" s="152"/>
      <c r="HG59" s="152"/>
      <c r="HH59" s="152"/>
      <c r="HI59" s="152"/>
      <c r="HJ59" s="152"/>
      <c r="HK59" s="152"/>
      <c r="HL59" s="162" t="s">
        <v>677</v>
      </c>
      <c r="HM59" s="152"/>
      <c r="HN59" s="152"/>
      <c r="HO59" s="152"/>
      <c r="HP59" s="152"/>
      <c r="HQ59" s="152"/>
      <c r="HR59" s="152"/>
      <c r="HS59" s="152"/>
      <c r="HT59" s="152"/>
      <c r="HU59" s="152"/>
      <c r="HV59" s="152"/>
      <c r="HW59" s="152"/>
      <c r="HX59" s="162" t="s">
        <v>896</v>
      </c>
      <c r="HY59" s="152"/>
      <c r="HZ59" s="152"/>
      <c r="IA59" s="152"/>
      <c r="IB59" s="152"/>
      <c r="IC59" s="152"/>
      <c r="ID59" s="152"/>
      <c r="IE59" s="152"/>
      <c r="IF59" s="152"/>
      <c r="IG59" s="152"/>
      <c r="IH59" s="152"/>
      <c r="II59" s="152"/>
      <c r="IJ59" s="162" t="s">
        <v>677</v>
      </c>
      <c r="IK59" s="152"/>
      <c r="IL59" s="152"/>
      <c r="IM59" s="152"/>
      <c r="IN59" s="152"/>
      <c r="IO59" s="152"/>
      <c r="IP59" s="152"/>
      <c r="IQ59" s="152"/>
      <c r="IR59" s="152"/>
      <c r="IS59" s="152"/>
      <c r="IT59" s="152"/>
      <c r="IU59" s="152"/>
      <c r="IV59" s="152"/>
      <c r="IW59" s="152"/>
      <c r="IX59" s="152"/>
      <c r="IY59" s="152"/>
      <c r="IZ59" s="152"/>
      <c r="JA59" s="152"/>
      <c r="JB59" s="152"/>
      <c r="JC59" s="152"/>
      <c r="JD59" s="152"/>
      <c r="JE59" s="152"/>
      <c r="JF59" s="152"/>
      <c r="JG59" s="152"/>
      <c r="JH59" s="162"/>
      <c r="JI59" s="152"/>
      <c r="JJ59" s="152"/>
      <c r="JK59" s="152"/>
      <c r="JL59" s="152"/>
      <c r="JM59" s="152"/>
      <c r="JN59" s="152"/>
      <c r="JO59" s="152"/>
      <c r="JP59" s="152"/>
      <c r="JQ59" s="152"/>
      <c r="JR59" s="152"/>
      <c r="JS59" s="152"/>
      <c r="JT59" s="162"/>
      <c r="JU59" s="152"/>
      <c r="JV59" s="152"/>
      <c r="JW59" s="152"/>
      <c r="JX59" s="152"/>
      <c r="JY59" s="152"/>
      <c r="JZ59" s="152"/>
      <c r="KA59" s="152"/>
      <c r="KB59" s="152"/>
      <c r="KC59" s="152"/>
      <c r="KD59" s="152"/>
      <c r="KE59" s="152"/>
      <c r="KF59" s="162"/>
      <c r="KG59" s="152"/>
      <c r="KH59" s="152"/>
      <c r="KI59" s="152"/>
      <c r="KJ59" s="152"/>
      <c r="KK59" s="152"/>
      <c r="KL59" s="152"/>
      <c r="KM59" s="152"/>
      <c r="KN59" s="152"/>
      <c r="KO59" s="152"/>
      <c r="KP59" s="152"/>
      <c r="KQ59" s="152"/>
      <c r="KR59" s="162"/>
      <c r="KS59" s="152"/>
      <c r="KT59" s="152"/>
      <c r="KU59" s="152"/>
      <c r="KV59" s="152"/>
      <c r="KW59" s="152"/>
      <c r="KX59" s="152"/>
      <c r="KY59" s="152"/>
      <c r="KZ59" s="152"/>
      <c r="LA59" s="152"/>
      <c r="LB59" s="152"/>
      <c r="LC59" s="152"/>
      <c r="LD59" s="162"/>
    </row>
    <row r="60" spans="2:317" s="151" customFormat="1" ht="10.5" x14ac:dyDescent="0.25">
      <c r="B60" s="152" t="s">
        <v>612</v>
      </c>
      <c r="C60" s="152" t="s">
        <v>613</v>
      </c>
      <c r="D60" s="152"/>
      <c r="E60" s="152"/>
      <c r="F60" s="152"/>
      <c r="G60" s="152"/>
      <c r="H60" s="152"/>
      <c r="I60" s="152"/>
      <c r="J60" s="152"/>
      <c r="K60" s="152"/>
      <c r="L60" s="152"/>
      <c r="M60" s="152"/>
      <c r="N60" s="152"/>
      <c r="O60" s="152"/>
      <c r="P60" s="162"/>
      <c r="Q60" s="152"/>
      <c r="R60" s="152"/>
      <c r="S60" s="152"/>
      <c r="T60" s="152"/>
      <c r="U60" s="152"/>
      <c r="V60" s="152"/>
      <c r="W60" s="152"/>
      <c r="X60" s="152"/>
      <c r="Y60" s="152"/>
      <c r="Z60" s="152"/>
      <c r="AA60" s="152"/>
      <c r="AB60" s="162"/>
      <c r="AC60" s="152"/>
      <c r="AD60" s="152"/>
      <c r="AE60" s="152"/>
      <c r="AF60" s="152"/>
      <c r="AG60" s="152"/>
      <c r="AH60" s="152"/>
      <c r="AI60" s="152"/>
      <c r="AJ60" s="152"/>
      <c r="AK60" s="152"/>
      <c r="AL60" s="152"/>
      <c r="AM60" s="152"/>
      <c r="AN60" s="162"/>
      <c r="AO60" s="152"/>
      <c r="AP60" s="152"/>
      <c r="AQ60" s="152"/>
      <c r="AR60" s="152"/>
      <c r="AS60" s="152"/>
      <c r="AT60" s="152"/>
      <c r="AU60" s="152"/>
      <c r="AV60" s="152"/>
      <c r="AW60" s="152"/>
      <c r="AX60" s="152"/>
      <c r="AY60" s="152"/>
      <c r="AZ60" s="162"/>
      <c r="BA60" s="152"/>
      <c r="BB60" s="152"/>
      <c r="BC60" s="152"/>
      <c r="BD60" s="152"/>
      <c r="BE60" s="152"/>
      <c r="BF60" s="152"/>
      <c r="BG60" s="152"/>
      <c r="BH60" s="152"/>
      <c r="BI60" s="152"/>
      <c r="BJ60" s="152"/>
      <c r="BK60" s="152"/>
      <c r="BL60" s="162"/>
      <c r="BM60" s="152"/>
      <c r="BN60" s="152"/>
      <c r="BO60" s="152"/>
      <c r="BP60" s="152"/>
      <c r="BQ60" s="152"/>
      <c r="BR60" s="152"/>
      <c r="BS60" s="152"/>
      <c r="BT60" s="152"/>
      <c r="BU60" s="152"/>
      <c r="BV60" s="152"/>
      <c r="BW60" s="152"/>
      <c r="BX60" s="162"/>
      <c r="BY60" s="152"/>
      <c r="BZ60" s="152"/>
      <c r="CA60" s="152"/>
      <c r="CB60" s="152"/>
      <c r="CC60" s="152"/>
      <c r="CD60" s="152"/>
      <c r="CE60" s="152"/>
      <c r="CF60" s="152"/>
      <c r="CG60" s="152"/>
      <c r="CH60" s="152"/>
      <c r="CI60" s="152"/>
      <c r="CJ60" s="162"/>
      <c r="CK60" s="152"/>
      <c r="CL60" s="152"/>
      <c r="CM60" s="152"/>
      <c r="CN60" s="152"/>
      <c r="CO60" s="152"/>
      <c r="CP60" s="152"/>
      <c r="CQ60" s="152"/>
      <c r="CR60" s="152"/>
      <c r="CS60" s="152"/>
      <c r="CT60" s="152"/>
      <c r="CU60" s="152"/>
      <c r="CV60" s="162"/>
      <c r="CW60" s="152"/>
      <c r="CX60" s="152"/>
      <c r="CY60" s="152"/>
      <c r="CZ60" s="152"/>
      <c r="DA60" s="152"/>
      <c r="DB60" s="152"/>
      <c r="DC60" s="152"/>
      <c r="DD60" s="152"/>
      <c r="DE60" s="152"/>
      <c r="DF60" s="152"/>
      <c r="DG60" s="152"/>
      <c r="DH60" s="162"/>
      <c r="DI60" s="152"/>
      <c r="DJ60" s="152"/>
      <c r="DK60" s="152"/>
      <c r="DL60" s="152"/>
      <c r="DM60" s="152"/>
      <c r="DN60" s="152"/>
      <c r="DO60" s="152"/>
      <c r="DP60" s="152"/>
      <c r="DQ60" s="152"/>
      <c r="DR60" s="152"/>
      <c r="DS60" s="152"/>
      <c r="DT60" s="162"/>
      <c r="DU60" s="152"/>
      <c r="DV60" s="152"/>
      <c r="DW60" s="152"/>
      <c r="DX60" s="152"/>
      <c r="DY60" s="152"/>
      <c r="DZ60" s="152"/>
      <c r="EA60" s="152"/>
      <c r="EB60" s="152"/>
      <c r="EC60" s="152"/>
      <c r="ED60" s="152"/>
      <c r="EE60" s="152"/>
      <c r="EF60" s="162"/>
      <c r="EG60" s="152"/>
      <c r="EH60" s="152"/>
      <c r="EI60" s="152"/>
      <c r="EJ60" s="152"/>
      <c r="EK60" s="152"/>
      <c r="EL60" s="152"/>
      <c r="EM60" s="152"/>
      <c r="EN60" s="152"/>
      <c r="EO60" s="152"/>
      <c r="EP60" s="152"/>
      <c r="EQ60" s="152"/>
      <c r="ER60" s="162"/>
      <c r="ES60" s="152"/>
      <c r="ET60" s="152"/>
      <c r="EU60" s="152"/>
      <c r="EV60" s="152"/>
      <c r="EW60" s="152"/>
      <c r="EX60" s="152"/>
      <c r="EY60" s="152"/>
      <c r="EZ60" s="152"/>
      <c r="FA60" s="152"/>
      <c r="FB60" s="152"/>
      <c r="FC60" s="152"/>
      <c r="FD60" s="164"/>
      <c r="FE60" s="152"/>
      <c r="FF60" s="152"/>
      <c r="FG60" s="152"/>
      <c r="FH60" s="152"/>
      <c r="FI60" s="152"/>
      <c r="FJ60" s="152"/>
      <c r="FK60" s="152"/>
      <c r="FL60" s="152"/>
      <c r="FM60" s="152"/>
      <c r="FN60" s="152"/>
      <c r="FO60" s="152"/>
      <c r="FP60" s="162"/>
      <c r="FQ60" s="152"/>
      <c r="FR60" s="152"/>
      <c r="FS60" s="152"/>
      <c r="FT60" s="152"/>
      <c r="FU60" s="152"/>
      <c r="FV60" s="152"/>
      <c r="FW60" s="152"/>
      <c r="FX60" s="152"/>
      <c r="FY60" s="152"/>
      <c r="FZ60" s="152"/>
      <c r="GA60" s="152"/>
      <c r="GB60" s="162"/>
      <c r="GC60" s="152"/>
      <c r="GD60" s="152"/>
      <c r="GE60" s="152"/>
      <c r="GF60" s="152"/>
      <c r="GG60" s="152"/>
      <c r="GH60" s="152"/>
      <c r="GI60" s="152"/>
      <c r="GJ60" s="152"/>
      <c r="GK60" s="152"/>
      <c r="GL60" s="152"/>
      <c r="GM60" s="152"/>
      <c r="GN60" s="162"/>
      <c r="GO60" s="152"/>
      <c r="GP60" s="152"/>
      <c r="GQ60" s="152"/>
      <c r="GR60" s="152"/>
      <c r="GS60" s="152"/>
      <c r="GT60" s="152"/>
      <c r="GU60" s="152"/>
      <c r="GV60" s="152"/>
      <c r="GW60" s="152"/>
      <c r="GX60" s="152"/>
      <c r="GY60" s="152"/>
      <c r="GZ60" s="162"/>
      <c r="HA60" s="152"/>
      <c r="HB60" s="152"/>
      <c r="HC60" s="152"/>
      <c r="HD60" s="152"/>
      <c r="HE60" s="152"/>
      <c r="HF60" s="152"/>
      <c r="HG60" s="152"/>
      <c r="HH60" s="152"/>
      <c r="HI60" s="152"/>
      <c r="HJ60" s="152"/>
      <c r="HK60" s="152"/>
      <c r="HL60" s="162"/>
      <c r="HM60" s="152"/>
      <c r="HN60" s="152"/>
      <c r="HO60" s="152"/>
      <c r="HP60" s="152"/>
      <c r="HQ60" s="152"/>
      <c r="HR60" s="152"/>
      <c r="HS60" s="152"/>
      <c r="HT60" s="152"/>
      <c r="HU60" s="152"/>
      <c r="HV60" s="152"/>
      <c r="HW60" s="152"/>
      <c r="HX60" s="162"/>
      <c r="HY60" s="152"/>
      <c r="HZ60" s="152"/>
      <c r="IA60" s="152"/>
      <c r="IB60" s="152"/>
      <c r="IC60" s="152"/>
      <c r="ID60" s="152"/>
      <c r="IE60" s="152"/>
      <c r="IF60" s="152"/>
      <c r="IG60" s="152"/>
      <c r="IH60" s="152"/>
      <c r="II60" s="152"/>
      <c r="IJ60" s="162"/>
      <c r="IK60" s="152"/>
      <c r="IL60" s="152"/>
      <c r="IM60" s="152"/>
      <c r="IN60" s="152"/>
      <c r="IO60" s="152"/>
      <c r="IP60" s="152"/>
      <c r="IQ60" s="152"/>
      <c r="IR60" s="152"/>
      <c r="IS60" s="152"/>
      <c r="IT60" s="152"/>
      <c r="IU60" s="152"/>
      <c r="IV60" s="152"/>
      <c r="IW60" s="152"/>
      <c r="IX60" s="152"/>
      <c r="IY60" s="152"/>
      <c r="IZ60" s="152"/>
      <c r="JA60" s="152"/>
      <c r="JB60" s="152"/>
      <c r="JC60" s="152"/>
      <c r="JD60" s="152"/>
      <c r="JE60" s="152"/>
      <c r="JF60" s="152"/>
      <c r="JG60" s="152"/>
      <c r="JH60" s="162"/>
      <c r="JI60" s="152"/>
      <c r="JJ60" s="152"/>
      <c r="JK60" s="152"/>
      <c r="JL60" s="152"/>
      <c r="JM60" s="152"/>
      <c r="JN60" s="152"/>
      <c r="JO60" s="152"/>
      <c r="JP60" s="152"/>
      <c r="JQ60" s="152"/>
      <c r="JR60" s="152"/>
      <c r="JS60" s="152"/>
      <c r="JT60" s="162"/>
      <c r="JU60" s="152"/>
      <c r="JV60" s="152"/>
      <c r="JW60" s="152"/>
      <c r="JX60" s="152"/>
      <c r="JY60" s="152"/>
      <c r="JZ60" s="152"/>
      <c r="KA60" s="152"/>
      <c r="KB60" s="152"/>
      <c r="KC60" s="152"/>
      <c r="KD60" s="152"/>
      <c r="KE60" s="152"/>
      <c r="KF60" s="162" t="s">
        <v>897</v>
      </c>
      <c r="KG60" s="152"/>
      <c r="KH60" s="152"/>
      <c r="KI60" s="152"/>
      <c r="KJ60" s="152"/>
      <c r="KK60" s="152"/>
      <c r="KL60" s="152"/>
      <c r="KM60" s="152"/>
      <c r="KN60" s="152"/>
      <c r="KO60" s="152"/>
      <c r="KP60" s="152"/>
      <c r="KQ60" s="152"/>
      <c r="KR60" s="162" t="s">
        <v>898</v>
      </c>
      <c r="KS60" s="152"/>
      <c r="KT60" s="152"/>
      <c r="KU60" s="152"/>
      <c r="KV60" s="152"/>
      <c r="KW60" s="152"/>
      <c r="KX60" s="152"/>
      <c r="KY60" s="152"/>
      <c r="KZ60" s="152"/>
      <c r="LA60" s="152"/>
      <c r="LB60" s="152"/>
      <c r="LC60" s="152"/>
      <c r="LD60" s="162" t="s">
        <v>677</v>
      </c>
    </row>
    <row r="61" spans="2:317" s="151" customFormat="1" ht="10.5" x14ac:dyDescent="0.25">
      <c r="B61" s="152" t="s">
        <v>614</v>
      </c>
      <c r="C61" s="152" t="s">
        <v>615</v>
      </c>
      <c r="D61" s="152"/>
      <c r="E61" s="152"/>
      <c r="F61" s="152"/>
      <c r="G61" s="152"/>
      <c r="H61" s="152"/>
      <c r="I61" s="152"/>
      <c r="J61" s="152"/>
      <c r="K61" s="152"/>
      <c r="L61" s="152"/>
      <c r="M61" s="152"/>
      <c r="N61" s="152"/>
      <c r="O61" s="152"/>
      <c r="P61" s="162"/>
      <c r="Q61" s="152"/>
      <c r="R61" s="152"/>
      <c r="S61" s="152"/>
      <c r="T61" s="152"/>
      <c r="U61" s="152"/>
      <c r="V61" s="152"/>
      <c r="W61" s="152"/>
      <c r="X61" s="152"/>
      <c r="Y61" s="152"/>
      <c r="Z61" s="152"/>
      <c r="AA61" s="152"/>
      <c r="AB61" s="162"/>
      <c r="AC61" s="152"/>
      <c r="AD61" s="152"/>
      <c r="AE61" s="152"/>
      <c r="AF61" s="152"/>
      <c r="AG61" s="152"/>
      <c r="AH61" s="152"/>
      <c r="AI61" s="152"/>
      <c r="AJ61" s="152"/>
      <c r="AK61" s="152"/>
      <c r="AL61" s="152"/>
      <c r="AM61" s="152"/>
      <c r="AN61" s="162"/>
      <c r="AO61" s="152"/>
      <c r="AP61" s="152"/>
      <c r="AQ61" s="152"/>
      <c r="AR61" s="152"/>
      <c r="AS61" s="152"/>
      <c r="AT61" s="152"/>
      <c r="AU61" s="152"/>
      <c r="AV61" s="152"/>
      <c r="AW61" s="152"/>
      <c r="AX61" s="152"/>
      <c r="AY61" s="152"/>
      <c r="AZ61" s="162"/>
      <c r="BA61" s="152"/>
      <c r="BB61" s="152"/>
      <c r="BC61" s="152"/>
      <c r="BD61" s="152"/>
      <c r="BE61" s="152"/>
      <c r="BF61" s="152"/>
      <c r="BG61" s="152"/>
      <c r="BH61" s="152"/>
      <c r="BI61" s="152"/>
      <c r="BJ61" s="152"/>
      <c r="BK61" s="152"/>
      <c r="BL61" s="162"/>
      <c r="BM61" s="152"/>
      <c r="BN61" s="152"/>
      <c r="BO61" s="152"/>
      <c r="BP61" s="152"/>
      <c r="BQ61" s="152"/>
      <c r="BR61" s="152"/>
      <c r="BS61" s="152"/>
      <c r="BT61" s="152"/>
      <c r="BU61" s="152"/>
      <c r="BV61" s="152"/>
      <c r="BW61" s="152"/>
      <c r="BX61" s="162"/>
      <c r="BY61" s="152"/>
      <c r="BZ61" s="152"/>
      <c r="CA61" s="152"/>
      <c r="CB61" s="152"/>
      <c r="CC61" s="152"/>
      <c r="CD61" s="152"/>
      <c r="CE61" s="152"/>
      <c r="CF61" s="152"/>
      <c r="CG61" s="152"/>
      <c r="CH61" s="152"/>
      <c r="CI61" s="152"/>
      <c r="CJ61" s="162"/>
      <c r="CK61" s="152"/>
      <c r="CL61" s="152"/>
      <c r="CM61" s="152"/>
      <c r="CN61" s="152"/>
      <c r="CO61" s="152"/>
      <c r="CP61" s="152"/>
      <c r="CQ61" s="152"/>
      <c r="CR61" s="152"/>
      <c r="CS61" s="152"/>
      <c r="CT61" s="152"/>
      <c r="CU61" s="152"/>
      <c r="CV61" s="162"/>
      <c r="CW61" s="152"/>
      <c r="CX61" s="152"/>
      <c r="CY61" s="152"/>
      <c r="CZ61" s="152"/>
      <c r="DA61" s="152"/>
      <c r="DB61" s="152"/>
      <c r="DC61" s="152"/>
      <c r="DD61" s="152"/>
      <c r="DE61" s="152"/>
      <c r="DF61" s="152"/>
      <c r="DG61" s="152"/>
      <c r="DH61" s="162"/>
      <c r="DI61" s="152"/>
      <c r="DJ61" s="152"/>
      <c r="DK61" s="152"/>
      <c r="DL61" s="152"/>
      <c r="DM61" s="152"/>
      <c r="DN61" s="152"/>
      <c r="DO61" s="152"/>
      <c r="DP61" s="152"/>
      <c r="DQ61" s="152"/>
      <c r="DR61" s="152"/>
      <c r="DS61" s="152"/>
      <c r="DT61" s="162"/>
      <c r="DU61" s="152"/>
      <c r="DV61" s="152"/>
      <c r="DW61" s="152"/>
      <c r="DX61" s="152"/>
      <c r="DY61" s="152"/>
      <c r="DZ61" s="152"/>
      <c r="EA61" s="152"/>
      <c r="EB61" s="152"/>
      <c r="EC61" s="152"/>
      <c r="ED61" s="152"/>
      <c r="EE61" s="152"/>
      <c r="EF61" s="162"/>
      <c r="EG61" s="152"/>
      <c r="EH61" s="152"/>
      <c r="EI61" s="152"/>
      <c r="EJ61" s="152"/>
      <c r="EK61" s="152"/>
      <c r="EL61" s="152"/>
      <c r="EM61" s="152"/>
      <c r="EN61" s="152"/>
      <c r="EO61" s="152"/>
      <c r="EP61" s="152"/>
      <c r="EQ61" s="152"/>
      <c r="ER61" s="162"/>
      <c r="ES61" s="152"/>
      <c r="ET61" s="152"/>
      <c r="EU61" s="152"/>
      <c r="EV61" s="152"/>
      <c r="EW61" s="152"/>
      <c r="EX61" s="152"/>
      <c r="EY61" s="152"/>
      <c r="EZ61" s="152"/>
      <c r="FA61" s="152"/>
      <c r="FB61" s="152"/>
      <c r="FC61" s="152"/>
      <c r="FD61" s="164"/>
      <c r="FE61" s="152"/>
      <c r="FF61" s="152"/>
      <c r="FG61" s="152"/>
      <c r="FH61" s="152"/>
      <c r="FI61" s="152"/>
      <c r="FJ61" s="152"/>
      <c r="FK61" s="152"/>
      <c r="FL61" s="152"/>
      <c r="FM61" s="152"/>
      <c r="FN61" s="152"/>
      <c r="FO61" s="152"/>
      <c r="FP61" s="162"/>
      <c r="FQ61" s="152"/>
      <c r="FR61" s="152"/>
      <c r="FS61" s="152"/>
      <c r="FT61" s="152"/>
      <c r="FU61" s="152"/>
      <c r="FV61" s="152"/>
      <c r="FW61" s="152"/>
      <c r="FX61" s="152"/>
      <c r="FY61" s="152"/>
      <c r="FZ61" s="152"/>
      <c r="GA61" s="152"/>
      <c r="GB61" s="162"/>
      <c r="GC61" s="152"/>
      <c r="GD61" s="152"/>
      <c r="GE61" s="152"/>
      <c r="GF61" s="152"/>
      <c r="GG61" s="152"/>
      <c r="GH61" s="152"/>
      <c r="GI61" s="152"/>
      <c r="GJ61" s="152"/>
      <c r="GK61" s="152"/>
      <c r="GL61" s="152"/>
      <c r="GM61" s="152"/>
      <c r="GN61" s="162"/>
      <c r="GO61" s="152"/>
      <c r="GP61" s="152"/>
      <c r="GQ61" s="152"/>
      <c r="GR61" s="152"/>
      <c r="GS61" s="152"/>
      <c r="GT61" s="152"/>
      <c r="GU61" s="152"/>
      <c r="GV61" s="152"/>
      <c r="GW61" s="152"/>
      <c r="GX61" s="152"/>
      <c r="GY61" s="152"/>
      <c r="GZ61" s="162"/>
      <c r="HA61" s="152"/>
      <c r="HB61" s="152"/>
      <c r="HC61" s="152"/>
      <c r="HD61" s="152"/>
      <c r="HE61" s="152"/>
      <c r="HF61" s="152"/>
      <c r="HG61" s="152"/>
      <c r="HH61" s="152"/>
      <c r="HI61" s="152"/>
      <c r="HJ61" s="152"/>
      <c r="HK61" s="152"/>
      <c r="HL61" s="162"/>
      <c r="HM61" s="152"/>
      <c r="HN61" s="152"/>
      <c r="HO61" s="152"/>
      <c r="HP61" s="152"/>
      <c r="HQ61" s="152"/>
      <c r="HR61" s="152"/>
      <c r="HS61" s="152"/>
      <c r="HT61" s="152"/>
      <c r="HU61" s="152"/>
      <c r="HV61" s="152"/>
      <c r="HW61" s="152"/>
      <c r="HX61" s="162"/>
      <c r="HY61" s="152"/>
      <c r="HZ61" s="152"/>
      <c r="IA61" s="152"/>
      <c r="IB61" s="152"/>
      <c r="IC61" s="152"/>
      <c r="ID61" s="152"/>
      <c r="IE61" s="152"/>
      <c r="IF61" s="152"/>
      <c r="IG61" s="152"/>
      <c r="IH61" s="152"/>
      <c r="II61" s="152"/>
      <c r="IJ61" s="162"/>
      <c r="IK61" s="152"/>
      <c r="IL61" s="152"/>
      <c r="IM61" s="152"/>
      <c r="IN61" s="152"/>
      <c r="IO61" s="152"/>
      <c r="IP61" s="152"/>
      <c r="IQ61" s="152"/>
      <c r="IR61" s="152"/>
      <c r="IS61" s="152"/>
      <c r="IT61" s="152"/>
      <c r="IU61" s="152"/>
      <c r="IV61" s="152" t="s">
        <v>869</v>
      </c>
      <c r="IW61" s="152"/>
      <c r="IX61" s="152"/>
      <c r="IY61" s="152"/>
      <c r="IZ61" s="152"/>
      <c r="JA61" s="152"/>
      <c r="JB61" s="152"/>
      <c r="JC61" s="152"/>
      <c r="JD61" s="152"/>
      <c r="JE61" s="152"/>
      <c r="JF61" s="152"/>
      <c r="JG61" s="152"/>
      <c r="JH61" s="162" t="s">
        <v>899</v>
      </c>
      <c r="JI61" s="152"/>
      <c r="JJ61" s="152"/>
      <c r="JK61" s="152"/>
      <c r="JL61" s="152"/>
      <c r="JM61" s="152"/>
      <c r="JN61" s="152"/>
      <c r="JO61" s="152"/>
      <c r="JP61" s="152"/>
      <c r="JQ61" s="152"/>
      <c r="JR61" s="152"/>
      <c r="JS61" s="152"/>
      <c r="JT61" s="162" t="s">
        <v>677</v>
      </c>
      <c r="JU61" s="152"/>
      <c r="JV61" s="152"/>
      <c r="JW61" s="152"/>
      <c r="JX61" s="152"/>
      <c r="JY61" s="152"/>
      <c r="JZ61" s="152"/>
      <c r="KA61" s="152"/>
      <c r="KB61" s="152"/>
      <c r="KC61" s="152"/>
      <c r="KD61" s="152"/>
      <c r="KE61" s="152"/>
      <c r="KF61" s="162"/>
      <c r="KG61" s="152"/>
      <c r="KH61" s="152"/>
      <c r="KI61" s="152"/>
      <c r="KJ61" s="152"/>
      <c r="KK61" s="152"/>
      <c r="KL61" s="152"/>
      <c r="KM61" s="152"/>
      <c r="KN61" s="152"/>
      <c r="KO61" s="152"/>
      <c r="KP61" s="152"/>
      <c r="KQ61" s="152"/>
      <c r="KR61" s="162"/>
      <c r="KS61" s="152"/>
      <c r="KT61" s="152"/>
      <c r="KU61" s="152"/>
      <c r="KV61" s="152"/>
      <c r="KW61" s="152"/>
      <c r="KX61" s="152"/>
      <c r="KY61" s="152"/>
      <c r="KZ61" s="152"/>
      <c r="LA61" s="152"/>
      <c r="LB61" s="152"/>
      <c r="LC61" s="152"/>
      <c r="LD61" s="162"/>
    </row>
    <row r="62" spans="2:317" s="151" customFormat="1" ht="10.5" x14ac:dyDescent="0.25">
      <c r="B62" s="152" t="s">
        <v>616</v>
      </c>
      <c r="C62" s="152" t="s">
        <v>617</v>
      </c>
      <c r="D62" s="152"/>
      <c r="E62" s="152"/>
      <c r="F62" s="152"/>
      <c r="G62" s="152"/>
      <c r="H62" s="152"/>
      <c r="I62" s="152"/>
      <c r="J62" s="152"/>
      <c r="K62" s="152"/>
      <c r="L62" s="152"/>
      <c r="M62" s="152"/>
      <c r="N62" s="152"/>
      <c r="O62" s="152"/>
      <c r="P62" s="162"/>
      <c r="Q62" s="152"/>
      <c r="R62" s="152"/>
      <c r="S62" s="152"/>
      <c r="T62" s="152"/>
      <c r="U62" s="152"/>
      <c r="V62" s="152"/>
      <c r="W62" s="152"/>
      <c r="X62" s="152"/>
      <c r="Y62" s="152"/>
      <c r="Z62" s="152"/>
      <c r="AA62" s="152"/>
      <c r="AB62" s="162"/>
      <c r="AC62" s="152"/>
      <c r="AD62" s="152"/>
      <c r="AE62" s="152"/>
      <c r="AF62" s="152"/>
      <c r="AG62" s="152"/>
      <c r="AH62" s="152"/>
      <c r="AI62" s="152"/>
      <c r="AJ62" s="152"/>
      <c r="AK62" s="152"/>
      <c r="AL62" s="152"/>
      <c r="AM62" s="152"/>
      <c r="AN62" s="162"/>
      <c r="AO62" s="152"/>
      <c r="AP62" s="152"/>
      <c r="AQ62" s="152"/>
      <c r="AR62" s="152"/>
      <c r="AS62" s="152"/>
      <c r="AT62" s="152"/>
      <c r="AU62" s="152"/>
      <c r="AV62" s="152"/>
      <c r="AW62" s="152"/>
      <c r="AX62" s="152"/>
      <c r="AY62" s="152"/>
      <c r="AZ62" s="162"/>
      <c r="BA62" s="152"/>
      <c r="BB62" s="152"/>
      <c r="BC62" s="152"/>
      <c r="BD62" s="152"/>
      <c r="BE62" s="152"/>
      <c r="BF62" s="152"/>
      <c r="BG62" s="152"/>
      <c r="BH62" s="152"/>
      <c r="BI62" s="152"/>
      <c r="BJ62" s="152"/>
      <c r="BK62" s="152"/>
      <c r="BL62" s="162"/>
      <c r="BM62" s="152"/>
      <c r="BN62" s="152"/>
      <c r="BO62" s="152"/>
      <c r="BP62" s="152"/>
      <c r="BQ62" s="152"/>
      <c r="BR62" s="152"/>
      <c r="BS62" s="152"/>
      <c r="BT62" s="152"/>
      <c r="BU62" s="152"/>
      <c r="BV62" s="152"/>
      <c r="BW62" s="152"/>
      <c r="BX62" s="162"/>
      <c r="BY62" s="152"/>
      <c r="BZ62" s="152"/>
      <c r="CA62" s="152"/>
      <c r="CB62" s="152"/>
      <c r="CC62" s="152"/>
      <c r="CD62" s="152"/>
      <c r="CE62" s="152"/>
      <c r="CF62" s="152"/>
      <c r="CG62" s="152"/>
      <c r="CH62" s="152"/>
      <c r="CI62" s="152"/>
      <c r="CJ62" s="162"/>
      <c r="CK62" s="152"/>
      <c r="CL62" s="152"/>
      <c r="CM62" s="152"/>
      <c r="CN62" s="152"/>
      <c r="CO62" s="152"/>
      <c r="CP62" s="152"/>
      <c r="CQ62" s="152"/>
      <c r="CR62" s="152"/>
      <c r="CS62" s="152"/>
      <c r="CT62" s="152"/>
      <c r="CU62" s="152"/>
      <c r="CV62" s="162"/>
      <c r="CW62" s="152"/>
      <c r="CX62" s="152"/>
      <c r="CY62" s="152"/>
      <c r="CZ62" s="152"/>
      <c r="DA62" s="152"/>
      <c r="DB62" s="152"/>
      <c r="DC62" s="152"/>
      <c r="DD62" s="152"/>
      <c r="DE62" s="152"/>
      <c r="DF62" s="152"/>
      <c r="DG62" s="152"/>
      <c r="DH62" s="162"/>
      <c r="DI62" s="152"/>
      <c r="DJ62" s="152"/>
      <c r="DK62" s="152"/>
      <c r="DL62" s="152"/>
      <c r="DM62" s="152"/>
      <c r="DN62" s="152"/>
      <c r="DO62" s="152"/>
      <c r="DP62" s="152"/>
      <c r="DQ62" s="152"/>
      <c r="DR62" s="152"/>
      <c r="DS62" s="152"/>
      <c r="DT62" s="162"/>
      <c r="DU62" s="152"/>
      <c r="DV62" s="152"/>
      <c r="DW62" s="152"/>
      <c r="DX62" s="152"/>
      <c r="DY62" s="152"/>
      <c r="DZ62" s="152"/>
      <c r="EA62" s="152"/>
      <c r="EB62" s="152"/>
      <c r="EC62" s="152"/>
      <c r="ED62" s="152"/>
      <c r="EE62" s="152"/>
      <c r="EF62" s="162"/>
      <c r="EG62" s="152"/>
      <c r="EH62" s="152"/>
      <c r="EI62" s="152"/>
      <c r="EJ62" s="152"/>
      <c r="EK62" s="152"/>
      <c r="EL62" s="152"/>
      <c r="EM62" s="152"/>
      <c r="EN62" s="152"/>
      <c r="EO62" s="152"/>
      <c r="EP62" s="152"/>
      <c r="EQ62" s="152"/>
      <c r="ER62" s="162"/>
      <c r="ES62" s="152"/>
      <c r="ET62" s="152"/>
      <c r="EU62" s="152"/>
      <c r="EV62" s="152"/>
      <c r="EW62" s="152"/>
      <c r="EX62" s="152"/>
      <c r="EY62" s="152"/>
      <c r="EZ62" s="152"/>
      <c r="FA62" s="152"/>
      <c r="FB62" s="152"/>
      <c r="FC62" s="152"/>
      <c r="FD62" s="164"/>
      <c r="FE62" s="152"/>
      <c r="FF62" s="152"/>
      <c r="FG62" s="152"/>
      <c r="FH62" s="152"/>
      <c r="FI62" s="152"/>
      <c r="FJ62" s="152"/>
      <c r="FK62" s="152"/>
      <c r="FL62" s="152"/>
      <c r="FM62" s="152"/>
      <c r="FN62" s="152"/>
      <c r="FO62" s="152"/>
      <c r="FP62" s="162"/>
      <c r="FQ62" s="152"/>
      <c r="FR62" s="152"/>
      <c r="FS62" s="152"/>
      <c r="FT62" s="152"/>
      <c r="FU62" s="152"/>
      <c r="FV62" s="152"/>
      <c r="FW62" s="152"/>
      <c r="FX62" s="152"/>
      <c r="FY62" s="152"/>
      <c r="FZ62" s="152"/>
      <c r="GA62" s="152"/>
      <c r="GB62" s="162"/>
      <c r="GC62" s="152"/>
      <c r="GD62" s="152"/>
      <c r="GE62" s="152"/>
      <c r="GF62" s="152"/>
      <c r="GG62" s="152"/>
      <c r="GH62" s="152"/>
      <c r="GI62" s="152"/>
      <c r="GJ62" s="152"/>
      <c r="GK62" s="152"/>
      <c r="GL62" s="152"/>
      <c r="GM62" s="152"/>
      <c r="GN62" s="162"/>
      <c r="GO62" s="152"/>
      <c r="GP62" s="152"/>
      <c r="GQ62" s="152"/>
      <c r="GR62" s="152"/>
      <c r="GS62" s="152"/>
      <c r="GT62" s="152"/>
      <c r="GU62" s="152"/>
      <c r="GV62" s="152"/>
      <c r="GW62" s="152"/>
      <c r="GX62" s="152"/>
      <c r="GY62" s="152"/>
      <c r="GZ62" s="162"/>
      <c r="HA62" s="152"/>
      <c r="HB62" s="152"/>
      <c r="HC62" s="152"/>
      <c r="HD62" s="152"/>
      <c r="HE62" s="152"/>
      <c r="HF62" s="152"/>
      <c r="HG62" s="152"/>
      <c r="HH62" s="152"/>
      <c r="HI62" s="152"/>
      <c r="HJ62" s="152"/>
      <c r="HK62" s="152"/>
      <c r="HL62" s="162"/>
      <c r="HM62" s="152"/>
      <c r="HN62" s="152"/>
      <c r="HO62" s="152"/>
      <c r="HP62" s="152"/>
      <c r="HQ62" s="152"/>
      <c r="HR62" s="152"/>
      <c r="HS62" s="152"/>
      <c r="HT62" s="152"/>
      <c r="HU62" s="152"/>
      <c r="HV62" s="152"/>
      <c r="HW62" s="152"/>
      <c r="HX62" s="162"/>
      <c r="HY62" s="152"/>
      <c r="HZ62" s="152"/>
      <c r="IA62" s="152"/>
      <c r="IB62" s="152"/>
      <c r="IC62" s="152"/>
      <c r="ID62" s="152"/>
      <c r="IE62" s="152"/>
      <c r="IF62" s="152"/>
      <c r="IG62" s="152"/>
      <c r="IH62" s="152"/>
      <c r="II62" s="152"/>
      <c r="IJ62" s="162"/>
      <c r="IK62" s="152"/>
      <c r="IL62" s="152"/>
      <c r="IM62" s="152"/>
      <c r="IN62" s="152"/>
      <c r="IO62" s="152"/>
      <c r="IP62" s="152"/>
      <c r="IQ62" s="152"/>
      <c r="IR62" s="152"/>
      <c r="IS62" s="152"/>
      <c r="IT62" s="152"/>
      <c r="IU62" s="152"/>
      <c r="IV62" s="152" t="s">
        <v>687</v>
      </c>
      <c r="IW62" s="152"/>
      <c r="IX62" s="152"/>
      <c r="IY62" s="152"/>
      <c r="IZ62" s="152"/>
      <c r="JA62" s="152"/>
      <c r="JB62" s="152"/>
      <c r="JC62" s="152"/>
      <c r="JD62" s="152"/>
      <c r="JE62" s="152"/>
      <c r="JF62" s="152"/>
      <c r="JG62" s="152"/>
      <c r="JH62" s="162" t="s">
        <v>900</v>
      </c>
      <c r="JI62" s="152"/>
      <c r="JJ62" s="152"/>
      <c r="JK62" s="152"/>
      <c r="JL62" s="152"/>
      <c r="JM62" s="152"/>
      <c r="JN62" s="152"/>
      <c r="JO62" s="152"/>
      <c r="JP62" s="152"/>
      <c r="JQ62" s="152"/>
      <c r="JR62" s="152"/>
      <c r="JS62" s="152"/>
      <c r="JT62" s="162" t="s">
        <v>677</v>
      </c>
      <c r="JU62" s="152"/>
      <c r="JV62" s="152"/>
      <c r="JW62" s="152"/>
      <c r="JX62" s="152"/>
      <c r="JY62" s="152"/>
      <c r="JZ62" s="152"/>
      <c r="KA62" s="152"/>
      <c r="KB62" s="152"/>
      <c r="KC62" s="152"/>
      <c r="KD62" s="152"/>
      <c r="KE62" s="152"/>
      <c r="KF62" s="162" t="s">
        <v>901</v>
      </c>
      <c r="KG62" s="152"/>
      <c r="KH62" s="152"/>
      <c r="KI62" s="152"/>
      <c r="KJ62" s="152"/>
      <c r="KK62" s="152"/>
      <c r="KL62" s="152"/>
      <c r="KM62" s="152"/>
      <c r="KN62" s="152"/>
      <c r="KO62" s="152"/>
      <c r="KP62" s="152"/>
      <c r="KQ62" s="152"/>
      <c r="KR62" s="162" t="s">
        <v>902</v>
      </c>
      <c r="KS62" s="152"/>
      <c r="KT62" s="152"/>
      <c r="KU62" s="152"/>
      <c r="KV62" s="152"/>
      <c r="KW62" s="152"/>
      <c r="KX62" s="152"/>
      <c r="KY62" s="152"/>
      <c r="KZ62" s="152"/>
      <c r="LA62" s="152"/>
      <c r="LB62" s="152"/>
      <c r="LC62" s="152"/>
      <c r="LD62" s="162" t="s">
        <v>677</v>
      </c>
    </row>
    <row r="63" spans="2:317" s="151" customFormat="1" ht="10.5" x14ac:dyDescent="0.25">
      <c r="B63" s="152" t="s">
        <v>618</v>
      </c>
      <c r="C63" s="152" t="s">
        <v>619</v>
      </c>
      <c r="D63" s="152"/>
      <c r="E63" s="152"/>
      <c r="F63" s="152"/>
      <c r="G63" s="152"/>
      <c r="H63" s="152"/>
      <c r="I63" s="152"/>
      <c r="J63" s="152"/>
      <c r="K63" s="152"/>
      <c r="L63" s="152"/>
      <c r="M63" s="152"/>
      <c r="N63" s="152"/>
      <c r="O63" s="152"/>
      <c r="P63" s="162"/>
      <c r="Q63" s="152"/>
      <c r="R63" s="152"/>
      <c r="S63" s="152"/>
      <c r="T63" s="152"/>
      <c r="U63" s="152"/>
      <c r="V63" s="152"/>
      <c r="W63" s="152"/>
      <c r="X63" s="152"/>
      <c r="Y63" s="152"/>
      <c r="Z63" s="152"/>
      <c r="AA63" s="152"/>
      <c r="AB63" s="162"/>
      <c r="AC63" s="152"/>
      <c r="AD63" s="152"/>
      <c r="AE63" s="152"/>
      <c r="AF63" s="152"/>
      <c r="AG63" s="152"/>
      <c r="AH63" s="152"/>
      <c r="AI63" s="152"/>
      <c r="AJ63" s="152"/>
      <c r="AK63" s="152"/>
      <c r="AL63" s="152"/>
      <c r="AM63" s="152"/>
      <c r="AN63" s="162"/>
      <c r="AO63" s="152"/>
      <c r="AP63" s="152"/>
      <c r="AQ63" s="152"/>
      <c r="AR63" s="152"/>
      <c r="AS63" s="152"/>
      <c r="AT63" s="152"/>
      <c r="AU63" s="152"/>
      <c r="AV63" s="152"/>
      <c r="AW63" s="152"/>
      <c r="AX63" s="152"/>
      <c r="AY63" s="152"/>
      <c r="AZ63" s="162"/>
      <c r="BA63" s="152"/>
      <c r="BB63" s="152"/>
      <c r="BC63" s="152"/>
      <c r="BD63" s="152"/>
      <c r="BE63" s="152"/>
      <c r="BF63" s="152"/>
      <c r="BG63" s="152"/>
      <c r="BH63" s="152"/>
      <c r="BI63" s="152"/>
      <c r="BJ63" s="152"/>
      <c r="BK63" s="152"/>
      <c r="BL63" s="162"/>
      <c r="BM63" s="152"/>
      <c r="BN63" s="152"/>
      <c r="BO63" s="152"/>
      <c r="BP63" s="152"/>
      <c r="BQ63" s="152"/>
      <c r="BR63" s="152"/>
      <c r="BS63" s="152"/>
      <c r="BT63" s="152"/>
      <c r="BU63" s="152"/>
      <c r="BV63" s="152"/>
      <c r="BW63" s="152"/>
      <c r="BX63" s="162"/>
      <c r="BY63" s="152"/>
      <c r="BZ63" s="152"/>
      <c r="CA63" s="152"/>
      <c r="CB63" s="152"/>
      <c r="CC63" s="152"/>
      <c r="CD63" s="152"/>
      <c r="CE63" s="152"/>
      <c r="CF63" s="152"/>
      <c r="CG63" s="152"/>
      <c r="CH63" s="152"/>
      <c r="CI63" s="152"/>
      <c r="CJ63" s="162"/>
      <c r="CK63" s="152"/>
      <c r="CL63" s="152"/>
      <c r="CM63" s="152"/>
      <c r="CN63" s="152"/>
      <c r="CO63" s="152"/>
      <c r="CP63" s="152"/>
      <c r="CQ63" s="152"/>
      <c r="CR63" s="152"/>
      <c r="CS63" s="152"/>
      <c r="CT63" s="152"/>
      <c r="CU63" s="152"/>
      <c r="CV63" s="162"/>
      <c r="CW63" s="152"/>
      <c r="CX63" s="152"/>
      <c r="CY63" s="152"/>
      <c r="CZ63" s="152"/>
      <c r="DA63" s="152"/>
      <c r="DB63" s="152"/>
      <c r="DC63" s="152"/>
      <c r="DD63" s="152"/>
      <c r="DE63" s="152"/>
      <c r="DF63" s="152"/>
      <c r="DG63" s="152"/>
      <c r="DH63" s="162"/>
      <c r="DI63" s="152"/>
      <c r="DJ63" s="152"/>
      <c r="DK63" s="152"/>
      <c r="DL63" s="152"/>
      <c r="DM63" s="152"/>
      <c r="DN63" s="152"/>
      <c r="DO63" s="152"/>
      <c r="DP63" s="152"/>
      <c r="DQ63" s="152"/>
      <c r="DR63" s="152"/>
      <c r="DS63" s="152"/>
      <c r="DT63" s="162"/>
      <c r="DU63" s="152"/>
      <c r="DV63" s="152"/>
      <c r="DW63" s="152"/>
      <c r="DX63" s="152"/>
      <c r="DY63" s="152"/>
      <c r="DZ63" s="152"/>
      <c r="EA63" s="152"/>
      <c r="EB63" s="152"/>
      <c r="EC63" s="152"/>
      <c r="ED63" s="152"/>
      <c r="EE63" s="152"/>
      <c r="EF63" s="162" t="s">
        <v>903</v>
      </c>
      <c r="EG63" s="152"/>
      <c r="EH63" s="152"/>
      <c r="EI63" s="152"/>
      <c r="EJ63" s="152"/>
      <c r="EK63" s="152"/>
      <c r="EL63" s="152"/>
      <c r="EM63" s="152"/>
      <c r="EN63" s="152"/>
      <c r="EO63" s="152"/>
      <c r="EP63" s="152"/>
      <c r="EQ63" s="152"/>
      <c r="ER63" s="162" t="s">
        <v>903</v>
      </c>
      <c r="ES63" s="152"/>
      <c r="ET63" s="152"/>
      <c r="EU63" s="152"/>
      <c r="EV63" s="152"/>
      <c r="EW63" s="152"/>
      <c r="EX63" s="152"/>
      <c r="EY63" s="152"/>
      <c r="EZ63" s="152"/>
      <c r="FA63" s="152"/>
      <c r="FB63" s="152"/>
      <c r="FC63" s="152"/>
      <c r="FD63" s="162" t="s">
        <v>903</v>
      </c>
      <c r="FE63" s="152"/>
      <c r="FF63" s="152"/>
      <c r="FG63" s="152"/>
      <c r="FH63" s="152"/>
      <c r="FI63" s="152"/>
      <c r="FJ63" s="152"/>
      <c r="FK63" s="152"/>
      <c r="FL63" s="152"/>
      <c r="FM63" s="152"/>
      <c r="FN63" s="152"/>
      <c r="FO63" s="152"/>
      <c r="FP63" s="162" t="s">
        <v>904</v>
      </c>
      <c r="FQ63" s="152"/>
      <c r="FR63" s="152"/>
      <c r="FS63" s="152"/>
      <c r="FT63" s="152"/>
      <c r="FU63" s="152"/>
      <c r="FV63" s="152"/>
      <c r="FW63" s="152"/>
      <c r="FX63" s="152"/>
      <c r="FY63" s="152"/>
      <c r="FZ63" s="152"/>
      <c r="GA63" s="152"/>
      <c r="GB63" s="162" t="s">
        <v>903</v>
      </c>
      <c r="GC63" s="152"/>
      <c r="GD63" s="152"/>
      <c r="GE63" s="152"/>
      <c r="GF63" s="152"/>
      <c r="GG63" s="152"/>
      <c r="GH63" s="152"/>
      <c r="GI63" s="152"/>
      <c r="GJ63" s="152"/>
      <c r="GK63" s="152"/>
      <c r="GL63" s="152"/>
      <c r="GM63" s="152"/>
      <c r="GN63" s="162"/>
      <c r="GO63" s="152"/>
      <c r="GP63" s="152"/>
      <c r="GQ63" s="152"/>
      <c r="GR63" s="152"/>
      <c r="GS63" s="152"/>
      <c r="GT63" s="152"/>
      <c r="GU63" s="152"/>
      <c r="GV63" s="152"/>
      <c r="GW63" s="152"/>
      <c r="GX63" s="152"/>
      <c r="GY63" s="152"/>
      <c r="GZ63" s="162"/>
      <c r="HA63" s="152"/>
      <c r="HB63" s="152"/>
      <c r="HC63" s="152"/>
      <c r="HD63" s="152"/>
      <c r="HE63" s="152"/>
      <c r="HF63" s="152"/>
      <c r="HG63" s="152"/>
      <c r="HH63" s="152"/>
      <c r="HI63" s="152"/>
      <c r="HJ63" s="152"/>
      <c r="HK63" s="152"/>
      <c r="HL63" s="162"/>
      <c r="HM63" s="152"/>
      <c r="HN63" s="152"/>
      <c r="HO63" s="152"/>
      <c r="HP63" s="152"/>
      <c r="HQ63" s="152"/>
      <c r="HR63" s="152"/>
      <c r="HS63" s="152"/>
      <c r="HT63" s="152"/>
      <c r="HU63" s="152"/>
      <c r="HV63" s="152"/>
      <c r="HW63" s="152"/>
      <c r="HX63" s="162"/>
      <c r="HY63" s="152"/>
      <c r="HZ63" s="152"/>
      <c r="IA63" s="152"/>
      <c r="IB63" s="152"/>
      <c r="IC63" s="152"/>
      <c r="ID63" s="152"/>
      <c r="IE63" s="152"/>
      <c r="IF63" s="152"/>
      <c r="IG63" s="152"/>
      <c r="IH63" s="152"/>
      <c r="II63" s="152"/>
      <c r="IJ63" s="162"/>
      <c r="IK63" s="152"/>
      <c r="IL63" s="152"/>
      <c r="IM63" s="152"/>
      <c r="IN63" s="152"/>
      <c r="IO63" s="152"/>
      <c r="IP63" s="152"/>
      <c r="IQ63" s="152"/>
      <c r="IR63" s="152"/>
      <c r="IS63" s="152"/>
      <c r="IT63" s="152"/>
      <c r="IU63" s="152"/>
      <c r="IV63" s="152"/>
      <c r="IW63" s="152"/>
      <c r="IX63" s="152"/>
      <c r="IY63" s="152"/>
      <c r="IZ63" s="152"/>
      <c r="JA63" s="152"/>
      <c r="JB63" s="152"/>
      <c r="JC63" s="152"/>
      <c r="JD63" s="152"/>
      <c r="JE63" s="152"/>
      <c r="JF63" s="152"/>
      <c r="JG63" s="152"/>
      <c r="JH63" s="162"/>
      <c r="JI63" s="152"/>
      <c r="JJ63" s="152"/>
      <c r="JK63" s="152"/>
      <c r="JL63" s="152"/>
      <c r="JM63" s="152"/>
      <c r="JN63" s="152"/>
      <c r="JO63" s="152"/>
      <c r="JP63" s="152"/>
      <c r="JQ63" s="152"/>
      <c r="JR63" s="152"/>
      <c r="JS63" s="152"/>
      <c r="JT63" s="162"/>
      <c r="JU63" s="152"/>
      <c r="JV63" s="152"/>
      <c r="JW63" s="152"/>
      <c r="JX63" s="152"/>
      <c r="JY63" s="152"/>
      <c r="JZ63" s="152"/>
      <c r="KA63" s="152"/>
      <c r="KB63" s="152"/>
      <c r="KC63" s="152"/>
      <c r="KD63" s="152"/>
      <c r="KE63" s="152"/>
      <c r="KF63" s="162"/>
      <c r="KG63" s="152"/>
      <c r="KH63" s="152"/>
      <c r="KI63" s="152"/>
      <c r="KJ63" s="152"/>
      <c r="KK63" s="152"/>
      <c r="KL63" s="152"/>
      <c r="KM63" s="152"/>
      <c r="KN63" s="152"/>
      <c r="KO63" s="152"/>
      <c r="KP63" s="152"/>
      <c r="KQ63" s="152"/>
      <c r="KR63" s="162"/>
      <c r="KS63" s="152"/>
      <c r="KT63" s="152"/>
      <c r="KU63" s="152"/>
      <c r="KV63" s="152"/>
      <c r="KW63" s="152"/>
      <c r="KX63" s="152"/>
      <c r="KY63" s="152"/>
      <c r="KZ63" s="152"/>
      <c r="LA63" s="152"/>
      <c r="LB63" s="152"/>
      <c r="LC63" s="152"/>
      <c r="LD63" s="162"/>
    </row>
    <row r="64" spans="2:317" s="151" customFormat="1" ht="10.5" x14ac:dyDescent="0.25">
      <c r="B64" s="152" t="s">
        <v>620</v>
      </c>
      <c r="C64" s="152" t="s">
        <v>621</v>
      </c>
      <c r="D64" s="152"/>
      <c r="E64" s="152"/>
      <c r="F64" s="152"/>
      <c r="G64" s="152"/>
      <c r="H64" s="152"/>
      <c r="I64" s="152"/>
      <c r="J64" s="152"/>
      <c r="K64" s="152"/>
      <c r="L64" s="152"/>
      <c r="M64" s="152"/>
      <c r="N64" s="152"/>
      <c r="O64" s="152"/>
      <c r="P64" s="162"/>
      <c r="Q64" s="152"/>
      <c r="R64" s="152"/>
      <c r="S64" s="152"/>
      <c r="T64" s="152"/>
      <c r="U64" s="152"/>
      <c r="V64" s="152"/>
      <c r="W64" s="152"/>
      <c r="X64" s="152"/>
      <c r="Y64" s="152"/>
      <c r="Z64" s="152"/>
      <c r="AA64" s="152"/>
      <c r="AB64" s="162"/>
      <c r="AC64" s="152"/>
      <c r="AD64" s="152"/>
      <c r="AE64" s="152"/>
      <c r="AF64" s="152"/>
      <c r="AG64" s="152"/>
      <c r="AH64" s="152"/>
      <c r="AI64" s="152"/>
      <c r="AJ64" s="152"/>
      <c r="AK64" s="152"/>
      <c r="AL64" s="152"/>
      <c r="AM64" s="152"/>
      <c r="AN64" s="162"/>
      <c r="AO64" s="152"/>
      <c r="AP64" s="152"/>
      <c r="AQ64" s="152"/>
      <c r="AR64" s="152"/>
      <c r="AS64" s="152"/>
      <c r="AT64" s="152"/>
      <c r="AU64" s="152"/>
      <c r="AV64" s="152"/>
      <c r="AW64" s="152"/>
      <c r="AX64" s="152"/>
      <c r="AY64" s="152"/>
      <c r="AZ64" s="162"/>
      <c r="BA64" s="152"/>
      <c r="BB64" s="152"/>
      <c r="BC64" s="152"/>
      <c r="BD64" s="152"/>
      <c r="BE64" s="152"/>
      <c r="BF64" s="152"/>
      <c r="BG64" s="152"/>
      <c r="BH64" s="152"/>
      <c r="BI64" s="152"/>
      <c r="BJ64" s="152"/>
      <c r="BK64" s="152"/>
      <c r="BL64" s="162"/>
      <c r="BM64" s="152"/>
      <c r="BN64" s="152"/>
      <c r="BO64" s="152"/>
      <c r="BP64" s="152"/>
      <c r="BQ64" s="152"/>
      <c r="BR64" s="152"/>
      <c r="BS64" s="152"/>
      <c r="BT64" s="152"/>
      <c r="BU64" s="152"/>
      <c r="BV64" s="152"/>
      <c r="BW64" s="152"/>
      <c r="BX64" s="162"/>
      <c r="BY64" s="152"/>
      <c r="BZ64" s="152"/>
      <c r="CA64" s="152"/>
      <c r="CB64" s="152"/>
      <c r="CC64" s="152"/>
      <c r="CD64" s="152"/>
      <c r="CE64" s="152"/>
      <c r="CF64" s="152"/>
      <c r="CG64" s="152"/>
      <c r="CH64" s="152"/>
      <c r="CI64" s="152"/>
      <c r="CJ64" s="162"/>
      <c r="CK64" s="152"/>
      <c r="CL64" s="152"/>
      <c r="CM64" s="152"/>
      <c r="CN64" s="152"/>
      <c r="CO64" s="152"/>
      <c r="CP64" s="152"/>
      <c r="CQ64" s="152"/>
      <c r="CR64" s="152"/>
      <c r="CS64" s="152"/>
      <c r="CT64" s="152"/>
      <c r="CU64" s="152"/>
      <c r="CV64" s="162"/>
      <c r="CW64" s="152"/>
      <c r="CX64" s="152"/>
      <c r="CY64" s="152"/>
      <c r="CZ64" s="152"/>
      <c r="DA64" s="152"/>
      <c r="DB64" s="152"/>
      <c r="DC64" s="152"/>
      <c r="DD64" s="152"/>
      <c r="DE64" s="152"/>
      <c r="DF64" s="152"/>
      <c r="DG64" s="152"/>
      <c r="DH64" s="162"/>
      <c r="DI64" s="152"/>
      <c r="DJ64" s="152"/>
      <c r="DK64" s="152"/>
      <c r="DL64" s="152"/>
      <c r="DM64" s="152"/>
      <c r="DN64" s="152"/>
      <c r="DO64" s="152"/>
      <c r="DP64" s="152"/>
      <c r="DQ64" s="152"/>
      <c r="DR64" s="152"/>
      <c r="DS64" s="152"/>
      <c r="DT64" s="162"/>
      <c r="DU64" s="152"/>
      <c r="DV64" s="152"/>
      <c r="DW64" s="152"/>
      <c r="DX64" s="152"/>
      <c r="DY64" s="152"/>
      <c r="DZ64" s="152"/>
      <c r="EA64" s="152"/>
      <c r="EB64" s="152"/>
      <c r="EC64" s="152"/>
      <c r="ED64" s="152"/>
      <c r="EE64" s="152"/>
      <c r="EF64" s="162"/>
      <c r="EG64" s="152"/>
      <c r="EH64" s="152"/>
      <c r="EI64" s="152"/>
      <c r="EJ64" s="152"/>
      <c r="EK64" s="152"/>
      <c r="EL64" s="152"/>
      <c r="EM64" s="152"/>
      <c r="EN64" s="152"/>
      <c r="EO64" s="152"/>
      <c r="EP64" s="152"/>
      <c r="EQ64" s="152"/>
      <c r="ER64" s="162"/>
      <c r="ES64" s="152"/>
      <c r="ET64" s="152"/>
      <c r="EU64" s="152"/>
      <c r="EV64" s="152"/>
      <c r="EW64" s="152"/>
      <c r="EX64" s="152"/>
      <c r="EY64" s="152"/>
      <c r="EZ64" s="152"/>
      <c r="FA64" s="152"/>
      <c r="FB64" s="152"/>
      <c r="FC64" s="152"/>
      <c r="FD64" s="164"/>
      <c r="FE64" s="152"/>
      <c r="FF64" s="152"/>
      <c r="FG64" s="152"/>
      <c r="FH64" s="152"/>
      <c r="FI64" s="152"/>
      <c r="FJ64" s="152"/>
      <c r="FK64" s="152"/>
      <c r="FL64" s="152"/>
      <c r="FM64" s="152"/>
      <c r="FN64" s="152"/>
      <c r="FO64" s="152"/>
      <c r="FP64" s="162"/>
      <c r="FQ64" s="152"/>
      <c r="FR64" s="152"/>
      <c r="FS64" s="152"/>
      <c r="FT64" s="152"/>
      <c r="FU64" s="152"/>
      <c r="FV64" s="152"/>
      <c r="FW64" s="152"/>
      <c r="FX64" s="152"/>
      <c r="FY64" s="152"/>
      <c r="FZ64" s="152"/>
      <c r="GA64" s="152"/>
      <c r="GB64" s="162" t="s">
        <v>905</v>
      </c>
      <c r="GC64" s="152"/>
      <c r="GD64" s="152"/>
      <c r="GE64" s="152"/>
      <c r="GF64" s="152"/>
      <c r="GG64" s="152"/>
      <c r="GH64" s="152"/>
      <c r="GI64" s="152"/>
      <c r="GJ64" s="152"/>
      <c r="GK64" s="152"/>
      <c r="GL64" s="152"/>
      <c r="GM64" s="152"/>
      <c r="GN64" s="162"/>
      <c r="GO64" s="152"/>
      <c r="GP64" s="152"/>
      <c r="GQ64" s="152"/>
      <c r="GR64" s="152"/>
      <c r="GS64" s="152"/>
      <c r="GT64" s="152"/>
      <c r="GU64" s="152"/>
      <c r="GV64" s="152"/>
      <c r="GW64" s="152"/>
      <c r="GX64" s="152"/>
      <c r="GY64" s="152"/>
      <c r="GZ64" s="162"/>
      <c r="HA64" s="152"/>
      <c r="HB64" s="152"/>
      <c r="HC64" s="152"/>
      <c r="HD64" s="152"/>
      <c r="HE64" s="152"/>
      <c r="HF64" s="152"/>
      <c r="HG64" s="152"/>
      <c r="HH64" s="152"/>
      <c r="HI64" s="152"/>
      <c r="HJ64" s="152"/>
      <c r="HK64" s="152"/>
      <c r="HL64" s="162"/>
      <c r="HM64" s="152"/>
      <c r="HN64" s="152"/>
      <c r="HO64" s="152"/>
      <c r="HP64" s="152"/>
      <c r="HQ64" s="152"/>
      <c r="HR64" s="152"/>
      <c r="HS64" s="152"/>
      <c r="HT64" s="152"/>
      <c r="HU64" s="152"/>
      <c r="HV64" s="152"/>
      <c r="HW64" s="152"/>
      <c r="HX64" s="162"/>
      <c r="HY64" s="152"/>
      <c r="HZ64" s="152"/>
      <c r="IA64" s="152"/>
      <c r="IB64" s="152"/>
      <c r="IC64" s="152"/>
      <c r="ID64" s="152"/>
      <c r="IE64" s="152"/>
      <c r="IF64" s="152"/>
      <c r="IG64" s="152"/>
      <c r="IH64" s="152"/>
      <c r="II64" s="152"/>
      <c r="IJ64" s="162"/>
      <c r="IK64" s="152"/>
      <c r="IL64" s="152"/>
      <c r="IM64" s="152"/>
      <c r="IN64" s="152"/>
      <c r="IO64" s="152"/>
      <c r="IP64" s="152"/>
      <c r="IQ64" s="152"/>
      <c r="IR64" s="152"/>
      <c r="IS64" s="152"/>
      <c r="IT64" s="152"/>
      <c r="IU64" s="152"/>
      <c r="IV64" s="152"/>
      <c r="IW64" s="152"/>
      <c r="IX64" s="152"/>
      <c r="IY64" s="152"/>
      <c r="IZ64" s="152"/>
      <c r="JA64" s="152"/>
      <c r="JB64" s="152"/>
      <c r="JC64" s="152"/>
      <c r="JD64" s="152"/>
      <c r="JE64" s="152"/>
      <c r="JF64" s="152"/>
      <c r="JG64" s="152"/>
      <c r="JH64" s="162"/>
      <c r="JI64" s="152"/>
      <c r="JJ64" s="152"/>
      <c r="JK64" s="152"/>
      <c r="JL64" s="152"/>
      <c r="JM64" s="152"/>
      <c r="JN64" s="152"/>
      <c r="JO64" s="152"/>
      <c r="JP64" s="152"/>
      <c r="JQ64" s="152"/>
      <c r="JR64" s="152"/>
      <c r="JS64" s="152"/>
      <c r="JT64" s="162"/>
      <c r="JU64" s="152"/>
      <c r="JV64" s="152"/>
      <c r="JW64" s="152"/>
      <c r="JX64" s="152"/>
      <c r="JY64" s="152"/>
      <c r="JZ64" s="152"/>
      <c r="KA64" s="152"/>
      <c r="KB64" s="152"/>
      <c r="KC64" s="152"/>
      <c r="KD64" s="152"/>
      <c r="KE64" s="152"/>
      <c r="KF64" s="162"/>
      <c r="KG64" s="152"/>
      <c r="KH64" s="152"/>
      <c r="KI64" s="152"/>
      <c r="KJ64" s="152"/>
      <c r="KK64" s="152"/>
      <c r="KL64" s="152"/>
      <c r="KM64" s="152"/>
      <c r="KN64" s="152"/>
      <c r="KO64" s="152"/>
      <c r="KP64" s="152"/>
      <c r="KQ64" s="152"/>
      <c r="KR64" s="162"/>
      <c r="KS64" s="152"/>
      <c r="KT64" s="152"/>
      <c r="KU64" s="152"/>
      <c r="KV64" s="152"/>
      <c r="KW64" s="152"/>
      <c r="KX64" s="152"/>
      <c r="KY64" s="152"/>
      <c r="KZ64" s="152"/>
      <c r="LA64" s="152"/>
      <c r="LB64" s="152"/>
      <c r="LC64" s="152"/>
      <c r="LD64" s="162"/>
    </row>
    <row r="65" spans="2:316" s="151" customFormat="1" ht="10.5" x14ac:dyDescent="0.25">
      <c r="B65" s="152" t="s">
        <v>622</v>
      </c>
      <c r="C65" s="152" t="s">
        <v>623</v>
      </c>
      <c r="D65" s="152"/>
      <c r="E65" s="152"/>
      <c r="F65" s="152"/>
      <c r="G65" s="152"/>
      <c r="H65" s="152"/>
      <c r="I65" s="152"/>
      <c r="J65" s="152"/>
      <c r="K65" s="152"/>
      <c r="L65" s="152"/>
      <c r="M65" s="152"/>
      <c r="N65" s="152"/>
      <c r="O65" s="152"/>
      <c r="P65" s="162" t="s">
        <v>906</v>
      </c>
      <c r="Q65" s="152"/>
      <c r="R65" s="152"/>
      <c r="S65" s="152"/>
      <c r="T65" s="152"/>
      <c r="U65" s="152"/>
      <c r="V65" s="152"/>
      <c r="W65" s="152"/>
      <c r="X65" s="152"/>
      <c r="Y65" s="152"/>
      <c r="Z65" s="152"/>
      <c r="AA65" s="152"/>
      <c r="AB65" s="162" t="s">
        <v>907</v>
      </c>
      <c r="AC65" s="152"/>
      <c r="AD65" s="152"/>
      <c r="AE65" s="152"/>
      <c r="AF65" s="152"/>
      <c r="AG65" s="152"/>
      <c r="AH65" s="152"/>
      <c r="AI65" s="152"/>
      <c r="AJ65" s="152"/>
      <c r="AK65" s="152"/>
      <c r="AL65" s="152"/>
      <c r="AM65" s="152"/>
      <c r="AN65" s="162" t="s">
        <v>908</v>
      </c>
      <c r="AO65" s="152"/>
      <c r="AP65" s="152"/>
      <c r="AQ65" s="152"/>
      <c r="AR65" s="152"/>
      <c r="AS65" s="152"/>
      <c r="AT65" s="152"/>
      <c r="AU65" s="152"/>
      <c r="AV65" s="152"/>
      <c r="AW65" s="152"/>
      <c r="AX65" s="152"/>
      <c r="AY65" s="152"/>
      <c r="AZ65" s="162" t="s">
        <v>909</v>
      </c>
      <c r="BA65" s="152"/>
      <c r="BB65" s="152"/>
      <c r="BC65" s="152"/>
      <c r="BD65" s="152"/>
      <c r="BE65" s="152"/>
      <c r="BF65" s="152"/>
      <c r="BG65" s="152"/>
      <c r="BH65" s="152"/>
      <c r="BI65" s="152"/>
      <c r="BJ65" s="152"/>
      <c r="BK65" s="152"/>
      <c r="BL65" s="162" t="s">
        <v>909</v>
      </c>
      <c r="BM65" s="152"/>
      <c r="BN65" s="152"/>
      <c r="BO65" s="152"/>
      <c r="BP65" s="152"/>
      <c r="BQ65" s="152"/>
      <c r="BR65" s="152"/>
      <c r="BS65" s="152"/>
      <c r="BT65" s="152"/>
      <c r="BU65" s="152"/>
      <c r="BV65" s="152"/>
      <c r="BW65" s="152"/>
      <c r="BX65" s="162" t="s">
        <v>910</v>
      </c>
      <c r="BY65" s="152"/>
      <c r="BZ65" s="152"/>
      <c r="CA65" s="152"/>
      <c r="CB65" s="152"/>
      <c r="CC65" s="152"/>
      <c r="CD65" s="152"/>
      <c r="CE65" s="152"/>
      <c r="CF65" s="152"/>
      <c r="CG65" s="152"/>
      <c r="CH65" s="152"/>
      <c r="CI65" s="152"/>
      <c r="CJ65" s="162" t="s">
        <v>911</v>
      </c>
      <c r="CK65" s="152"/>
      <c r="CL65" s="152"/>
      <c r="CM65" s="152"/>
      <c r="CN65" s="152"/>
      <c r="CO65" s="152"/>
      <c r="CP65" s="152"/>
      <c r="CQ65" s="152"/>
      <c r="CR65" s="152"/>
      <c r="CS65" s="152"/>
      <c r="CT65" s="152"/>
      <c r="CU65" s="152"/>
      <c r="CV65" s="162" t="s">
        <v>910</v>
      </c>
      <c r="CW65" s="152"/>
      <c r="CX65" s="152"/>
      <c r="CY65" s="152"/>
      <c r="CZ65" s="152"/>
      <c r="DA65" s="152"/>
      <c r="DB65" s="152"/>
      <c r="DC65" s="152"/>
      <c r="DD65" s="152"/>
      <c r="DE65" s="152"/>
      <c r="DF65" s="152"/>
      <c r="DG65" s="152"/>
      <c r="DH65" s="162" t="s">
        <v>910</v>
      </c>
      <c r="DI65" s="152"/>
      <c r="DJ65" s="152"/>
      <c r="DK65" s="152"/>
      <c r="DL65" s="152"/>
      <c r="DM65" s="152"/>
      <c r="DN65" s="152"/>
      <c r="DO65" s="152"/>
      <c r="DP65" s="152"/>
      <c r="DQ65" s="152"/>
      <c r="DR65" s="152"/>
      <c r="DS65" s="152"/>
      <c r="DT65" s="162" t="s">
        <v>910</v>
      </c>
      <c r="DU65" s="152"/>
      <c r="DV65" s="152"/>
      <c r="DW65" s="152"/>
      <c r="DX65" s="152"/>
      <c r="DY65" s="152"/>
      <c r="DZ65" s="152"/>
      <c r="EA65" s="152"/>
      <c r="EB65" s="152"/>
      <c r="EC65" s="152"/>
      <c r="ED65" s="152"/>
      <c r="EE65" s="152"/>
      <c r="EF65" s="162" t="s">
        <v>912</v>
      </c>
      <c r="EG65" s="152"/>
      <c r="EH65" s="152"/>
      <c r="EI65" s="152"/>
      <c r="EJ65" s="152"/>
      <c r="EK65" s="152"/>
      <c r="EL65" s="152"/>
      <c r="EM65" s="152"/>
      <c r="EN65" s="152"/>
      <c r="EO65" s="152"/>
      <c r="EP65" s="152"/>
      <c r="EQ65" s="152"/>
      <c r="ER65" s="162" t="s">
        <v>912</v>
      </c>
      <c r="ES65" s="152"/>
      <c r="ET65" s="152"/>
      <c r="EU65" s="152"/>
      <c r="EV65" s="152"/>
      <c r="EW65" s="152"/>
      <c r="EX65" s="152"/>
      <c r="EY65" s="152"/>
      <c r="EZ65" s="152"/>
      <c r="FA65" s="152"/>
      <c r="FB65" s="152"/>
      <c r="FC65" s="152"/>
      <c r="FD65" s="162" t="s">
        <v>913</v>
      </c>
      <c r="FE65" s="152"/>
      <c r="FF65" s="152"/>
      <c r="FG65" s="152"/>
      <c r="FH65" s="152"/>
      <c r="FI65" s="152"/>
      <c r="FJ65" s="152"/>
      <c r="FK65" s="152"/>
      <c r="FL65" s="152"/>
      <c r="FM65" s="152"/>
      <c r="FN65" s="152"/>
      <c r="FO65" s="152"/>
      <c r="FP65" s="162" t="s">
        <v>914</v>
      </c>
      <c r="FQ65" s="152"/>
      <c r="FR65" s="152"/>
      <c r="FS65" s="152"/>
      <c r="FT65" s="152"/>
      <c r="FU65" s="152"/>
      <c r="FV65" s="152"/>
      <c r="FW65" s="152"/>
      <c r="FX65" s="152"/>
      <c r="FY65" s="152"/>
      <c r="FZ65" s="152"/>
      <c r="GA65" s="152"/>
      <c r="GB65" s="162"/>
      <c r="GC65" s="152"/>
      <c r="GD65" s="152"/>
      <c r="GE65" s="152"/>
      <c r="GF65" s="152"/>
      <c r="GG65" s="152"/>
      <c r="GH65" s="152"/>
      <c r="GI65" s="152"/>
      <c r="GJ65" s="152"/>
      <c r="GK65" s="152"/>
      <c r="GL65" s="152"/>
      <c r="GM65" s="152"/>
      <c r="GN65" s="162"/>
      <c r="GO65" s="152"/>
      <c r="GP65" s="152"/>
      <c r="GQ65" s="152"/>
      <c r="GR65" s="152"/>
      <c r="GS65" s="152"/>
      <c r="GT65" s="152"/>
      <c r="GU65" s="152"/>
      <c r="GV65" s="152"/>
      <c r="GW65" s="152"/>
      <c r="GX65" s="152"/>
      <c r="GY65" s="152"/>
      <c r="GZ65" s="162"/>
      <c r="HA65" s="152"/>
      <c r="HB65" s="152"/>
      <c r="HC65" s="152"/>
      <c r="HD65" s="152"/>
      <c r="HE65" s="152"/>
      <c r="HF65" s="152"/>
      <c r="HG65" s="152"/>
      <c r="HH65" s="152"/>
      <c r="HI65" s="152"/>
      <c r="HJ65" s="152"/>
      <c r="HK65" s="152"/>
      <c r="HL65" s="162"/>
      <c r="HM65" s="152"/>
      <c r="HN65" s="152"/>
      <c r="HO65" s="152"/>
      <c r="HP65" s="152"/>
      <c r="HQ65" s="152"/>
      <c r="HR65" s="152"/>
      <c r="HS65" s="152"/>
      <c r="HT65" s="152"/>
      <c r="HU65" s="152"/>
      <c r="HV65" s="152"/>
      <c r="HW65" s="152"/>
      <c r="HX65" s="162"/>
      <c r="HY65" s="152"/>
      <c r="HZ65" s="152"/>
      <c r="IA65" s="152"/>
      <c r="IB65" s="152"/>
      <c r="IC65" s="152"/>
      <c r="ID65" s="152"/>
      <c r="IE65" s="152"/>
      <c r="IF65" s="152"/>
      <c r="IG65" s="152"/>
      <c r="IH65" s="152"/>
      <c r="II65" s="152"/>
      <c r="IJ65" s="162"/>
      <c r="IK65" s="152"/>
      <c r="IL65" s="152"/>
      <c r="IM65" s="152"/>
      <c r="IN65" s="152"/>
      <c r="IO65" s="152"/>
      <c r="IP65" s="152"/>
      <c r="IQ65" s="152"/>
      <c r="IR65" s="152"/>
      <c r="IS65" s="152"/>
      <c r="IT65" s="152"/>
      <c r="IU65" s="152"/>
      <c r="IV65" s="152"/>
      <c r="IW65" s="152"/>
      <c r="IX65" s="152"/>
      <c r="IY65" s="152"/>
      <c r="IZ65" s="152"/>
      <c r="JA65" s="152"/>
      <c r="JB65" s="152"/>
      <c r="JC65" s="152"/>
      <c r="JD65" s="152"/>
      <c r="JE65" s="152"/>
      <c r="JF65" s="152"/>
      <c r="JG65" s="152"/>
      <c r="JH65" s="162"/>
      <c r="JI65" s="152"/>
      <c r="JJ65" s="152"/>
      <c r="JK65" s="152"/>
      <c r="JL65" s="152"/>
      <c r="JM65" s="152"/>
      <c r="JN65" s="152"/>
      <c r="JO65" s="152"/>
      <c r="JP65" s="152"/>
      <c r="JQ65" s="152"/>
      <c r="JR65" s="152"/>
      <c r="JS65" s="152"/>
      <c r="JT65" s="162"/>
      <c r="JU65" s="152"/>
      <c r="JV65" s="152"/>
      <c r="JW65" s="152"/>
      <c r="JX65" s="152"/>
      <c r="JY65" s="152"/>
      <c r="JZ65" s="152"/>
      <c r="KA65" s="152"/>
      <c r="KB65" s="152"/>
      <c r="KC65" s="152"/>
      <c r="KD65" s="152"/>
      <c r="KE65" s="152"/>
      <c r="KF65" s="162"/>
      <c r="KG65" s="152"/>
      <c r="KH65" s="152"/>
      <c r="KI65" s="152"/>
      <c r="KJ65" s="152"/>
      <c r="KK65" s="152"/>
      <c r="KL65" s="152"/>
      <c r="KM65" s="152"/>
      <c r="KN65" s="152"/>
      <c r="KO65" s="152"/>
      <c r="KP65" s="152"/>
      <c r="KQ65" s="152"/>
      <c r="KR65" s="162"/>
      <c r="KS65" s="152"/>
      <c r="KT65" s="152"/>
      <c r="KU65" s="152"/>
      <c r="KV65" s="152"/>
      <c r="KW65" s="152"/>
      <c r="KX65" s="152"/>
      <c r="KY65" s="152"/>
      <c r="KZ65" s="152"/>
      <c r="LA65" s="152"/>
      <c r="LB65" s="152"/>
      <c r="LC65" s="152"/>
      <c r="LD65" s="162"/>
    </row>
    <row r="66" spans="2:316" s="151" customFormat="1" ht="10.5" x14ac:dyDescent="0.25">
      <c r="B66" s="152" t="s">
        <v>624</v>
      </c>
      <c r="C66" s="152" t="s">
        <v>625</v>
      </c>
      <c r="D66" s="152"/>
      <c r="E66" s="152"/>
      <c r="F66" s="152"/>
      <c r="G66" s="152"/>
      <c r="H66" s="152"/>
      <c r="I66" s="152"/>
      <c r="J66" s="152"/>
      <c r="K66" s="152"/>
      <c r="L66" s="152"/>
      <c r="M66" s="152"/>
      <c r="N66" s="152"/>
      <c r="O66" s="152"/>
      <c r="P66" s="162" t="s">
        <v>915</v>
      </c>
      <c r="Q66" s="152"/>
      <c r="R66" s="152"/>
      <c r="S66" s="152"/>
      <c r="T66" s="152"/>
      <c r="U66" s="152"/>
      <c r="V66" s="152"/>
      <c r="W66" s="152"/>
      <c r="X66" s="152"/>
      <c r="Y66" s="152"/>
      <c r="Z66" s="152"/>
      <c r="AA66" s="152"/>
      <c r="AB66" s="162" t="s">
        <v>916</v>
      </c>
      <c r="AC66" s="152"/>
      <c r="AD66" s="152"/>
      <c r="AE66" s="152"/>
      <c r="AF66" s="152"/>
      <c r="AG66" s="152"/>
      <c r="AH66" s="152"/>
      <c r="AI66" s="152"/>
      <c r="AJ66" s="152"/>
      <c r="AK66" s="152"/>
      <c r="AL66" s="152"/>
      <c r="AM66" s="152"/>
      <c r="AN66" s="162"/>
      <c r="AO66" s="152"/>
      <c r="AP66" s="152"/>
      <c r="AQ66" s="152"/>
      <c r="AR66" s="152"/>
      <c r="AS66" s="152"/>
      <c r="AT66" s="152"/>
      <c r="AU66" s="152"/>
      <c r="AV66" s="152"/>
      <c r="AW66" s="152"/>
      <c r="AX66" s="152"/>
      <c r="AY66" s="152"/>
      <c r="AZ66" s="162" t="s">
        <v>917</v>
      </c>
      <c r="BA66" s="152"/>
      <c r="BB66" s="152"/>
      <c r="BC66" s="152"/>
      <c r="BD66" s="152"/>
      <c r="BE66" s="152"/>
      <c r="BF66" s="152"/>
      <c r="BG66" s="152"/>
      <c r="BH66" s="152"/>
      <c r="BI66" s="152"/>
      <c r="BJ66" s="152"/>
      <c r="BK66" s="152"/>
      <c r="BL66" s="162" t="s">
        <v>918</v>
      </c>
      <c r="BM66" s="152"/>
      <c r="BN66" s="152"/>
      <c r="BO66" s="152"/>
      <c r="BP66" s="152"/>
      <c r="BQ66" s="152"/>
      <c r="BR66" s="152"/>
      <c r="BS66" s="152"/>
      <c r="BT66" s="152"/>
      <c r="BU66" s="152"/>
      <c r="BV66" s="152"/>
      <c r="BW66" s="152"/>
      <c r="BX66" s="162" t="s">
        <v>919</v>
      </c>
      <c r="BY66" s="152"/>
      <c r="BZ66" s="152"/>
      <c r="CA66" s="152"/>
      <c r="CB66" s="152"/>
      <c r="CC66" s="152"/>
      <c r="CD66" s="152"/>
      <c r="CE66" s="152"/>
      <c r="CF66" s="152"/>
      <c r="CG66" s="152"/>
      <c r="CH66" s="152"/>
      <c r="CI66" s="152"/>
      <c r="CJ66" s="162" t="s">
        <v>920</v>
      </c>
      <c r="CK66" s="152"/>
      <c r="CL66" s="152"/>
      <c r="CM66" s="152"/>
      <c r="CN66" s="152"/>
      <c r="CO66" s="152"/>
      <c r="CP66" s="152"/>
      <c r="CQ66" s="152"/>
      <c r="CR66" s="152"/>
      <c r="CS66" s="152"/>
      <c r="CT66" s="152"/>
      <c r="CU66" s="152"/>
      <c r="CV66" s="162" t="s">
        <v>921</v>
      </c>
      <c r="CW66" s="152"/>
      <c r="CX66" s="152"/>
      <c r="CY66" s="152"/>
      <c r="CZ66" s="152"/>
      <c r="DA66" s="152"/>
      <c r="DB66" s="152"/>
      <c r="DC66" s="152"/>
      <c r="DD66" s="152"/>
      <c r="DE66" s="152"/>
      <c r="DF66" s="152"/>
      <c r="DG66" s="152"/>
      <c r="DH66" s="162"/>
      <c r="DI66" s="152"/>
      <c r="DJ66" s="152"/>
      <c r="DK66" s="152"/>
      <c r="DL66" s="152"/>
      <c r="DM66" s="152"/>
      <c r="DN66" s="152"/>
      <c r="DO66" s="152"/>
      <c r="DP66" s="152"/>
      <c r="DQ66" s="152"/>
      <c r="DR66" s="152"/>
      <c r="DS66" s="152"/>
      <c r="DT66" s="162" t="s">
        <v>874</v>
      </c>
      <c r="DU66" s="152"/>
      <c r="DV66" s="152"/>
      <c r="DW66" s="152"/>
      <c r="DX66" s="152"/>
      <c r="DY66" s="152"/>
      <c r="DZ66" s="152"/>
      <c r="EA66" s="152"/>
      <c r="EB66" s="152"/>
      <c r="EC66" s="152"/>
      <c r="ED66" s="152"/>
      <c r="EE66" s="152"/>
      <c r="EF66" s="162"/>
      <c r="EG66" s="152"/>
      <c r="EH66" s="152"/>
      <c r="EI66" s="152"/>
      <c r="EJ66" s="152"/>
      <c r="EK66" s="152"/>
      <c r="EL66" s="152"/>
      <c r="EM66" s="152"/>
      <c r="EN66" s="152"/>
      <c r="EO66" s="152"/>
      <c r="EP66" s="152"/>
      <c r="EQ66" s="152"/>
      <c r="ER66" s="162"/>
      <c r="ES66" s="152"/>
      <c r="ET66" s="152"/>
      <c r="EU66" s="152"/>
      <c r="EV66" s="152"/>
      <c r="EW66" s="152"/>
      <c r="EX66" s="152"/>
      <c r="EY66" s="152"/>
      <c r="EZ66" s="152"/>
      <c r="FA66" s="152"/>
      <c r="FB66" s="152"/>
      <c r="FC66" s="152"/>
      <c r="FD66" s="162"/>
      <c r="FE66" s="152"/>
      <c r="FF66" s="152"/>
      <c r="FG66" s="152"/>
      <c r="FH66" s="152"/>
      <c r="FI66" s="152"/>
      <c r="FJ66" s="152"/>
      <c r="FK66" s="152"/>
      <c r="FL66" s="152"/>
      <c r="FM66" s="152"/>
      <c r="FN66" s="152"/>
      <c r="FO66" s="152"/>
      <c r="FP66" s="162"/>
      <c r="FQ66" s="152"/>
      <c r="FR66" s="152"/>
      <c r="FS66" s="152"/>
      <c r="FT66" s="152"/>
      <c r="FU66" s="152"/>
      <c r="FV66" s="152"/>
      <c r="FW66" s="152"/>
      <c r="FX66" s="152"/>
      <c r="FY66" s="152"/>
      <c r="FZ66" s="152"/>
      <c r="GA66" s="152"/>
      <c r="GB66" s="162"/>
      <c r="GC66" s="152"/>
      <c r="GD66" s="152"/>
      <c r="GE66" s="152"/>
      <c r="GF66" s="152"/>
      <c r="GG66" s="152"/>
      <c r="GH66" s="152"/>
      <c r="GI66" s="152"/>
      <c r="GJ66" s="152"/>
      <c r="GK66" s="152"/>
      <c r="GL66" s="152"/>
      <c r="GM66" s="152"/>
      <c r="GN66" s="162"/>
      <c r="GO66" s="152"/>
      <c r="GP66" s="152"/>
      <c r="GQ66" s="152"/>
      <c r="GR66" s="152"/>
      <c r="GS66" s="152"/>
      <c r="GT66" s="152"/>
      <c r="GU66" s="152"/>
      <c r="GV66" s="152"/>
      <c r="GW66" s="152"/>
      <c r="GX66" s="152"/>
      <c r="GY66" s="152"/>
      <c r="GZ66" s="162"/>
      <c r="HA66" s="152"/>
      <c r="HB66" s="152"/>
      <c r="HC66" s="152"/>
      <c r="HD66" s="152"/>
      <c r="HE66" s="152"/>
      <c r="HF66" s="152"/>
      <c r="HG66" s="152"/>
      <c r="HH66" s="152"/>
      <c r="HI66" s="152"/>
      <c r="HJ66" s="152"/>
      <c r="HK66" s="152"/>
      <c r="HL66" s="162"/>
      <c r="HM66" s="152"/>
      <c r="HN66" s="152"/>
      <c r="HO66" s="152"/>
      <c r="HP66" s="152"/>
      <c r="HQ66" s="152"/>
      <c r="HR66" s="152"/>
      <c r="HS66" s="152"/>
      <c r="HT66" s="152"/>
      <c r="HU66" s="152"/>
      <c r="HV66" s="152"/>
      <c r="HW66" s="152"/>
      <c r="HX66" s="162"/>
      <c r="HY66" s="152"/>
      <c r="HZ66" s="152"/>
      <c r="IA66" s="152"/>
      <c r="IB66" s="152"/>
      <c r="IC66" s="152"/>
      <c r="ID66" s="152"/>
      <c r="IE66" s="152"/>
      <c r="IF66" s="152"/>
      <c r="IG66" s="152"/>
      <c r="IH66" s="152"/>
      <c r="II66" s="152"/>
      <c r="IJ66" s="162"/>
      <c r="IK66" s="152"/>
      <c r="IL66" s="152"/>
      <c r="IM66" s="152"/>
      <c r="IN66" s="152"/>
      <c r="IO66" s="152"/>
      <c r="IP66" s="152"/>
      <c r="IQ66" s="152"/>
      <c r="IR66" s="152"/>
      <c r="IS66" s="152"/>
      <c r="IT66" s="152"/>
      <c r="IU66" s="152"/>
      <c r="IV66" s="152"/>
      <c r="IW66" s="152"/>
      <c r="IX66" s="152"/>
      <c r="IY66" s="152"/>
      <c r="IZ66" s="152"/>
      <c r="JA66" s="152"/>
      <c r="JB66" s="152"/>
      <c r="JC66" s="152"/>
      <c r="JD66" s="152"/>
      <c r="JE66" s="152"/>
      <c r="JF66" s="152"/>
      <c r="JG66" s="152"/>
      <c r="JH66" s="162"/>
      <c r="JI66" s="152"/>
      <c r="JJ66" s="152"/>
      <c r="JK66" s="152"/>
      <c r="JL66" s="152"/>
      <c r="JM66" s="152"/>
      <c r="JN66" s="152"/>
      <c r="JO66" s="152"/>
      <c r="JP66" s="152"/>
      <c r="JQ66" s="152"/>
      <c r="JR66" s="152"/>
      <c r="JS66" s="152"/>
      <c r="JT66" s="162"/>
      <c r="JU66" s="152"/>
      <c r="JV66" s="152"/>
      <c r="JW66" s="152"/>
      <c r="JX66" s="152"/>
      <c r="JY66" s="152"/>
      <c r="JZ66" s="152"/>
      <c r="KA66" s="152"/>
      <c r="KB66" s="152"/>
      <c r="KC66" s="152"/>
      <c r="KD66" s="152"/>
      <c r="KE66" s="152"/>
      <c r="KF66" s="162"/>
      <c r="KG66" s="152"/>
      <c r="KH66" s="152"/>
      <c r="KI66" s="152"/>
      <c r="KJ66" s="152"/>
      <c r="KK66" s="152"/>
      <c r="KL66" s="152"/>
      <c r="KM66" s="152"/>
      <c r="KN66" s="152"/>
      <c r="KO66" s="152"/>
      <c r="KP66" s="152"/>
      <c r="KQ66" s="152"/>
      <c r="KR66" s="162"/>
      <c r="KS66" s="152"/>
      <c r="KT66" s="152"/>
      <c r="KU66" s="152"/>
      <c r="KV66" s="152"/>
      <c r="KW66" s="152"/>
      <c r="KX66" s="152"/>
      <c r="KY66" s="152"/>
      <c r="KZ66" s="152"/>
      <c r="LA66" s="152"/>
      <c r="LB66" s="152"/>
      <c r="LC66" s="152"/>
      <c r="LD66" s="162"/>
    </row>
    <row r="67" spans="2:316" s="151" customFormat="1" ht="10.5" x14ac:dyDescent="0.25">
      <c r="B67" s="152" t="s">
        <v>626</v>
      </c>
      <c r="C67" s="152" t="s">
        <v>627</v>
      </c>
      <c r="D67" s="152"/>
      <c r="E67" s="152"/>
      <c r="F67" s="152"/>
      <c r="G67" s="152"/>
      <c r="H67" s="152"/>
      <c r="I67" s="152"/>
      <c r="J67" s="152"/>
      <c r="K67" s="152"/>
      <c r="L67" s="152"/>
      <c r="M67" s="152"/>
      <c r="N67" s="152"/>
      <c r="O67" s="152"/>
      <c r="P67" s="162"/>
      <c r="Q67" s="152"/>
      <c r="R67" s="152"/>
      <c r="S67" s="152"/>
      <c r="T67" s="152"/>
      <c r="U67" s="152"/>
      <c r="V67" s="152"/>
      <c r="W67" s="152"/>
      <c r="X67" s="152"/>
      <c r="Y67" s="152"/>
      <c r="Z67" s="152"/>
      <c r="AA67" s="152"/>
      <c r="AB67" s="162"/>
      <c r="AC67" s="152"/>
      <c r="AD67" s="152"/>
      <c r="AE67" s="152"/>
      <c r="AF67" s="152"/>
      <c r="AG67" s="152"/>
      <c r="AH67" s="152"/>
      <c r="AI67" s="152"/>
      <c r="AJ67" s="152"/>
      <c r="AK67" s="152"/>
      <c r="AL67" s="152"/>
      <c r="AM67" s="152"/>
      <c r="AN67" s="162"/>
      <c r="AO67" s="152"/>
      <c r="AP67" s="152"/>
      <c r="AQ67" s="152"/>
      <c r="AR67" s="152"/>
      <c r="AS67" s="152"/>
      <c r="AT67" s="152"/>
      <c r="AU67" s="152"/>
      <c r="AV67" s="152"/>
      <c r="AW67" s="152"/>
      <c r="AX67" s="152"/>
      <c r="AY67" s="152"/>
      <c r="AZ67" s="162"/>
      <c r="BA67" s="152"/>
      <c r="BB67" s="152"/>
      <c r="BC67" s="152"/>
      <c r="BD67" s="152"/>
      <c r="BE67" s="152"/>
      <c r="BF67" s="152"/>
      <c r="BG67" s="152"/>
      <c r="BH67" s="152"/>
      <c r="BI67" s="152"/>
      <c r="BJ67" s="152"/>
      <c r="BK67" s="152"/>
      <c r="BL67" s="162"/>
      <c r="BM67" s="152"/>
      <c r="BN67" s="152"/>
      <c r="BO67" s="152"/>
      <c r="BP67" s="152"/>
      <c r="BQ67" s="152"/>
      <c r="BR67" s="152"/>
      <c r="BS67" s="152"/>
      <c r="BT67" s="152"/>
      <c r="BU67" s="152"/>
      <c r="BV67" s="152"/>
      <c r="BW67" s="152"/>
      <c r="BX67" s="162"/>
      <c r="BY67" s="152"/>
      <c r="BZ67" s="152"/>
      <c r="CA67" s="152"/>
      <c r="CB67" s="152"/>
      <c r="CC67" s="152"/>
      <c r="CD67" s="152"/>
      <c r="CE67" s="152"/>
      <c r="CF67" s="152"/>
      <c r="CG67" s="152"/>
      <c r="CH67" s="152"/>
      <c r="CI67" s="152"/>
      <c r="CJ67" s="162"/>
      <c r="CK67" s="152"/>
      <c r="CL67" s="152"/>
      <c r="CM67" s="152"/>
      <c r="CN67" s="152"/>
      <c r="CO67" s="152"/>
      <c r="CP67" s="152"/>
      <c r="CQ67" s="152"/>
      <c r="CR67" s="152"/>
      <c r="CS67" s="152"/>
      <c r="CT67" s="152"/>
      <c r="CU67" s="152"/>
      <c r="CV67" s="162"/>
      <c r="CW67" s="152"/>
      <c r="CX67" s="152"/>
      <c r="CY67" s="152"/>
      <c r="CZ67" s="152"/>
      <c r="DA67" s="152"/>
      <c r="DB67" s="152"/>
      <c r="DC67" s="152"/>
      <c r="DD67" s="152"/>
      <c r="DE67" s="152"/>
      <c r="DF67" s="152"/>
      <c r="DG67" s="152"/>
      <c r="DH67" s="162"/>
      <c r="DI67" s="152"/>
      <c r="DJ67" s="152"/>
      <c r="DK67" s="152"/>
      <c r="DL67" s="152"/>
      <c r="DM67" s="152"/>
      <c r="DN67" s="152"/>
      <c r="DO67" s="152"/>
      <c r="DP67" s="152"/>
      <c r="DQ67" s="152"/>
      <c r="DR67" s="152"/>
      <c r="DS67" s="152"/>
      <c r="DT67" s="162"/>
      <c r="DU67" s="152"/>
      <c r="DV67" s="152"/>
      <c r="DW67" s="152"/>
      <c r="DX67" s="152"/>
      <c r="DY67" s="152"/>
      <c r="DZ67" s="152"/>
      <c r="EA67" s="152"/>
      <c r="EB67" s="152"/>
      <c r="EC67" s="152"/>
      <c r="ED67" s="152"/>
      <c r="EE67" s="152"/>
      <c r="EF67" s="162"/>
      <c r="EG67" s="152"/>
      <c r="EH67" s="152"/>
      <c r="EI67" s="152"/>
      <c r="EJ67" s="152"/>
      <c r="EK67" s="152"/>
      <c r="EL67" s="152"/>
      <c r="EM67" s="152"/>
      <c r="EN67" s="152"/>
      <c r="EO67" s="152"/>
      <c r="EP67" s="152"/>
      <c r="EQ67" s="152"/>
      <c r="ER67" s="162" t="s">
        <v>922</v>
      </c>
      <c r="ES67" s="152"/>
      <c r="ET67" s="152"/>
      <c r="EU67" s="152"/>
      <c r="EV67" s="152"/>
      <c r="EW67" s="152"/>
      <c r="EX67" s="152"/>
      <c r="EY67" s="152"/>
      <c r="EZ67" s="152"/>
      <c r="FA67" s="152"/>
      <c r="FB67" s="152"/>
      <c r="FC67" s="152"/>
      <c r="FD67" s="162" t="s">
        <v>923</v>
      </c>
      <c r="FE67" s="152"/>
      <c r="FF67" s="152"/>
      <c r="FG67" s="152"/>
      <c r="FH67" s="152"/>
      <c r="FI67" s="152"/>
      <c r="FJ67" s="152"/>
      <c r="FK67" s="152"/>
      <c r="FL67" s="152"/>
      <c r="FM67" s="152"/>
      <c r="FN67" s="152"/>
      <c r="FO67" s="152"/>
      <c r="FP67" s="162" t="s">
        <v>923</v>
      </c>
      <c r="FQ67" s="152"/>
      <c r="FR67" s="152"/>
      <c r="FS67" s="152"/>
      <c r="FT67" s="152"/>
      <c r="FU67" s="152"/>
      <c r="FV67" s="152"/>
      <c r="FW67" s="152"/>
      <c r="FX67" s="152"/>
      <c r="FY67" s="152"/>
      <c r="FZ67" s="152"/>
      <c r="GA67" s="152"/>
      <c r="GB67" s="162"/>
      <c r="GC67" s="152"/>
      <c r="GD67" s="152"/>
      <c r="GE67" s="152"/>
      <c r="GF67" s="152"/>
      <c r="GG67" s="152"/>
      <c r="GH67" s="152"/>
      <c r="GI67" s="152"/>
      <c r="GJ67" s="152"/>
      <c r="GK67" s="152"/>
      <c r="GL67" s="152"/>
      <c r="GM67" s="152"/>
      <c r="GN67" s="162"/>
      <c r="GO67" s="152"/>
      <c r="GP67" s="152"/>
      <c r="GQ67" s="152"/>
      <c r="GR67" s="152"/>
      <c r="GS67" s="152"/>
      <c r="GT67" s="152"/>
      <c r="GU67" s="152"/>
      <c r="GV67" s="152"/>
      <c r="GW67" s="152"/>
      <c r="GX67" s="152"/>
      <c r="GY67" s="152"/>
      <c r="GZ67" s="162"/>
      <c r="HA67" s="152"/>
      <c r="HB67" s="152"/>
      <c r="HC67" s="152"/>
      <c r="HD67" s="152"/>
      <c r="HE67" s="152"/>
      <c r="HF67" s="152"/>
      <c r="HG67" s="152"/>
      <c r="HH67" s="152"/>
      <c r="HI67" s="152"/>
      <c r="HJ67" s="152"/>
      <c r="HK67" s="152"/>
      <c r="HL67" s="162"/>
      <c r="HM67" s="152"/>
      <c r="HN67" s="152"/>
      <c r="HO67" s="152"/>
      <c r="HP67" s="152"/>
      <c r="HQ67" s="152"/>
      <c r="HR67" s="152"/>
      <c r="HS67" s="152"/>
      <c r="HT67" s="152"/>
      <c r="HU67" s="152"/>
      <c r="HV67" s="152"/>
      <c r="HW67" s="152"/>
      <c r="HX67" s="162"/>
      <c r="HY67" s="152"/>
      <c r="HZ67" s="152"/>
      <c r="IA67" s="152"/>
      <c r="IB67" s="152"/>
      <c r="IC67" s="152"/>
      <c r="ID67" s="152"/>
      <c r="IE67" s="152"/>
      <c r="IF67" s="152"/>
      <c r="IG67" s="152"/>
      <c r="IH67" s="152"/>
      <c r="II67" s="152"/>
      <c r="IJ67" s="162"/>
      <c r="IK67" s="152"/>
      <c r="IL67" s="152"/>
      <c r="IM67" s="152"/>
      <c r="IN67" s="152"/>
      <c r="IO67" s="152"/>
      <c r="IP67" s="152"/>
      <c r="IQ67" s="152"/>
      <c r="IR67" s="152"/>
      <c r="IS67" s="152"/>
      <c r="IT67" s="152"/>
      <c r="IU67" s="152"/>
      <c r="IV67" s="152"/>
      <c r="IW67" s="152"/>
      <c r="IX67" s="152"/>
      <c r="IY67" s="152"/>
      <c r="IZ67" s="152"/>
      <c r="JA67" s="152"/>
      <c r="JB67" s="152"/>
      <c r="JC67" s="152"/>
      <c r="JD67" s="152"/>
      <c r="JE67" s="152"/>
      <c r="JF67" s="152"/>
      <c r="JG67" s="152"/>
      <c r="JH67" s="162"/>
      <c r="JI67" s="152"/>
      <c r="JJ67" s="152"/>
      <c r="JK67" s="152"/>
      <c r="JL67" s="152"/>
      <c r="JM67" s="152"/>
      <c r="JN67" s="152"/>
      <c r="JO67" s="152"/>
      <c r="JP67" s="152"/>
      <c r="JQ67" s="152"/>
      <c r="JR67" s="152"/>
      <c r="JS67" s="152"/>
      <c r="JT67" s="162"/>
      <c r="JU67" s="152"/>
      <c r="JV67" s="152"/>
      <c r="JW67" s="152"/>
      <c r="JX67" s="152"/>
      <c r="JY67" s="152"/>
      <c r="JZ67" s="152"/>
      <c r="KA67" s="152"/>
      <c r="KB67" s="152"/>
      <c r="KC67" s="152"/>
      <c r="KD67" s="152"/>
      <c r="KE67" s="152"/>
      <c r="KF67" s="162"/>
      <c r="KG67" s="152"/>
      <c r="KH67" s="152"/>
      <c r="KI67" s="152"/>
      <c r="KJ67" s="152"/>
      <c r="KK67" s="152"/>
      <c r="KL67" s="152"/>
      <c r="KM67" s="152"/>
      <c r="KN67" s="152"/>
      <c r="KO67" s="152"/>
      <c r="KP67" s="152"/>
      <c r="KQ67" s="152"/>
      <c r="KR67" s="162"/>
      <c r="KS67" s="152"/>
      <c r="KT67" s="152"/>
      <c r="KU67" s="152"/>
      <c r="KV67" s="152"/>
      <c r="KW67" s="152"/>
      <c r="KX67" s="152"/>
      <c r="KY67" s="152"/>
      <c r="KZ67" s="152"/>
      <c r="LA67" s="152"/>
      <c r="LB67" s="152"/>
      <c r="LC67" s="152"/>
      <c r="LD67" s="162"/>
    </row>
    <row r="68" spans="2:316" s="151" customFormat="1" ht="10.5" x14ac:dyDescent="0.25">
      <c r="B68" s="152" t="s">
        <v>628</v>
      </c>
      <c r="C68" s="152" t="s">
        <v>629</v>
      </c>
      <c r="D68" s="152"/>
      <c r="E68" s="152"/>
      <c r="F68" s="152"/>
      <c r="G68" s="152"/>
      <c r="H68" s="152"/>
      <c r="I68" s="152"/>
      <c r="J68" s="152"/>
      <c r="K68" s="152"/>
      <c r="L68" s="152"/>
      <c r="M68" s="152"/>
      <c r="N68" s="152"/>
      <c r="O68" s="152"/>
      <c r="P68" s="162"/>
      <c r="Q68" s="152"/>
      <c r="R68" s="152"/>
      <c r="S68" s="152"/>
      <c r="T68" s="152"/>
      <c r="U68" s="152"/>
      <c r="V68" s="152"/>
      <c r="W68" s="152"/>
      <c r="X68" s="152"/>
      <c r="Y68" s="152"/>
      <c r="Z68" s="152"/>
      <c r="AA68" s="152"/>
      <c r="AB68" s="162"/>
      <c r="AC68" s="152"/>
      <c r="AD68" s="152"/>
      <c r="AE68" s="152"/>
      <c r="AF68" s="152"/>
      <c r="AG68" s="152"/>
      <c r="AH68" s="152"/>
      <c r="AI68" s="152"/>
      <c r="AJ68" s="152"/>
      <c r="AK68" s="152"/>
      <c r="AL68" s="152"/>
      <c r="AM68" s="152"/>
      <c r="AN68" s="162"/>
      <c r="AO68" s="152"/>
      <c r="AP68" s="152"/>
      <c r="AQ68" s="152"/>
      <c r="AR68" s="152"/>
      <c r="AS68" s="152"/>
      <c r="AT68" s="152"/>
      <c r="AU68" s="152"/>
      <c r="AV68" s="152"/>
      <c r="AW68" s="152"/>
      <c r="AX68" s="152"/>
      <c r="AY68" s="152"/>
      <c r="AZ68" s="162"/>
      <c r="BA68" s="152"/>
      <c r="BB68" s="152"/>
      <c r="BC68" s="152"/>
      <c r="BD68" s="152"/>
      <c r="BE68" s="152"/>
      <c r="BF68" s="152"/>
      <c r="BG68" s="152"/>
      <c r="BH68" s="152"/>
      <c r="BI68" s="152"/>
      <c r="BJ68" s="152"/>
      <c r="BK68" s="152"/>
      <c r="BL68" s="162"/>
      <c r="BM68" s="152"/>
      <c r="BN68" s="152"/>
      <c r="BO68" s="152"/>
      <c r="BP68" s="152"/>
      <c r="BQ68" s="152"/>
      <c r="BR68" s="152"/>
      <c r="BS68" s="152"/>
      <c r="BT68" s="152"/>
      <c r="BU68" s="152"/>
      <c r="BV68" s="152"/>
      <c r="BW68" s="152"/>
      <c r="BX68" s="162"/>
      <c r="BY68" s="152"/>
      <c r="BZ68" s="152"/>
      <c r="CA68" s="152"/>
      <c r="CB68" s="152"/>
      <c r="CC68" s="152"/>
      <c r="CD68" s="152"/>
      <c r="CE68" s="152"/>
      <c r="CF68" s="152"/>
      <c r="CG68" s="152"/>
      <c r="CH68" s="152"/>
      <c r="CI68" s="152"/>
      <c r="CJ68" s="162"/>
      <c r="CK68" s="152"/>
      <c r="CL68" s="152"/>
      <c r="CM68" s="152"/>
      <c r="CN68" s="152"/>
      <c r="CO68" s="152"/>
      <c r="CP68" s="152"/>
      <c r="CQ68" s="152"/>
      <c r="CR68" s="152"/>
      <c r="CS68" s="152"/>
      <c r="CT68" s="152"/>
      <c r="CU68" s="152"/>
      <c r="CV68" s="162"/>
      <c r="CW68" s="152"/>
      <c r="CX68" s="152"/>
      <c r="CY68" s="152"/>
      <c r="CZ68" s="152"/>
      <c r="DA68" s="152"/>
      <c r="DB68" s="152"/>
      <c r="DC68" s="152"/>
      <c r="DD68" s="152"/>
      <c r="DE68" s="152"/>
      <c r="DF68" s="152"/>
      <c r="DG68" s="152"/>
      <c r="DH68" s="162"/>
      <c r="DI68" s="152"/>
      <c r="DJ68" s="152"/>
      <c r="DK68" s="152"/>
      <c r="DL68" s="152"/>
      <c r="DM68" s="152"/>
      <c r="DN68" s="152"/>
      <c r="DO68" s="152"/>
      <c r="DP68" s="152"/>
      <c r="DQ68" s="152"/>
      <c r="DR68" s="152"/>
      <c r="DS68" s="152"/>
      <c r="DT68" s="162"/>
      <c r="DU68" s="152"/>
      <c r="DV68" s="152"/>
      <c r="DW68" s="152"/>
      <c r="DX68" s="152"/>
      <c r="DY68" s="152"/>
      <c r="DZ68" s="152"/>
      <c r="EA68" s="152"/>
      <c r="EB68" s="152"/>
      <c r="EC68" s="152"/>
      <c r="ED68" s="152"/>
      <c r="EE68" s="152"/>
      <c r="EF68" s="162"/>
      <c r="EG68" s="152"/>
      <c r="EH68" s="152"/>
      <c r="EI68" s="152"/>
      <c r="EJ68" s="152"/>
      <c r="EK68" s="152"/>
      <c r="EL68" s="152"/>
      <c r="EM68" s="152"/>
      <c r="EN68" s="152"/>
      <c r="EO68" s="152"/>
      <c r="EP68" s="152"/>
      <c r="EQ68" s="152"/>
      <c r="ER68" s="162"/>
      <c r="ES68" s="152"/>
      <c r="ET68" s="152"/>
      <c r="EU68" s="152"/>
      <c r="EV68" s="152"/>
      <c r="EW68" s="152"/>
      <c r="EX68" s="152"/>
      <c r="EY68" s="152"/>
      <c r="EZ68" s="152"/>
      <c r="FA68" s="152"/>
      <c r="FB68" s="152"/>
      <c r="FC68" s="152"/>
      <c r="FD68" s="164"/>
      <c r="FE68" s="152"/>
      <c r="FF68" s="152"/>
      <c r="FG68" s="152"/>
      <c r="FH68" s="152"/>
      <c r="FI68" s="152"/>
      <c r="FJ68" s="152"/>
      <c r="FK68" s="152"/>
      <c r="FL68" s="152"/>
      <c r="FM68" s="152"/>
      <c r="FN68" s="152"/>
      <c r="FO68" s="152"/>
      <c r="FP68" s="162"/>
      <c r="FQ68" s="152"/>
      <c r="FR68" s="152"/>
      <c r="FS68" s="152"/>
      <c r="FT68" s="152"/>
      <c r="FU68" s="152"/>
      <c r="FV68" s="152"/>
      <c r="FW68" s="152"/>
      <c r="FX68" s="152"/>
      <c r="FY68" s="152"/>
      <c r="FZ68" s="152"/>
      <c r="GA68" s="152"/>
      <c r="GB68" s="162"/>
      <c r="GC68" s="152"/>
      <c r="GD68" s="152"/>
      <c r="GE68" s="152"/>
      <c r="GF68" s="152"/>
      <c r="GG68" s="152"/>
      <c r="GH68" s="152"/>
      <c r="GI68" s="152"/>
      <c r="GJ68" s="152"/>
      <c r="GK68" s="152"/>
      <c r="GL68" s="152"/>
      <c r="GM68" s="152"/>
      <c r="GN68" s="162"/>
      <c r="GO68" s="152"/>
      <c r="GP68" s="152"/>
      <c r="GQ68" s="152"/>
      <c r="GR68" s="152"/>
      <c r="GS68" s="152"/>
      <c r="GT68" s="152"/>
      <c r="GU68" s="152"/>
      <c r="GV68" s="152"/>
      <c r="GW68" s="152"/>
      <c r="GX68" s="152"/>
      <c r="GY68" s="152"/>
      <c r="GZ68" s="162"/>
      <c r="HA68" s="152"/>
      <c r="HB68" s="152"/>
      <c r="HC68" s="152"/>
      <c r="HD68" s="152"/>
      <c r="HE68" s="152"/>
      <c r="HF68" s="152"/>
      <c r="HG68" s="152"/>
      <c r="HH68" s="152"/>
      <c r="HI68" s="152"/>
      <c r="HJ68" s="152"/>
      <c r="HK68" s="152"/>
      <c r="HL68" s="162"/>
      <c r="HM68" s="152"/>
      <c r="HN68" s="152"/>
      <c r="HO68" s="152"/>
      <c r="HP68" s="152"/>
      <c r="HQ68" s="152"/>
      <c r="HR68" s="152"/>
      <c r="HS68" s="152"/>
      <c r="HT68" s="152"/>
      <c r="HU68" s="152"/>
      <c r="HV68" s="152"/>
      <c r="HW68" s="152"/>
      <c r="HX68" s="162" t="s">
        <v>924</v>
      </c>
      <c r="HY68" s="152"/>
      <c r="HZ68" s="152"/>
      <c r="IA68" s="152"/>
      <c r="IB68" s="152"/>
      <c r="IC68" s="152"/>
      <c r="ID68" s="152"/>
      <c r="IE68" s="152"/>
      <c r="IF68" s="152"/>
      <c r="IG68" s="152"/>
      <c r="IH68" s="152"/>
      <c r="II68" s="152"/>
      <c r="IJ68" s="162" t="s">
        <v>677</v>
      </c>
      <c r="IK68" s="152"/>
      <c r="IL68" s="152"/>
      <c r="IM68" s="152"/>
      <c r="IN68" s="152"/>
      <c r="IO68" s="152"/>
      <c r="IP68" s="152"/>
      <c r="IQ68" s="152"/>
      <c r="IR68" s="152"/>
      <c r="IS68" s="152"/>
      <c r="IT68" s="152"/>
      <c r="IU68" s="152"/>
      <c r="IV68" s="152"/>
      <c r="IW68" s="152"/>
      <c r="IX68" s="152"/>
      <c r="IY68" s="152"/>
      <c r="IZ68" s="152"/>
      <c r="JA68" s="152"/>
      <c r="JB68" s="152"/>
      <c r="JC68" s="152"/>
      <c r="JD68" s="152"/>
      <c r="JE68" s="152"/>
      <c r="JF68" s="152"/>
      <c r="JG68" s="152"/>
      <c r="JH68" s="162"/>
      <c r="JI68" s="152"/>
      <c r="JJ68" s="152"/>
      <c r="JK68" s="152"/>
      <c r="JL68" s="152"/>
      <c r="JM68" s="152"/>
      <c r="JN68" s="152"/>
      <c r="JO68" s="152"/>
      <c r="JP68" s="152"/>
      <c r="JQ68" s="152"/>
      <c r="JR68" s="152"/>
      <c r="JS68" s="152"/>
      <c r="JT68" s="162"/>
      <c r="JU68" s="152"/>
      <c r="JV68" s="152"/>
      <c r="JW68" s="152"/>
      <c r="JX68" s="152"/>
      <c r="JY68" s="152"/>
      <c r="JZ68" s="152"/>
      <c r="KA68" s="152"/>
      <c r="KB68" s="152"/>
      <c r="KC68" s="152"/>
      <c r="KD68" s="152"/>
      <c r="KE68" s="152"/>
      <c r="KF68" s="162"/>
      <c r="KG68" s="152"/>
      <c r="KH68" s="152"/>
      <c r="KI68" s="152"/>
      <c r="KJ68" s="152"/>
      <c r="KK68" s="152"/>
      <c r="KL68" s="152"/>
      <c r="KM68" s="152"/>
      <c r="KN68" s="152"/>
      <c r="KO68" s="152"/>
      <c r="KP68" s="152"/>
      <c r="KQ68" s="152"/>
      <c r="KR68" s="162"/>
      <c r="KS68" s="152"/>
      <c r="KT68" s="152"/>
      <c r="KU68" s="152"/>
      <c r="KV68" s="152"/>
      <c r="KW68" s="152"/>
      <c r="KX68" s="152"/>
      <c r="KY68" s="152"/>
      <c r="KZ68" s="152"/>
      <c r="LA68" s="152"/>
      <c r="LB68" s="152"/>
      <c r="LC68" s="152"/>
      <c r="LD68" s="162"/>
    </row>
    <row r="69" spans="2:316" x14ac:dyDescent="0.35">
      <c r="IW69" s="152"/>
      <c r="IX69" s="152"/>
      <c r="IY69" s="152"/>
      <c r="IZ69" s="152"/>
      <c r="JA69" s="152"/>
      <c r="JB69" s="152"/>
      <c r="JC69" s="152"/>
      <c r="JD69" s="152"/>
      <c r="JE69" s="152"/>
      <c r="JF69" s="152"/>
      <c r="JG69" s="152"/>
      <c r="JH69" s="162"/>
      <c r="JI69" s="152"/>
      <c r="JJ69" s="152"/>
      <c r="JK69" s="152"/>
      <c r="JL69" s="152"/>
      <c r="JM69" s="152"/>
      <c r="JN69" s="152"/>
      <c r="JO69" s="152"/>
      <c r="JP69" s="152"/>
      <c r="JQ69" s="152"/>
      <c r="JR69" s="152"/>
      <c r="JS69" s="152"/>
      <c r="JT69" s="162"/>
      <c r="JU69" s="152"/>
      <c r="JV69" s="152"/>
      <c r="JW69" s="152"/>
      <c r="JX69" s="152"/>
      <c r="JY69" s="152"/>
      <c r="JZ69" s="152"/>
      <c r="KA69" s="152"/>
      <c r="KB69" s="152"/>
      <c r="KC69" s="152"/>
      <c r="KD69" s="152"/>
      <c r="KE69" s="152"/>
      <c r="KF69" s="162"/>
      <c r="KG69" s="152"/>
      <c r="KH69" s="152"/>
      <c r="KI69" s="152"/>
      <c r="KJ69" s="152"/>
      <c r="KK69" s="152"/>
      <c r="KL69" s="152"/>
      <c r="KM69" s="152"/>
      <c r="KN69" s="152"/>
      <c r="KO69" s="152"/>
      <c r="KP69" s="152"/>
      <c r="KQ69" s="152"/>
      <c r="KR69" s="162"/>
      <c r="KS69" s="152"/>
      <c r="KT69" s="152"/>
      <c r="KU69" s="152"/>
      <c r="KV69" s="152"/>
      <c r="KW69" s="152"/>
      <c r="KX69" s="152"/>
      <c r="KY69" s="152"/>
      <c r="KZ69" s="152"/>
      <c r="LA69" s="152"/>
      <c r="LB69" s="152"/>
      <c r="LC69" s="152"/>
      <c r="LD69" s="162"/>
    </row>
    <row r="70" spans="2:316" x14ac:dyDescent="0.35">
      <c r="IW70" s="151"/>
      <c r="IX70" s="151"/>
      <c r="IY70" s="151"/>
      <c r="IZ70" s="151"/>
      <c r="JA70" s="151"/>
      <c r="JB70" s="151"/>
      <c r="JC70" s="151"/>
      <c r="JD70" s="151"/>
      <c r="JE70" s="151"/>
      <c r="JF70" s="151"/>
      <c r="JG70" s="151"/>
      <c r="JH70" s="164"/>
      <c r="JI70" s="151"/>
      <c r="JJ70" s="151"/>
      <c r="JK70" s="151"/>
      <c r="JL70" s="151"/>
      <c r="JM70" s="151"/>
      <c r="JN70" s="151"/>
      <c r="JO70" s="151"/>
      <c r="JP70" s="151"/>
      <c r="JQ70" s="151"/>
      <c r="JR70" s="151"/>
      <c r="JS70" s="151"/>
      <c r="JT70" s="164"/>
      <c r="JU70" s="151"/>
      <c r="JV70" s="151"/>
      <c r="JW70" s="151"/>
      <c r="JX70" s="151"/>
      <c r="JY70" s="151"/>
      <c r="JZ70" s="151"/>
      <c r="KA70" s="151"/>
      <c r="KB70" s="151"/>
      <c r="KC70" s="151"/>
      <c r="KD70" s="151"/>
      <c r="KE70" s="151"/>
      <c r="KF70" s="164"/>
      <c r="KG70" s="151"/>
      <c r="KH70" s="151"/>
      <c r="KI70" s="151"/>
      <c r="KJ70" s="151"/>
      <c r="KK70" s="151"/>
      <c r="KL70" s="151"/>
      <c r="KM70" s="151"/>
      <c r="KN70" s="151"/>
      <c r="KO70" s="151"/>
      <c r="KP70" s="151"/>
      <c r="KQ70" s="151"/>
      <c r="KR70" s="164"/>
      <c r="KS70" s="151"/>
      <c r="KT70" s="151"/>
      <c r="KU70" s="151"/>
      <c r="KV70" s="151"/>
      <c r="KW70" s="151"/>
      <c r="KX70" s="151"/>
      <c r="KY70" s="151"/>
      <c r="KZ70" s="151"/>
      <c r="LA70" s="151"/>
      <c r="LB70" s="151"/>
      <c r="LC70" s="151"/>
      <c r="LD70" s="164"/>
    </row>
    <row r="71" spans="2:316" x14ac:dyDescent="0.35">
      <c r="IW71" s="151"/>
      <c r="IX71" s="151"/>
      <c r="IY71" s="151"/>
      <c r="IZ71" s="151"/>
      <c r="JA71" s="151"/>
      <c r="JB71" s="151"/>
      <c r="JC71" s="151"/>
      <c r="JD71" s="151"/>
      <c r="JE71" s="151"/>
      <c r="JF71" s="151"/>
      <c r="JG71" s="151"/>
      <c r="JH71" s="164"/>
      <c r="JI71" s="151"/>
      <c r="JJ71" s="151"/>
      <c r="JK71" s="151"/>
      <c r="JL71" s="151"/>
      <c r="JM71" s="151"/>
      <c r="JN71" s="151"/>
      <c r="JO71" s="151"/>
      <c r="JP71" s="151"/>
      <c r="JQ71" s="151"/>
      <c r="JR71" s="151"/>
      <c r="JS71" s="151"/>
      <c r="JT71" s="164"/>
      <c r="JU71" s="151"/>
      <c r="JV71" s="151"/>
      <c r="JW71" s="151"/>
      <c r="JX71" s="151"/>
      <c r="JY71" s="151"/>
      <c r="JZ71" s="151"/>
      <c r="KA71" s="151"/>
      <c r="KB71" s="151"/>
      <c r="KC71" s="151"/>
      <c r="KD71" s="151"/>
      <c r="KE71" s="151"/>
      <c r="KF71" s="164"/>
      <c r="KG71" s="151"/>
      <c r="KH71" s="151"/>
      <c r="KI71" s="151"/>
      <c r="KJ71" s="151"/>
      <c r="KK71" s="151"/>
      <c r="KL71" s="151"/>
      <c r="KM71" s="151"/>
      <c r="KN71" s="151"/>
      <c r="KO71" s="151"/>
      <c r="KP71" s="151"/>
      <c r="KQ71" s="151"/>
      <c r="KR71" s="164"/>
      <c r="KS71" s="151"/>
      <c r="KT71" s="151"/>
      <c r="KU71" s="151"/>
      <c r="KV71" s="151"/>
      <c r="KW71" s="151"/>
      <c r="KX71" s="151"/>
      <c r="KY71" s="151"/>
      <c r="KZ71" s="151"/>
      <c r="LA71" s="151"/>
      <c r="LB71" s="151"/>
      <c r="LC71" s="151"/>
      <c r="LD71" s="164"/>
    </row>
    <row r="72" spans="2:316" x14ac:dyDescent="0.35">
      <c r="IW72" s="151"/>
      <c r="IX72" s="151"/>
      <c r="IY72" s="151"/>
      <c r="IZ72" s="151"/>
      <c r="JA72" s="151"/>
      <c r="JB72" s="151"/>
      <c r="JC72" s="151"/>
      <c r="JD72" s="151"/>
      <c r="JE72" s="151"/>
      <c r="JF72" s="151"/>
      <c r="JG72" s="151"/>
      <c r="JH72" s="164"/>
      <c r="JI72" s="151"/>
      <c r="JJ72" s="151"/>
      <c r="JK72" s="151"/>
      <c r="JL72" s="151"/>
      <c r="JM72" s="151"/>
      <c r="JN72" s="151"/>
      <c r="JO72" s="151"/>
      <c r="JP72" s="151"/>
      <c r="JQ72" s="151"/>
      <c r="JR72" s="151"/>
      <c r="JS72" s="151"/>
      <c r="JT72" s="164"/>
      <c r="JU72" s="151"/>
      <c r="JV72" s="151"/>
      <c r="JW72" s="151"/>
      <c r="JX72" s="151"/>
      <c r="JY72" s="151"/>
      <c r="JZ72" s="151"/>
      <c r="KA72" s="151"/>
      <c r="KB72" s="151"/>
      <c r="KC72" s="151"/>
      <c r="KD72" s="151"/>
      <c r="KE72" s="151"/>
      <c r="KF72" s="164"/>
      <c r="KG72" s="151"/>
      <c r="KH72" s="151"/>
      <c r="KI72" s="151"/>
      <c r="KJ72" s="151"/>
      <c r="KK72" s="151"/>
      <c r="KL72" s="151"/>
      <c r="KM72" s="151"/>
      <c r="KN72" s="151"/>
      <c r="KO72" s="151"/>
      <c r="KP72" s="151"/>
      <c r="KQ72" s="151"/>
      <c r="KR72" s="164"/>
      <c r="KS72" s="151"/>
      <c r="KT72" s="151"/>
      <c r="KU72" s="151"/>
      <c r="KV72" s="151"/>
      <c r="KW72" s="151"/>
      <c r="KX72" s="151"/>
      <c r="KY72" s="151"/>
      <c r="KZ72" s="151"/>
      <c r="LA72" s="151"/>
      <c r="LB72" s="151"/>
      <c r="LC72" s="151"/>
      <c r="LD72" s="164"/>
    </row>
    <row r="73" spans="2:316" x14ac:dyDescent="0.35">
      <c r="IW73" s="151"/>
      <c r="IX73" s="151"/>
      <c r="IY73" s="151"/>
      <c r="IZ73" s="151"/>
      <c r="JA73" s="151"/>
      <c r="JB73" s="151"/>
      <c r="JC73" s="151"/>
      <c r="JD73" s="151"/>
      <c r="JE73" s="151"/>
      <c r="JF73" s="151"/>
      <c r="JG73" s="151"/>
      <c r="JH73" s="164"/>
      <c r="JI73" s="151"/>
      <c r="JJ73" s="151"/>
      <c r="JK73" s="151"/>
      <c r="JL73" s="151"/>
      <c r="JM73" s="151"/>
      <c r="JN73" s="151"/>
      <c r="JO73" s="151"/>
      <c r="JP73" s="151"/>
      <c r="JQ73" s="151"/>
      <c r="JR73" s="151"/>
      <c r="JS73" s="151"/>
      <c r="JT73" s="164"/>
      <c r="JU73" s="151"/>
      <c r="JV73" s="151"/>
      <c r="JW73" s="151"/>
      <c r="JX73" s="151"/>
      <c r="JY73" s="151"/>
      <c r="JZ73" s="151"/>
      <c r="KA73" s="151"/>
      <c r="KB73" s="151"/>
      <c r="KC73" s="151"/>
      <c r="KD73" s="151"/>
      <c r="KE73" s="151"/>
      <c r="KF73" s="164"/>
      <c r="KG73" s="151"/>
      <c r="KH73" s="151"/>
      <c r="KI73" s="151"/>
      <c r="KJ73" s="151"/>
      <c r="KK73" s="151"/>
      <c r="KL73" s="151"/>
      <c r="KM73" s="151"/>
      <c r="KN73" s="151"/>
      <c r="KO73" s="151"/>
      <c r="KP73" s="151"/>
      <c r="KQ73" s="151"/>
      <c r="KR73" s="164"/>
      <c r="KS73" s="151"/>
      <c r="KT73" s="151"/>
      <c r="KU73" s="151"/>
      <c r="KV73" s="151"/>
      <c r="KW73" s="151"/>
      <c r="KX73" s="151"/>
      <c r="KY73" s="151"/>
      <c r="KZ73" s="151"/>
      <c r="LA73" s="151"/>
      <c r="LB73" s="151"/>
      <c r="LC73" s="151"/>
      <c r="LD73" s="164"/>
    </row>
    <row r="74" spans="2:316" x14ac:dyDescent="0.35">
      <c r="IW74" s="151"/>
      <c r="IX74" s="151"/>
      <c r="IY74" s="151"/>
      <c r="IZ74" s="151"/>
      <c r="JA74" s="151"/>
      <c r="JB74" s="151"/>
      <c r="JC74" s="151"/>
      <c r="JD74" s="151"/>
      <c r="JE74" s="151"/>
      <c r="JF74" s="151"/>
      <c r="JG74" s="151"/>
      <c r="JH74" s="164"/>
      <c r="JI74" s="151"/>
      <c r="JJ74" s="151"/>
      <c r="JK74" s="151"/>
      <c r="JL74" s="151"/>
      <c r="JM74" s="151"/>
      <c r="JN74" s="151"/>
      <c r="JO74" s="151"/>
      <c r="JP74" s="151"/>
      <c r="JQ74" s="151"/>
      <c r="JR74" s="151"/>
      <c r="JS74" s="151"/>
      <c r="JT74" s="164"/>
      <c r="JU74" s="151"/>
      <c r="JV74" s="151"/>
      <c r="JW74" s="151"/>
      <c r="JX74" s="151"/>
      <c r="JY74" s="151"/>
      <c r="JZ74" s="151"/>
      <c r="KA74" s="151"/>
      <c r="KB74" s="151"/>
      <c r="KC74" s="151"/>
      <c r="KD74" s="151"/>
      <c r="KE74" s="151"/>
      <c r="KF74" s="164"/>
      <c r="KG74" s="151"/>
      <c r="KH74" s="151"/>
      <c r="KI74" s="151"/>
      <c r="KJ74" s="151"/>
      <c r="KK74" s="151"/>
      <c r="KL74" s="151"/>
      <c r="KM74" s="151"/>
      <c r="KN74" s="151"/>
      <c r="KO74" s="151"/>
      <c r="KP74" s="151"/>
      <c r="KQ74" s="151"/>
      <c r="KR74" s="164"/>
      <c r="KS74" s="151"/>
      <c r="KT74" s="151"/>
      <c r="KU74" s="151"/>
      <c r="KV74" s="151"/>
      <c r="KW74" s="151"/>
      <c r="KX74" s="151"/>
      <c r="KY74" s="151"/>
      <c r="KZ74" s="151"/>
      <c r="LA74" s="151"/>
      <c r="LB74" s="151"/>
      <c r="LC74" s="151"/>
      <c r="LD74" s="164"/>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DCDCF0"/>
  </sheetPr>
  <dimension ref="A1:AV67"/>
  <sheetViews>
    <sheetView zoomScaleNormal="100" workbookViewId="0">
      <pane xSplit="1" ySplit="1" topLeftCell="B2" activePane="bottomRight" state="frozen"/>
      <selection activeCell="A9" sqref="A9"/>
      <selection pane="topRight" activeCell="A9" sqref="A9"/>
      <selection pane="bottomLeft" activeCell="A9" sqref="A9"/>
      <selection pane="bottomRight" activeCell="B2" sqref="B2"/>
    </sheetView>
  </sheetViews>
  <sheetFormatPr defaultColWidth="9.08984375" defaultRowHeight="13.5" customHeight="1" x14ac:dyDescent="0.25"/>
  <cols>
    <col min="1" max="1" width="21.453125" style="2" customWidth="1"/>
    <col min="2" max="2" width="12.36328125" style="2" customWidth="1"/>
    <col min="3" max="3" width="11" style="2" customWidth="1"/>
    <col min="4" max="4" width="0.6328125" style="2" customWidth="1"/>
    <col min="5" max="5" width="26.6328125" style="2" customWidth="1"/>
    <col min="6" max="6" width="16.90625" style="2" customWidth="1"/>
    <col min="7" max="7" width="23.453125" style="2" customWidth="1"/>
    <col min="8" max="8" width="10.6328125" style="2" customWidth="1"/>
    <col min="9" max="9" width="0.54296875" style="2" customWidth="1"/>
    <col min="10" max="10" width="0.6328125" style="2" customWidth="1"/>
    <col min="11" max="11" width="25" style="2" customWidth="1"/>
    <col min="12" max="16384" width="9.08984375" style="2"/>
  </cols>
  <sheetData>
    <row r="1" spans="1:48" ht="31.5" x14ac:dyDescent="0.25">
      <c r="A1" s="62" t="s">
        <v>127</v>
      </c>
      <c r="B1" s="37" t="s">
        <v>115</v>
      </c>
      <c r="C1" s="37" t="s">
        <v>116</v>
      </c>
      <c r="D1" s="139" t="s">
        <v>117</v>
      </c>
      <c r="E1" s="114" t="s">
        <v>169</v>
      </c>
      <c r="F1" s="114" t="s">
        <v>170</v>
      </c>
      <c r="G1" s="37" t="s">
        <v>292</v>
      </c>
      <c r="H1" s="121" t="s">
        <v>293</v>
      </c>
      <c r="I1" s="139" t="s">
        <v>171</v>
      </c>
      <c r="J1" s="139" t="s">
        <v>171</v>
      </c>
      <c r="K1" s="15" t="s">
        <v>172</v>
      </c>
      <c r="L1" s="15" t="s">
        <v>173</v>
      </c>
      <c r="M1" s="115" t="s">
        <v>174</v>
      </c>
      <c r="N1" s="115" t="s">
        <v>175</v>
      </c>
      <c r="O1" s="115" t="s">
        <v>176</v>
      </c>
      <c r="P1" s="115" t="s">
        <v>177</v>
      </c>
      <c r="Q1" s="115" t="s">
        <v>178</v>
      </c>
      <c r="R1" s="115" t="s">
        <v>179</v>
      </c>
      <c r="S1" s="37" t="s">
        <v>180</v>
      </c>
      <c r="T1" s="37" t="s">
        <v>181</v>
      </c>
      <c r="U1" s="37" t="s">
        <v>182</v>
      </c>
      <c r="V1" s="37" t="s">
        <v>183</v>
      </c>
      <c r="W1" s="37" t="s">
        <v>184</v>
      </c>
      <c r="X1" s="37" t="s">
        <v>185</v>
      </c>
      <c r="Y1" s="115" t="s">
        <v>186</v>
      </c>
      <c r="Z1" s="115" t="s">
        <v>187</v>
      </c>
      <c r="AA1" s="115" t="s">
        <v>188</v>
      </c>
      <c r="AB1" s="115" t="s">
        <v>189</v>
      </c>
      <c r="AC1" s="115" t="s">
        <v>190</v>
      </c>
      <c r="AD1" s="115" t="s">
        <v>191</v>
      </c>
      <c r="AE1" s="37" t="s">
        <v>192</v>
      </c>
      <c r="AF1" s="37" t="s">
        <v>193</v>
      </c>
      <c r="AG1" s="37" t="s">
        <v>194</v>
      </c>
      <c r="AH1" s="37" t="s">
        <v>195</v>
      </c>
      <c r="AI1" s="37" t="s">
        <v>196</v>
      </c>
      <c r="AJ1" s="37" t="s">
        <v>197</v>
      </c>
      <c r="AK1" s="115" t="s">
        <v>198</v>
      </c>
      <c r="AL1" s="115" t="s">
        <v>199</v>
      </c>
      <c r="AM1" s="115" t="s">
        <v>200</v>
      </c>
      <c r="AN1" s="115" t="s">
        <v>201</v>
      </c>
      <c r="AO1" s="115" t="s">
        <v>202</v>
      </c>
      <c r="AP1" s="115" t="s">
        <v>203</v>
      </c>
      <c r="AQ1" s="37" t="s">
        <v>204</v>
      </c>
      <c r="AR1" s="37" t="s">
        <v>205</v>
      </c>
      <c r="AS1" s="37" t="s">
        <v>206</v>
      </c>
      <c r="AT1" s="37" t="s">
        <v>207</v>
      </c>
      <c r="AU1" s="37" t="s">
        <v>208</v>
      </c>
      <c r="AV1" s="37" t="s">
        <v>209</v>
      </c>
    </row>
    <row r="2" spans="1:48" ht="13.5" customHeight="1" x14ac:dyDescent="0.25">
      <c r="A2" s="116" t="s">
        <v>335</v>
      </c>
      <c r="B2" s="2" t="s">
        <v>925</v>
      </c>
      <c r="D2" s="140"/>
      <c r="E2" s="69" t="str">
        <f t="shared" ref="E2:E26" si="0">G2&amp;" "&amp;F2</f>
        <v>Hungarian Democratic Forum (Magyar Demokrata Fórum, MDF)</v>
      </c>
      <c r="F2" s="114" t="str">
        <f t="shared" ref="F2:F26" si="1">"("&amp;K2&amp;", "&amp;H2&amp;")"&amp;IF(M2="","",", known until "&amp;R2&amp;" as "&amp;M2&amp;" ("&amp;N2&amp;", "&amp;O2&amp;IF(P2="","","/ "&amp;P2)&amp;")"&amp;IF(S2="","",", known from "&amp;R2&amp;" until "&amp;X2&amp;" as "&amp;S2&amp;" ("&amp;T2&amp;", "&amp;U2&amp;IF(V2="","","/ "&amp;V2)&amp;")"))&amp;IF(AD2="","",", known from "&amp;X2&amp;" until "&amp;AD2&amp;" as "&amp;Y2&amp;" ("&amp;Z2&amp;", "&amp;AA2&amp;")"&amp;IF(AB2="","","/ "&amp;AB2)&amp;")")&amp;IF(AE2="","",", known from "&amp;AD2&amp;" until "&amp;AJ2&amp;" as "&amp;AE2&amp;" ("&amp;AF2&amp;", "&amp;AG2&amp;IF(AH2="","","/ "&amp;AH2)&amp;")")&amp;IF(AK2="","",", known from "&amp;AJ2&amp;" until "&amp;AP2&amp;" as "&amp;AK2&amp;" ("&amp;AL2&amp;", "&amp;AM2&amp;IF(AN2="","","/ "&amp;AN2)&amp;")")&amp;IF(AQ2="","",", known from "&amp;AP2&amp;" until "&amp;AV2&amp;" as "&amp;AQ2&amp;" ("&amp;AR2&amp;", "&amp;AS2&amp;IF(AT2="","","/ "&amp;AT2)&amp;")")</f>
        <v>(Magyar Demokrata Fórum, MDF)</v>
      </c>
      <c r="G2" s="2" t="s">
        <v>937</v>
      </c>
      <c r="H2" s="2" t="s">
        <v>938</v>
      </c>
      <c r="I2" s="140"/>
      <c r="J2" s="140"/>
      <c r="K2" s="2" t="s">
        <v>939</v>
      </c>
      <c r="M2" s="117"/>
      <c r="O2" s="118"/>
      <c r="P2" s="117"/>
    </row>
    <row r="3" spans="1:48" ht="13.5" customHeight="1" x14ac:dyDescent="0.25">
      <c r="A3" s="116" t="s">
        <v>331</v>
      </c>
      <c r="D3" s="140"/>
      <c r="E3" s="69" t="str">
        <f t="shared" si="0"/>
        <v>Independent Smallholders Party (Független Kisgazdapárt, FKGP)</v>
      </c>
      <c r="F3" s="114" t="str">
        <f t="shared" si="1"/>
        <v>(Független Kisgazdapárt, FKGP)</v>
      </c>
      <c r="G3" s="2" t="s">
        <v>940</v>
      </c>
      <c r="H3" s="2" t="s">
        <v>941</v>
      </c>
      <c r="I3" s="140"/>
      <c r="J3" s="140"/>
      <c r="K3" s="2" t="s">
        <v>942</v>
      </c>
      <c r="M3" s="117"/>
      <c r="O3" s="117"/>
      <c r="P3" s="117"/>
    </row>
    <row r="4" spans="1:48" ht="13.5" customHeight="1" x14ac:dyDescent="0.25">
      <c r="A4" s="116" t="s">
        <v>1004</v>
      </c>
      <c r="B4" s="2" t="s">
        <v>1005</v>
      </c>
      <c r="D4" s="140"/>
      <c r="E4" s="69" t="str">
        <f t="shared" ref="E4" si="2">G4&amp;" "&amp;F4</f>
        <v>Smallholders (Kisgazdak, K)</v>
      </c>
      <c r="F4" s="114" t="str">
        <f t="shared" ref="F4" si="3">"("&amp;K4&amp;", "&amp;H4&amp;")"&amp;IF(M4="","",", known until "&amp;R4&amp;" as "&amp;M4&amp;" ("&amp;N4&amp;", "&amp;O4&amp;IF(P4="","","/ "&amp;P4)&amp;")"&amp;IF(S4="","",", known from "&amp;R4&amp;" until "&amp;X4&amp;" as "&amp;S4&amp;" ("&amp;T4&amp;", "&amp;U4&amp;IF(V4="","","/ "&amp;V4)&amp;")"))&amp;IF(AD4="","",", known from "&amp;X4&amp;" until "&amp;AD4&amp;" as "&amp;Y4&amp;" ("&amp;Z4&amp;", "&amp;AA4&amp;")"&amp;IF(AB4="","","/ "&amp;AB4)&amp;")")&amp;IF(AE4="","",", known from "&amp;AD4&amp;" until "&amp;AJ4&amp;" as "&amp;AE4&amp;" ("&amp;AF4&amp;", "&amp;AG4&amp;IF(AH4="","","/ "&amp;AH4)&amp;")")&amp;IF(AK4="","",", known from "&amp;AJ4&amp;" until "&amp;AP4&amp;" as "&amp;AK4&amp;" ("&amp;AL4&amp;", "&amp;AM4&amp;IF(AN4="","","/ "&amp;AN4)&amp;")")&amp;IF(AQ4="","",", known from "&amp;AP4&amp;" until "&amp;AV4&amp;" as "&amp;AQ4&amp;" ("&amp;AR4&amp;", "&amp;AS4&amp;IF(AT4="","","/ "&amp;AT4)&amp;")")</f>
        <v>(Kisgazdak, K)</v>
      </c>
      <c r="G4" s="2" t="s">
        <v>1001</v>
      </c>
      <c r="H4" s="2" t="s">
        <v>1003</v>
      </c>
      <c r="I4" s="140"/>
      <c r="J4" s="140"/>
      <c r="K4" s="2" t="s">
        <v>1002</v>
      </c>
      <c r="M4" s="117"/>
      <c r="O4" s="117"/>
      <c r="P4" s="117"/>
    </row>
    <row r="5" spans="1:48" ht="13.5" customHeight="1" x14ac:dyDescent="0.25">
      <c r="A5" s="116" t="s">
        <v>336</v>
      </c>
      <c r="B5" s="2" t="s">
        <v>926</v>
      </c>
      <c r="C5" s="2" t="s">
        <v>925</v>
      </c>
      <c r="D5" s="140"/>
      <c r="E5" s="69" t="str">
        <f t="shared" si="0"/>
        <v>Christian-Democratic People's Party (Keresztenydemokrata
 Neppitrt (KDNP), KDNP)</v>
      </c>
      <c r="F5" s="114" t="str">
        <f t="shared" si="1"/>
        <v>(Keresztenydemokrata
 Neppitrt (KDNP), KDNP)</v>
      </c>
      <c r="G5" s="2" t="s">
        <v>943</v>
      </c>
      <c r="H5" s="2" t="s">
        <v>944</v>
      </c>
      <c r="I5" s="140"/>
      <c r="J5" s="140"/>
      <c r="K5" s="2" t="s">
        <v>945</v>
      </c>
      <c r="M5" s="117"/>
      <c r="O5" s="117"/>
      <c r="P5" s="117"/>
    </row>
    <row r="6" spans="1:48" ht="13.5" customHeight="1" x14ac:dyDescent="0.25">
      <c r="A6" s="116" t="s">
        <v>325</v>
      </c>
      <c r="B6" s="2" t="s">
        <v>927</v>
      </c>
      <c r="D6" s="140"/>
      <c r="E6" s="69" t="str">
        <f t="shared" ref="E6" si="4">G6&amp;" "&amp;F6</f>
        <v>Hungarian Socialist Party (Magyar Szocialista Pirt, MSZP)</v>
      </c>
      <c r="F6" s="114" t="str">
        <f t="shared" ref="F6" si="5">"("&amp;K6&amp;", "&amp;H6&amp;")"&amp;IF(M6="","",", known until "&amp;R6&amp;" as "&amp;M6&amp;" ("&amp;N6&amp;", "&amp;O6&amp;IF(P6="","","/ "&amp;P6)&amp;")"&amp;IF(S6="","",", known from "&amp;R6&amp;" until "&amp;X6&amp;" as "&amp;S6&amp;" ("&amp;T6&amp;", "&amp;U6&amp;IF(V6="","","/ "&amp;V6)&amp;")"))&amp;IF(AD6="","",", known from "&amp;X6&amp;" until "&amp;AD6&amp;" as "&amp;Y6&amp;" ("&amp;Z6&amp;", "&amp;AA6&amp;")"&amp;IF(AB6="","","/ "&amp;AB6)&amp;")")&amp;IF(AE6="","",", known from "&amp;AD6&amp;" until "&amp;AJ6&amp;" as "&amp;AE6&amp;" ("&amp;AF6&amp;", "&amp;AG6&amp;IF(AH6="","","/ "&amp;AH6)&amp;")")&amp;IF(AK6="","",", known from "&amp;AJ6&amp;" until "&amp;AP6&amp;" as "&amp;AK6&amp;" ("&amp;AL6&amp;", "&amp;AM6&amp;IF(AN6="","","/ "&amp;AN6)&amp;")")&amp;IF(AQ6="","",", known from "&amp;AP6&amp;" until "&amp;AV6&amp;" as "&amp;AQ6&amp;" ("&amp;AR6&amp;", "&amp;AS6&amp;IF(AT6="","","/ "&amp;AT6)&amp;")")</f>
        <v>(Magyar Szocialista Pirt, MSZP)</v>
      </c>
      <c r="G6" s="2" t="s">
        <v>946</v>
      </c>
      <c r="H6" s="2" t="s">
        <v>947</v>
      </c>
      <c r="I6" s="140"/>
      <c r="J6" s="140"/>
      <c r="K6" s="2" t="s">
        <v>948</v>
      </c>
      <c r="M6" s="117"/>
      <c r="O6" s="117"/>
      <c r="P6" s="117"/>
    </row>
    <row r="7" spans="1:48" ht="13.5" customHeight="1" x14ac:dyDescent="0.25">
      <c r="A7" s="116" t="s">
        <v>332</v>
      </c>
      <c r="B7" s="2" t="s">
        <v>928</v>
      </c>
      <c r="D7" s="140"/>
      <c r="E7" s="69" t="str">
        <f t="shared" si="0"/>
        <v>Alliance of Free Democrats (Szabad Demokrathk Szovetstge, SZDSZ)</v>
      </c>
      <c r="F7" s="114" t="str">
        <f t="shared" si="1"/>
        <v>(Szabad Demokrathk Szovetstge, SZDSZ)</v>
      </c>
      <c r="G7" s="2" t="s">
        <v>949</v>
      </c>
      <c r="H7" s="2" t="s">
        <v>950</v>
      </c>
      <c r="I7" s="140"/>
      <c r="J7" s="140"/>
      <c r="K7" s="2" t="s">
        <v>951</v>
      </c>
      <c r="M7" s="117"/>
      <c r="O7" s="50"/>
      <c r="P7" s="117"/>
    </row>
    <row r="8" spans="1:48" ht="13.5" customHeight="1" x14ac:dyDescent="0.25">
      <c r="A8" s="116" t="s">
        <v>326</v>
      </c>
      <c r="B8" s="2" t="s">
        <v>929</v>
      </c>
      <c r="D8" s="140"/>
      <c r="E8" s="69" t="str">
        <f t="shared" si="0"/>
        <v>Alliance of Young Democrats-Hungarian Civic Party (Fiatal Demokraták Szövetsége-Magyar Polgári Párt, Fidesz-MPP)</v>
      </c>
      <c r="F8" s="114" t="str">
        <f t="shared" si="1"/>
        <v>(Fiatal Demokraták Szövetsége-Magyar Polgári Párt, Fidesz-MPP)</v>
      </c>
      <c r="G8" s="2" t="s">
        <v>952</v>
      </c>
      <c r="H8" s="2" t="s">
        <v>953</v>
      </c>
      <c r="I8" s="140"/>
      <c r="J8" s="140"/>
      <c r="K8" s="2" t="s">
        <v>954</v>
      </c>
      <c r="M8" s="117"/>
      <c r="O8" s="117"/>
      <c r="P8" s="117"/>
    </row>
    <row r="9" spans="1:48" ht="13.5" customHeight="1" x14ac:dyDescent="0.25">
      <c r="A9" s="116" t="s">
        <v>930</v>
      </c>
      <c r="D9" s="140"/>
      <c r="E9" s="69" t="str">
        <f t="shared" si="0"/>
        <v>Independent (, No acronym)</v>
      </c>
      <c r="F9" s="114" t="str">
        <f t="shared" si="1"/>
        <v>(, No acronym)</v>
      </c>
      <c r="G9" s="2" t="s">
        <v>955</v>
      </c>
      <c r="H9" s="2" t="s">
        <v>956</v>
      </c>
      <c r="I9" s="140"/>
      <c r="J9" s="140"/>
      <c r="M9" s="117"/>
      <c r="O9" s="117"/>
      <c r="P9" s="117"/>
    </row>
    <row r="10" spans="1:48" ht="13.5" customHeight="1" x14ac:dyDescent="0.25">
      <c r="A10" s="116" t="s">
        <v>329</v>
      </c>
      <c r="B10" s="2" t="s">
        <v>929</v>
      </c>
      <c r="D10" s="140"/>
      <c r="E10" s="69" t="str">
        <f t="shared" si="0"/>
        <v>Fidesz/Hungarian Civic Party/Christian Democratic People's Party (Fidesz/Magyar Polgári Szövetség/Kereszténydemokrata Néppárt, Fidesz-KDNP)</v>
      </c>
      <c r="F10" s="114" t="str">
        <f t="shared" si="1"/>
        <v>(Fidesz/Magyar Polgári Szövetség/Kereszténydemokrata Néppárt, Fidesz-KDNP)</v>
      </c>
      <c r="G10" s="2" t="s">
        <v>957</v>
      </c>
      <c r="H10" s="2" t="s">
        <v>958</v>
      </c>
      <c r="I10" s="140"/>
      <c r="J10" s="140"/>
      <c r="K10" s="2" t="s">
        <v>959</v>
      </c>
      <c r="M10" s="117"/>
      <c r="O10" s="117"/>
      <c r="P10" s="117"/>
    </row>
    <row r="11" spans="1:48" ht="13.5" customHeight="1" x14ac:dyDescent="0.25">
      <c r="A11" s="63" t="s">
        <v>333</v>
      </c>
      <c r="B11" s="2" t="s">
        <v>931</v>
      </c>
      <c r="D11" s="140"/>
      <c r="E11" s="69" t="str">
        <f t="shared" si="0"/>
        <v>Party of Hungarian Justice and Life (Magyar Igazságés Élet Párt, MIÉP)</v>
      </c>
      <c r="F11" s="114" t="str">
        <f t="shared" si="1"/>
        <v>(Magyar Igazságés Élet Párt, MIÉP)</v>
      </c>
      <c r="G11" s="2" t="s">
        <v>960</v>
      </c>
      <c r="H11" s="2" t="s">
        <v>961</v>
      </c>
      <c r="I11" s="140"/>
      <c r="J11" s="140"/>
      <c r="K11" s="2" t="s">
        <v>962</v>
      </c>
      <c r="M11" s="117"/>
      <c r="O11" s="117"/>
      <c r="P11" s="117"/>
    </row>
    <row r="12" spans="1:48" ht="13.5" customHeight="1" x14ac:dyDescent="0.25">
      <c r="A12" s="116" t="s">
        <v>334</v>
      </c>
      <c r="D12" s="140"/>
      <c r="E12" s="69" t="str">
        <f t="shared" si="0"/>
        <v>Workers Party (Munkáspárt, MP)</v>
      </c>
      <c r="F12" s="114" t="str">
        <f t="shared" si="1"/>
        <v>(Munkáspárt, MP)</v>
      </c>
      <c r="G12" s="2" t="s">
        <v>963</v>
      </c>
      <c r="H12" s="2" t="s">
        <v>964</v>
      </c>
      <c r="I12" s="140"/>
      <c r="J12" s="140"/>
      <c r="K12" s="2" t="s">
        <v>965</v>
      </c>
      <c r="M12" s="117"/>
      <c r="O12" s="117"/>
      <c r="P12" s="117"/>
    </row>
    <row r="13" spans="1:48" ht="13.5" customHeight="1" x14ac:dyDescent="0.25">
      <c r="A13" s="116" t="s">
        <v>337</v>
      </c>
      <c r="B13" s="2" t="s">
        <v>932</v>
      </c>
      <c r="C13" s="2" t="s">
        <v>933</v>
      </c>
      <c r="D13" s="140"/>
      <c r="E13" s="69" t="str">
        <f t="shared" si="0"/>
        <v>Party of Hungarian Justice and Life-Jobbik The Third Way (Magyar Igazság és Élet Pártja/Jobbik a Harmadik Út, MIÉP-Jobbik)</v>
      </c>
      <c r="F13" s="114" t="str">
        <f t="shared" si="1"/>
        <v>(Magyar Igazság és Élet Pártja/Jobbik a Harmadik Út, MIÉP-Jobbik)</v>
      </c>
      <c r="G13" s="2" t="s">
        <v>966</v>
      </c>
      <c r="H13" s="2" t="s">
        <v>967</v>
      </c>
      <c r="I13" s="140"/>
      <c r="J13" s="140"/>
      <c r="K13" s="2" t="s">
        <v>968</v>
      </c>
      <c r="M13" s="117"/>
      <c r="O13" s="117"/>
      <c r="P13" s="117"/>
    </row>
    <row r="14" spans="1:48" ht="13.5" customHeight="1" x14ac:dyDescent="0.25">
      <c r="A14" s="116" t="s">
        <v>339</v>
      </c>
      <c r="D14" s="140"/>
      <c r="E14" s="69" t="str">
        <f t="shared" si="0"/>
        <v>Unifing for Hungary Centre (Összefogás Magyarországért Centrum, Centrum)</v>
      </c>
      <c r="F14" s="114" t="str">
        <f t="shared" si="1"/>
        <v>(Összefogás Magyarországért Centrum, Centrum)</v>
      </c>
      <c r="G14" s="2" t="s">
        <v>969</v>
      </c>
      <c r="H14" s="2" t="s">
        <v>970</v>
      </c>
      <c r="I14" s="140"/>
      <c r="J14" s="140"/>
      <c r="K14" s="2" t="s">
        <v>971</v>
      </c>
      <c r="M14" s="117"/>
      <c r="O14" s="117"/>
      <c r="P14" s="117"/>
    </row>
    <row r="15" spans="1:48" ht="13.5" customHeight="1" x14ac:dyDescent="0.25">
      <c r="A15" s="116" t="s">
        <v>341</v>
      </c>
      <c r="D15" s="140"/>
      <c r="E15" s="69" t="str">
        <f t="shared" si="0"/>
        <v>Party of the Republic (Köztársaságpárt, KP)</v>
      </c>
      <c r="F15" s="114" t="str">
        <f t="shared" si="1"/>
        <v>(Köztársaságpárt, KP)</v>
      </c>
      <c r="G15" s="2" t="s">
        <v>972</v>
      </c>
      <c r="H15" s="2" t="s">
        <v>973</v>
      </c>
      <c r="I15" s="140"/>
      <c r="J15" s="140"/>
      <c r="K15" s="2" t="s">
        <v>974</v>
      </c>
      <c r="M15" s="117"/>
      <c r="O15" s="117"/>
      <c r="P15" s="117"/>
    </row>
    <row r="16" spans="1:48" ht="13.5" customHeight="1" x14ac:dyDescent="0.25">
      <c r="A16" s="116" t="s">
        <v>343</v>
      </c>
      <c r="D16" s="140"/>
      <c r="E16" s="69" t="str">
        <f t="shared" si="0"/>
        <v>Agrarian Alliance (Agrárszövetség, ASZ)</v>
      </c>
      <c r="F16" s="114" t="str">
        <f t="shared" si="1"/>
        <v>(Agrárszövetség, ASZ)</v>
      </c>
      <c r="G16" s="2" t="s">
        <v>975</v>
      </c>
      <c r="H16" s="2" t="s">
        <v>976</v>
      </c>
      <c r="I16" s="140"/>
      <c r="J16" s="140"/>
      <c r="K16" s="2" t="s">
        <v>977</v>
      </c>
      <c r="M16" s="117"/>
      <c r="O16" s="117"/>
      <c r="P16" s="117"/>
    </row>
    <row r="17" spans="1:20" ht="13.5" customHeight="1" x14ac:dyDescent="0.25">
      <c r="A17" s="116" t="s">
        <v>345</v>
      </c>
      <c r="D17" s="140"/>
      <c r="E17" s="69" t="str">
        <f t="shared" si="0"/>
        <v>Liberal Alliance - Party of Entrepreneurs (Liberális Szövetség-Vállalkozók Pártja, LA)</v>
      </c>
      <c r="F17" s="114" t="str">
        <f t="shared" si="1"/>
        <v>(Liberális Szövetség-Vállalkozók Pártja, LA)</v>
      </c>
      <c r="G17" s="2" t="s">
        <v>978</v>
      </c>
      <c r="H17" s="2" t="s">
        <v>979</v>
      </c>
      <c r="I17" s="140"/>
      <c r="J17" s="140"/>
      <c r="K17" s="2" t="s">
        <v>980</v>
      </c>
    </row>
    <row r="18" spans="1:20" ht="13.5" customHeight="1" x14ac:dyDescent="0.25">
      <c r="A18" s="116" t="s">
        <v>347</v>
      </c>
      <c r="D18" s="140"/>
      <c r="E18" s="69" t="str">
        <f t="shared" si="0"/>
        <v>Hungarian Communist Workers Party (Magyar Kommunista Munkáspárt, HMP)</v>
      </c>
      <c r="F18" s="114" t="str">
        <f t="shared" si="1"/>
        <v>(Magyar Kommunista Munkáspárt, HMP)</v>
      </c>
      <c r="G18" s="2" t="s">
        <v>981</v>
      </c>
      <c r="H18" s="2" t="s">
        <v>982</v>
      </c>
      <c r="I18" s="140"/>
      <c r="J18" s="140"/>
      <c r="K18" s="2" t="s">
        <v>983</v>
      </c>
      <c r="M18" s="117"/>
      <c r="O18" s="117"/>
      <c r="P18" s="117"/>
    </row>
    <row r="19" spans="1:20" ht="13.5" customHeight="1" x14ac:dyDescent="0.25">
      <c r="A19" s="116" t="s">
        <v>351</v>
      </c>
      <c r="D19" s="140"/>
      <c r="E19" s="69" t="str">
        <f t="shared" si="0"/>
        <v>Hungarian National Union (Magyar Nemzeti Szövetség, MNSZ)</v>
      </c>
      <c r="F19" s="114" t="str">
        <f t="shared" si="1"/>
        <v>(Magyar Nemzeti Szövetség, MNSZ)</v>
      </c>
      <c r="G19" s="2" t="s">
        <v>984</v>
      </c>
      <c r="H19" s="2" t="s">
        <v>985</v>
      </c>
      <c r="I19" s="140"/>
      <c r="J19" s="140"/>
      <c r="K19" s="2" t="s">
        <v>986</v>
      </c>
      <c r="P19" s="117"/>
    </row>
    <row r="20" spans="1:20" ht="13.5" customHeight="1" x14ac:dyDescent="0.25">
      <c r="A20" s="116" t="s">
        <v>352</v>
      </c>
      <c r="D20" s="140"/>
      <c r="E20" s="69" t="str">
        <f t="shared" si="0"/>
        <v>Social Democratic Party (Szociáldemokrata Párt, SZDP)</v>
      </c>
      <c r="F20" s="114" t="str">
        <f t="shared" si="1"/>
        <v>(Szociáldemokrata Párt, SZDP)</v>
      </c>
      <c r="G20" s="2" t="s">
        <v>987</v>
      </c>
      <c r="H20" s="2" t="s">
        <v>988</v>
      </c>
      <c r="I20" s="140"/>
      <c r="J20" s="140"/>
      <c r="K20" s="2" t="s">
        <v>989</v>
      </c>
      <c r="M20" s="117"/>
      <c r="S20" s="117"/>
      <c r="T20" s="50"/>
    </row>
    <row r="21" spans="1:20" ht="13.5" customHeight="1" x14ac:dyDescent="0.25">
      <c r="A21" s="116" t="s">
        <v>353</v>
      </c>
      <c r="B21" s="2" t="s">
        <v>932</v>
      </c>
      <c r="C21" s="2" t="s">
        <v>933</v>
      </c>
      <c r="D21" s="140"/>
      <c r="E21" s="69" t="str">
        <f t="shared" si="0"/>
        <v>For the Right Hungary/Jobbik (For the Right Hungary/Jobbik, fr-jobbik)</v>
      </c>
      <c r="F21" s="114" t="str">
        <f t="shared" si="1"/>
        <v>(For the Right Hungary/Jobbik, fr-jobbik)</v>
      </c>
      <c r="G21" s="2" t="s">
        <v>354</v>
      </c>
      <c r="H21" s="2" t="s">
        <v>990</v>
      </c>
      <c r="I21" s="140"/>
      <c r="J21" s="140"/>
      <c r="K21" s="2" t="s">
        <v>354</v>
      </c>
    </row>
    <row r="22" spans="1:20" ht="13.5" customHeight="1" x14ac:dyDescent="0.25">
      <c r="A22" s="116" t="s">
        <v>348</v>
      </c>
      <c r="B22" s="2" t="s">
        <v>935</v>
      </c>
      <c r="D22" s="140"/>
      <c r="E22" s="69" t="str">
        <f t="shared" si="0"/>
        <v>Politics Can be Different (Lehet Más a Politika, LMP)</v>
      </c>
      <c r="F22" s="114" t="str">
        <f t="shared" si="1"/>
        <v>(Lehet Más a Politika, LMP)</v>
      </c>
      <c r="G22" s="2" t="s">
        <v>991</v>
      </c>
      <c r="H22" s="2" t="s">
        <v>992</v>
      </c>
      <c r="I22" s="140"/>
      <c r="J22" s="140"/>
      <c r="K22" s="2" t="s">
        <v>993</v>
      </c>
    </row>
    <row r="23" spans="1:20" ht="13.5" customHeight="1" x14ac:dyDescent="0.25">
      <c r="A23" s="116" t="s">
        <v>355</v>
      </c>
      <c r="D23" s="140"/>
      <c r="E23" s="69" t="str">
        <f t="shared" si="0"/>
        <v>MCF Roma Alliance (MCF Roma Összefogás, MCF)</v>
      </c>
      <c r="F23" s="114" t="str">
        <f t="shared" si="1"/>
        <v>(MCF Roma Összefogás, MCF)</v>
      </c>
      <c r="G23" s="2" t="s">
        <v>994</v>
      </c>
      <c r="H23" s="2" t="s">
        <v>995</v>
      </c>
      <c r="I23" s="140"/>
      <c r="J23" s="140"/>
      <c r="K23" s="2" t="s">
        <v>996</v>
      </c>
    </row>
    <row r="24" spans="1:20" ht="13.5" customHeight="1" x14ac:dyDescent="0.25">
      <c r="A24" s="116" t="s">
        <v>936</v>
      </c>
      <c r="D24" s="140"/>
      <c r="E24" s="69" t="str">
        <f t="shared" si="0"/>
        <v>Hungarian Civic Party (Fidesz, Fidesz)</v>
      </c>
      <c r="F24" s="114" t="str">
        <f t="shared" si="1"/>
        <v>(Fidesz, Fidesz)</v>
      </c>
      <c r="G24" s="2" t="s">
        <v>997</v>
      </c>
      <c r="H24" s="2" t="s">
        <v>998</v>
      </c>
      <c r="I24" s="140"/>
      <c r="J24" s="140"/>
      <c r="K24" s="2" t="s">
        <v>998</v>
      </c>
    </row>
    <row r="25" spans="1:20" ht="13.5" customHeight="1" x14ac:dyDescent="0.25">
      <c r="A25" s="116" t="s">
        <v>1052</v>
      </c>
      <c r="D25" s="140"/>
      <c r="E25" s="69" t="str">
        <f t="shared" si="0"/>
        <v>Democratic Coalition (Demokratikus Koalíció, DK)</v>
      </c>
      <c r="F25" s="114" t="str">
        <f t="shared" si="1"/>
        <v>(Demokratikus Koalíció, DK)</v>
      </c>
      <c r="G25" s="2" t="s">
        <v>1047</v>
      </c>
      <c r="H25" s="2" t="s">
        <v>1048</v>
      </c>
      <c r="I25" s="140"/>
      <c r="J25" s="140"/>
      <c r="K25" s="2" t="s">
        <v>1045</v>
      </c>
    </row>
    <row r="26" spans="1:20" ht="13.5" customHeight="1" x14ac:dyDescent="0.25">
      <c r="A26" s="116" t="s">
        <v>1053</v>
      </c>
      <c r="D26" s="140"/>
      <c r="E26" s="69" t="str">
        <f t="shared" si="0"/>
        <v>Together-Dialogue for Hungary (Együtt-Párbeszéd Magyarországért, E-PM)</v>
      </c>
      <c r="F26" s="114" t="str">
        <f t="shared" si="1"/>
        <v>(Együtt-Párbeszéd Magyarországért, E-PM)</v>
      </c>
      <c r="G26" s="2" t="s">
        <v>1060</v>
      </c>
      <c r="H26" s="2" t="s">
        <v>1051</v>
      </c>
      <c r="I26" s="140"/>
      <c r="J26" s="140"/>
      <c r="K26" s="2" t="s">
        <v>1061</v>
      </c>
    </row>
    <row r="27" spans="1:20" ht="13.5" customHeight="1" x14ac:dyDescent="0.25">
      <c r="A27" s="116" t="s">
        <v>1054</v>
      </c>
      <c r="D27" s="140"/>
      <c r="E27" s="69" t="str">
        <f t="shared" ref="E27:E31" si="6">G27&amp;" "&amp;F27</f>
        <v>This Country is Not For Sale (A Hana Nem Elad, AHNE)</v>
      </c>
      <c r="F27" s="114" t="str">
        <f t="shared" ref="F27:F31" si="7">"("&amp;K27&amp;", "&amp;H27&amp;")"&amp;IF(M27="","",", known until "&amp;R27&amp;" as "&amp;M27&amp;" ("&amp;N27&amp;", "&amp;O27&amp;IF(P27="","","/ "&amp;P27)&amp;")"&amp;IF(S27="","",", known from "&amp;R27&amp;" until "&amp;X27&amp;" as "&amp;S27&amp;" ("&amp;T27&amp;", "&amp;U27&amp;IF(V27="","","/ "&amp;V27)&amp;")"))&amp;IF(AD27="","",", known from "&amp;X27&amp;" until "&amp;AD27&amp;" as "&amp;Y27&amp;" ("&amp;Z27&amp;", "&amp;AA27&amp;")"&amp;IF(AB27="","","/ "&amp;AB27)&amp;")")&amp;IF(AE27="","",", known from "&amp;AD27&amp;" until "&amp;AJ27&amp;" as "&amp;AE27&amp;" ("&amp;AF27&amp;", "&amp;AG27&amp;IF(AH27="","","/ "&amp;AH27)&amp;")")&amp;IF(AK27="","",", known from "&amp;AJ27&amp;" until "&amp;AP27&amp;" as "&amp;AK27&amp;" ("&amp;AL27&amp;", "&amp;AM27&amp;IF(AN27="","","/ "&amp;AN27)&amp;")")&amp;IF(AQ27="","",", known from "&amp;AP27&amp;" until "&amp;AV27&amp;" as "&amp;AQ27&amp;" ("&amp;AR27&amp;", "&amp;AS27&amp;IF(AT27="","","/ "&amp;AT27)&amp;")")</f>
        <v>(A Hana Nem Elad, AHNE)</v>
      </c>
      <c r="G27" s="2" t="s">
        <v>1049</v>
      </c>
      <c r="H27" s="2" t="s">
        <v>1050</v>
      </c>
      <c r="I27" s="140"/>
      <c r="J27" s="140"/>
      <c r="K27" s="2" t="s">
        <v>1046</v>
      </c>
    </row>
    <row r="28" spans="1:20" ht="13.5" customHeight="1" x14ac:dyDescent="0.25">
      <c r="A28" s="116" t="s">
        <v>1065</v>
      </c>
      <c r="D28" s="140"/>
      <c r="E28" s="69" t="str">
        <f t="shared" si="6"/>
        <v>Civil Movement (Civil Mozgalom, CM)</v>
      </c>
      <c r="F28" s="114" t="str">
        <f t="shared" si="7"/>
        <v>(Civil Mozgalom, CM)</v>
      </c>
      <c r="G28" s="2" t="s">
        <v>1031</v>
      </c>
      <c r="H28" s="2" t="s">
        <v>1064</v>
      </c>
      <c r="I28" s="140"/>
      <c r="J28" s="140"/>
      <c r="K28" s="2" t="s">
        <v>1063</v>
      </c>
    </row>
    <row r="29" spans="1:20" ht="13.5" customHeight="1" x14ac:dyDescent="0.25">
      <c r="A29" s="116" t="s">
        <v>1055</v>
      </c>
      <c r="D29" s="140"/>
      <c r="E29" s="69" t="str">
        <f t="shared" si="6"/>
        <v>Allies of Marie Seres (Seres Mária Szövetségesei, SMS)</v>
      </c>
      <c r="F29" s="114" t="str">
        <f t="shared" si="7"/>
        <v>(Seres Mária Szövetségesei, SMS)</v>
      </c>
      <c r="G29" s="2" t="s">
        <v>1032</v>
      </c>
      <c r="H29" s="2" t="s">
        <v>1040</v>
      </c>
      <c r="I29" s="140"/>
      <c r="J29" s="140"/>
      <c r="K29" s="2" t="s">
        <v>1056</v>
      </c>
    </row>
    <row r="30" spans="1:20" ht="13.5" customHeight="1" x14ac:dyDescent="0.25">
      <c r="A30" s="116" t="s">
        <v>1062</v>
      </c>
      <c r="D30" s="140"/>
      <c r="E30" s="69" t="str">
        <f t="shared" si="6"/>
        <v>Dialogue for Hungary (Párbeszéd Magyarországért, PM)</v>
      </c>
      <c r="F30" s="114" t="str">
        <f t="shared" si="7"/>
        <v>(Párbeszéd Magyarországért, PM)</v>
      </c>
      <c r="G30" s="2" t="s">
        <v>1059</v>
      </c>
      <c r="H30" s="2" t="s">
        <v>1058</v>
      </c>
      <c r="I30" s="140"/>
      <c r="J30" s="140"/>
      <c r="K30" s="2" t="s">
        <v>1057</v>
      </c>
    </row>
    <row r="31" spans="1:20" ht="13.5" customHeight="1" x14ac:dyDescent="0.25">
      <c r="A31" s="116" t="s">
        <v>1073</v>
      </c>
      <c r="B31" s="2" t="s">
        <v>927</v>
      </c>
      <c r="D31" s="140"/>
      <c r="E31" s="69" t="str">
        <f t="shared" si="6"/>
        <v>Unity (MSZP-EGYÜTT-DK-PM-MLP) (Összefogás (MSZP-EGYÜTT-DK-PM-MLP), O)</v>
      </c>
      <c r="F31" s="114" t="str">
        <f t="shared" si="7"/>
        <v>(Összefogás (MSZP-EGYÜTT-DK-PM-MLP), O)</v>
      </c>
      <c r="G31" s="2" t="s">
        <v>1071</v>
      </c>
      <c r="H31" s="2" t="s">
        <v>1072</v>
      </c>
      <c r="I31" s="140"/>
      <c r="J31" s="140"/>
      <c r="K31" s="2" t="s">
        <v>1070</v>
      </c>
    </row>
    <row r="32" spans="1:20" ht="13.5" customHeight="1" x14ac:dyDescent="0.25">
      <c r="A32" s="116" t="s">
        <v>999</v>
      </c>
      <c r="B32" s="2" t="s">
        <v>1066</v>
      </c>
      <c r="D32" s="140"/>
      <c r="E32" s="69" t="str">
        <f t="shared" ref="E32" si="8">G32&amp;" "&amp;F32</f>
        <v>Independent (Ind., No acronym)</v>
      </c>
      <c r="F32" s="114" t="str">
        <f t="shared" ref="F32" si="9">"("&amp;K32&amp;", "&amp;H32&amp;")"&amp;IF(M32="","",", known until "&amp;R32&amp;" as "&amp;M32&amp;" ("&amp;N32&amp;", "&amp;O32&amp;IF(P32="","","/ "&amp;P32)&amp;")"&amp;IF(S32="","",", known from "&amp;R32&amp;" until "&amp;X32&amp;" as "&amp;S32&amp;" ("&amp;T32&amp;", "&amp;U32&amp;IF(V32="","","/ "&amp;V32)&amp;")"))&amp;IF(AD32="","",", known from "&amp;X32&amp;" until "&amp;AD32&amp;" as "&amp;Y32&amp;" ("&amp;Z32&amp;", "&amp;AA32&amp;")"&amp;IF(AB32="","","/ "&amp;AB32)&amp;")")&amp;IF(AE32="","",", known from "&amp;AD32&amp;" until "&amp;AJ32&amp;" as "&amp;AE32&amp;" ("&amp;AF32&amp;", "&amp;AG32&amp;IF(AH32="","","/ "&amp;AH32)&amp;")")&amp;IF(AK32="","",", known from "&amp;AJ32&amp;" until "&amp;AP32&amp;" as "&amp;AK32&amp;" ("&amp;AL32&amp;", "&amp;AM32&amp;IF(AN32="","","/ "&amp;AN32)&amp;")")&amp;IF(AQ32="","",", known from "&amp;AP32&amp;" until "&amp;AV32&amp;" as "&amp;AQ32&amp;" ("&amp;AR32&amp;", "&amp;AS32&amp;IF(AT32="","","/ "&amp;AT32)&amp;")")</f>
        <v>(Ind., No acronym)</v>
      </c>
      <c r="G32" s="2" t="s">
        <v>955</v>
      </c>
      <c r="H32" s="2" t="s">
        <v>956</v>
      </c>
      <c r="I32" s="140"/>
      <c r="J32" s="140"/>
      <c r="K32" s="2" t="s">
        <v>1000</v>
      </c>
    </row>
    <row r="33" spans="1:20" ht="13.5" customHeight="1" x14ac:dyDescent="0.25">
      <c r="A33" s="116" t="s">
        <v>350</v>
      </c>
      <c r="B33" s="2" t="s">
        <v>934</v>
      </c>
      <c r="D33" s="140"/>
      <c r="E33" s="69" t="s">
        <v>1019</v>
      </c>
      <c r="F33" s="114" t="s">
        <v>1020</v>
      </c>
      <c r="G33" s="2" t="s">
        <v>1018</v>
      </c>
      <c r="H33" s="2" t="s">
        <v>1019</v>
      </c>
      <c r="I33" s="140"/>
      <c r="J33" s="140"/>
      <c r="K33" s="2" t="s">
        <v>1018</v>
      </c>
      <c r="N33" s="50"/>
      <c r="O33" s="118"/>
      <c r="T33" s="50"/>
    </row>
    <row r="34" spans="1:20" ht="13.5" customHeight="1" x14ac:dyDescent="0.25">
      <c r="A34" s="116" t="s">
        <v>1110</v>
      </c>
      <c r="D34" s="140"/>
      <c r="E34" s="69" t="str">
        <f t="shared" ref="E34:E37" si="10">G34&amp;" "&amp;F34</f>
        <v>National Self-Government of Germans in Hungary (Magyarországi Németek Országos Önkormányzata, MNOO)</v>
      </c>
      <c r="F34" s="114" t="str">
        <f t="shared" ref="F34:F37" si="11">"("&amp;K34&amp;", "&amp;H34&amp;")"&amp;IF(M34="","",", known until "&amp;R34&amp;" as "&amp;M34&amp;" ("&amp;N34&amp;", "&amp;O34&amp;IF(P34="","","/ "&amp;P34)&amp;")"&amp;IF(S34="","",", known from "&amp;R34&amp;" until "&amp;X34&amp;" as "&amp;S34&amp;" ("&amp;T34&amp;", "&amp;U34&amp;IF(V34="","","/ "&amp;V34)&amp;")"))&amp;IF(AD34="","",", known from "&amp;X34&amp;" until "&amp;AD34&amp;" as "&amp;Y34&amp;" ("&amp;Z34&amp;", "&amp;AA34&amp;")"&amp;IF(AB34="","","/ "&amp;AB34)&amp;")")&amp;IF(AE34="","",", known from "&amp;AD34&amp;" until "&amp;AJ34&amp;" as "&amp;AE34&amp;" ("&amp;AF34&amp;", "&amp;AG34&amp;IF(AH34="","","/ "&amp;AH34)&amp;")")&amp;IF(AK34="","",", known from "&amp;AJ34&amp;" until "&amp;AP34&amp;" as "&amp;AK34&amp;" ("&amp;AL34&amp;", "&amp;AM34&amp;IF(AN34="","","/ "&amp;AN34)&amp;")")&amp;IF(AQ34="","",", known from "&amp;AP34&amp;" until "&amp;AV34&amp;" as "&amp;AQ34&amp;" ("&amp;AR34&amp;", "&amp;AS34&amp;IF(AT34="","","/ "&amp;AT34)&amp;")")</f>
        <v>(Magyarországi Németek Országos Önkormányzata, MNOO)</v>
      </c>
      <c r="G34" s="2" t="s">
        <v>1111</v>
      </c>
      <c r="H34" s="2" t="s">
        <v>1112</v>
      </c>
      <c r="I34" s="140"/>
      <c r="J34" s="140"/>
      <c r="K34" s="2" t="s">
        <v>1113</v>
      </c>
    </row>
    <row r="35" spans="1:20" ht="13.5" customHeight="1" x14ac:dyDescent="0.25">
      <c r="A35" s="116" t="s">
        <v>1114</v>
      </c>
      <c r="D35" s="140"/>
      <c r="E35" s="69" t="str">
        <f t="shared" si="10"/>
        <v>Together - Party for a New Era (Együtt, Együtt)</v>
      </c>
      <c r="F35" s="114" t="str">
        <f t="shared" si="11"/>
        <v>(Együtt, Együtt)</v>
      </c>
      <c r="G35" s="2" t="s">
        <v>1115</v>
      </c>
      <c r="H35" s="2" t="s">
        <v>1116</v>
      </c>
      <c r="I35" s="140"/>
      <c r="J35" s="140"/>
      <c r="K35" s="2" t="s">
        <v>1116</v>
      </c>
    </row>
    <row r="36" spans="1:20" ht="13.5" customHeight="1" x14ac:dyDescent="0.25">
      <c r="A36" s="116" t="s">
        <v>1117</v>
      </c>
      <c r="D36" s="140"/>
      <c r="E36" s="69" t="str">
        <f t="shared" si="10"/>
        <v>Momentum Movement (Momentum Mozgalom, Momentum)</v>
      </c>
      <c r="F36" s="114" t="str">
        <f t="shared" si="11"/>
        <v>(Momentum Mozgalom, Momentum)</v>
      </c>
      <c r="G36" s="2" t="s">
        <v>1118</v>
      </c>
      <c r="H36" s="2" t="s">
        <v>1119</v>
      </c>
      <c r="I36" s="140"/>
      <c r="J36" s="140"/>
      <c r="K36" s="2" t="s">
        <v>1120</v>
      </c>
    </row>
    <row r="37" spans="1:20" ht="13.5" customHeight="1" x14ac:dyDescent="0.25">
      <c r="A37" s="116" t="s">
        <v>1121</v>
      </c>
      <c r="D37" s="140"/>
      <c r="E37" s="69" t="str">
        <f t="shared" si="10"/>
        <v>Hungarian Two-Tailed Dog Party (Magyar Kétfarkú Kutya Párt, MKKP)</v>
      </c>
      <c r="F37" s="114" t="str">
        <f t="shared" si="11"/>
        <v>(Magyar Kétfarkú Kutya Párt, MKKP)</v>
      </c>
      <c r="G37" s="2" t="s">
        <v>1122</v>
      </c>
      <c r="H37" s="2" t="s">
        <v>1123</v>
      </c>
      <c r="I37" s="140"/>
      <c r="J37" s="140"/>
      <c r="K37" s="2" t="s">
        <v>1124</v>
      </c>
    </row>
    <row r="38" spans="1:20" ht="13.5" customHeight="1" x14ac:dyDescent="0.25">
      <c r="A38" s="116" t="s">
        <v>1154</v>
      </c>
      <c r="D38" s="140"/>
      <c r="E38" s="69" t="str">
        <f t="shared" ref="E38:E39" si="12">G38&amp;" "&amp;F38</f>
        <v>Our Homeland (Mi Hazánk, Mi Hazánk)</v>
      </c>
      <c r="F38" s="114" t="str">
        <f t="shared" ref="F38:F39" si="13">"("&amp;K38&amp;", "&amp;H38&amp;")"&amp;IF(M38="","",", known until "&amp;R38&amp;" as "&amp;M38&amp;" ("&amp;N38&amp;", "&amp;O38&amp;IF(P38="","","/ "&amp;P38)&amp;")"&amp;IF(S38="","",", known from "&amp;R38&amp;" until "&amp;X38&amp;" as "&amp;S38&amp;" ("&amp;T38&amp;", "&amp;U38&amp;IF(V38="","","/ "&amp;V38)&amp;")"))&amp;IF(AD38="","",", known from "&amp;X38&amp;" until "&amp;AD38&amp;" as "&amp;Y38&amp;" ("&amp;Z38&amp;", "&amp;AA38&amp;")"&amp;IF(AB38="","","/ "&amp;AB38)&amp;")")&amp;IF(AE38="","",", known from "&amp;AD38&amp;" until "&amp;AJ38&amp;" as "&amp;AE38&amp;" ("&amp;AF38&amp;", "&amp;AG38&amp;IF(AH38="","","/ "&amp;AH38)&amp;")")&amp;IF(AK38="","",", known from "&amp;AJ38&amp;" until "&amp;AP38&amp;" as "&amp;AK38&amp;" ("&amp;AL38&amp;", "&amp;AM38&amp;IF(AN38="","","/ "&amp;AN38)&amp;")")&amp;IF(AQ38="","",", known from "&amp;AP38&amp;" until "&amp;AV38&amp;" as "&amp;AQ38&amp;" ("&amp;AR38&amp;", "&amp;AS38&amp;IF(AT38="","","/ "&amp;AT38)&amp;")")</f>
        <v>(Mi Hazánk, Mi Hazánk)</v>
      </c>
      <c r="G38" s="2" t="s">
        <v>1152</v>
      </c>
      <c r="H38" s="2" t="s">
        <v>1153</v>
      </c>
      <c r="I38" s="140"/>
      <c r="J38" s="140"/>
      <c r="K38" s="2" t="s">
        <v>1153</v>
      </c>
    </row>
    <row r="39" spans="1:20" ht="13.5" customHeight="1" x14ac:dyDescent="0.25">
      <c r="A39" s="116" t="s">
        <v>1155</v>
      </c>
      <c r="D39" s="140"/>
      <c r="E39" s="69" t="str">
        <f t="shared" si="12"/>
        <v>United for Hungary (Együtt Magyarországért, DK-Jobbik-mom+)</v>
      </c>
      <c r="F39" s="114" t="str">
        <f t="shared" si="13"/>
        <v>(Együtt Magyarországért, DK-Jobbik-mom+)</v>
      </c>
      <c r="G39" s="2" t="s">
        <v>1156</v>
      </c>
      <c r="H39" s="8" t="s">
        <v>1158</v>
      </c>
      <c r="I39" s="140"/>
      <c r="J39" s="140"/>
      <c r="K39" s="2" t="s">
        <v>1157</v>
      </c>
    </row>
    <row r="40" spans="1:20" ht="13.5" customHeight="1" x14ac:dyDescent="0.25">
      <c r="A40" s="116"/>
      <c r="D40" s="140"/>
      <c r="E40" s="69"/>
      <c r="F40" s="114"/>
      <c r="I40" s="140"/>
      <c r="J40" s="140"/>
    </row>
    <row r="41" spans="1:20" ht="13.5" customHeight="1" x14ac:dyDescent="0.25">
      <c r="A41" s="116"/>
      <c r="D41" s="140"/>
      <c r="E41" s="69"/>
      <c r="F41" s="114"/>
      <c r="I41" s="140"/>
      <c r="J41" s="140"/>
    </row>
    <row r="42" spans="1:20" ht="13.5" customHeight="1" x14ac:dyDescent="0.25">
      <c r="A42" s="116"/>
      <c r="D42" s="140"/>
      <c r="E42" s="69"/>
      <c r="F42" s="114"/>
      <c r="I42" s="140"/>
      <c r="J42" s="140"/>
    </row>
    <row r="43" spans="1:20" ht="13.5" customHeight="1" x14ac:dyDescent="0.25">
      <c r="A43" s="116"/>
      <c r="D43" s="140"/>
      <c r="E43" s="69"/>
      <c r="F43" s="114"/>
      <c r="I43" s="140"/>
      <c r="J43" s="140"/>
    </row>
    <row r="44" spans="1:20" ht="13.5" customHeight="1" x14ac:dyDescent="0.25">
      <c r="A44" s="116"/>
      <c r="D44" s="140"/>
      <c r="E44" s="69"/>
      <c r="F44" s="114"/>
      <c r="I44" s="140"/>
      <c r="J44" s="140"/>
    </row>
    <row r="45" spans="1:20" ht="13.5" customHeight="1" x14ac:dyDescent="0.25">
      <c r="A45" s="116"/>
      <c r="D45" s="140"/>
      <c r="E45" s="69"/>
      <c r="F45" s="114"/>
      <c r="I45" s="140"/>
      <c r="J45" s="140"/>
    </row>
    <row r="46" spans="1:20" ht="13.5" customHeight="1" x14ac:dyDescent="0.25">
      <c r="A46" s="116"/>
      <c r="D46" s="140"/>
      <c r="E46" s="69"/>
      <c r="F46" s="114"/>
      <c r="G46" s="50"/>
      <c r="H46" s="50"/>
      <c r="I46" s="140"/>
      <c r="J46" s="140"/>
      <c r="K46" s="50"/>
    </row>
    <row r="47" spans="1:20" ht="13.5" customHeight="1" x14ac:dyDescent="0.25">
      <c r="A47" s="116"/>
      <c r="D47" s="140"/>
      <c r="E47" s="69"/>
      <c r="F47" s="114"/>
      <c r="I47" s="140"/>
      <c r="J47" s="140"/>
    </row>
    <row r="48" spans="1:20" ht="13.5" customHeight="1" x14ac:dyDescent="0.25">
      <c r="A48" s="116"/>
      <c r="D48" s="140"/>
      <c r="E48" s="69"/>
      <c r="F48" s="114"/>
      <c r="I48" s="140"/>
      <c r="J48" s="140"/>
    </row>
    <row r="49" spans="1:12" ht="13.5" customHeight="1" x14ac:dyDescent="0.25">
      <c r="A49" s="116"/>
      <c r="D49" s="140"/>
      <c r="E49" s="69"/>
      <c r="F49" s="114"/>
      <c r="I49" s="140"/>
      <c r="J49" s="140"/>
    </row>
    <row r="50" spans="1:12" ht="13.5" customHeight="1" x14ac:dyDescent="0.25">
      <c r="A50" s="116"/>
      <c r="D50" s="140"/>
      <c r="E50" s="69"/>
      <c r="F50" s="114"/>
      <c r="I50" s="140"/>
      <c r="J50" s="140"/>
    </row>
    <row r="51" spans="1:12" ht="13.5" customHeight="1" x14ac:dyDescent="0.25">
      <c r="A51" s="116"/>
      <c r="D51" s="140"/>
      <c r="E51" s="69"/>
      <c r="F51" s="114"/>
      <c r="I51" s="140"/>
      <c r="J51" s="140"/>
    </row>
    <row r="52" spans="1:12" ht="13.5" customHeight="1" x14ac:dyDescent="0.25">
      <c r="A52" s="116"/>
      <c r="D52" s="140"/>
      <c r="E52" s="69"/>
      <c r="F52" s="114"/>
      <c r="I52" s="140"/>
      <c r="J52" s="140"/>
      <c r="K52" s="8"/>
      <c r="L52" s="8"/>
    </row>
    <row r="53" spans="1:12" ht="13.5" customHeight="1" x14ac:dyDescent="0.25">
      <c r="A53" s="116"/>
      <c r="D53" s="140"/>
      <c r="E53" s="69"/>
      <c r="F53" s="114"/>
      <c r="I53" s="140"/>
      <c r="J53" s="140"/>
    </row>
    <row r="54" spans="1:12" ht="13.5" customHeight="1" x14ac:dyDescent="0.25">
      <c r="A54" s="116"/>
      <c r="D54" s="140"/>
      <c r="E54" s="69"/>
      <c r="F54" s="114"/>
      <c r="I54" s="140"/>
      <c r="J54" s="140"/>
    </row>
    <row r="55" spans="1:12" ht="13.5" customHeight="1" x14ac:dyDescent="0.25">
      <c r="A55" s="116"/>
      <c r="D55" s="140"/>
      <c r="E55" s="69"/>
      <c r="F55" s="114"/>
      <c r="I55" s="140"/>
      <c r="J55" s="140"/>
      <c r="K55" s="260"/>
      <c r="L55" s="260"/>
    </row>
    <row r="56" spans="1:12" ht="13.5" customHeight="1" x14ac:dyDescent="0.25">
      <c r="A56" s="116"/>
      <c r="D56" s="140"/>
      <c r="E56" s="69"/>
      <c r="F56" s="114"/>
      <c r="I56" s="140"/>
      <c r="J56" s="140"/>
      <c r="K56" s="260"/>
      <c r="L56" s="260"/>
    </row>
    <row r="57" spans="1:12" ht="13.5" customHeight="1" x14ac:dyDescent="0.25">
      <c r="A57" s="116"/>
      <c r="D57" s="140"/>
      <c r="E57" s="69"/>
      <c r="F57" s="114"/>
      <c r="I57" s="140"/>
      <c r="J57" s="140"/>
    </row>
    <row r="58" spans="1:12" ht="13.5" customHeight="1" x14ac:dyDescent="0.25">
      <c r="A58" s="116"/>
      <c r="D58" s="140"/>
      <c r="E58" s="69"/>
      <c r="F58" s="114"/>
      <c r="I58" s="140"/>
      <c r="J58" s="140"/>
    </row>
    <row r="59" spans="1:12" ht="13.5" customHeight="1" x14ac:dyDescent="0.25">
      <c r="A59" s="116"/>
      <c r="D59" s="140"/>
      <c r="E59" s="69"/>
      <c r="F59" s="114"/>
      <c r="I59" s="140"/>
      <c r="J59" s="140"/>
    </row>
    <row r="60" spans="1:12" ht="13.5" customHeight="1" x14ac:dyDescent="0.25">
      <c r="A60" s="116"/>
      <c r="D60" s="140"/>
      <c r="E60" s="69"/>
      <c r="F60" s="114"/>
      <c r="I60" s="140"/>
      <c r="J60" s="140"/>
    </row>
    <row r="61" spans="1:12" ht="13.5" customHeight="1" x14ac:dyDescent="0.25">
      <c r="A61" s="116"/>
      <c r="D61" s="140"/>
      <c r="E61" s="69"/>
      <c r="F61" s="114"/>
      <c r="I61" s="140"/>
      <c r="J61" s="140"/>
    </row>
    <row r="62" spans="1:12" ht="13.5" customHeight="1" x14ac:dyDescent="0.25">
      <c r="A62" s="116"/>
      <c r="D62" s="140"/>
      <c r="E62" s="69"/>
      <c r="F62" s="114"/>
      <c r="I62" s="140"/>
      <c r="J62" s="140"/>
    </row>
    <row r="63" spans="1:12" ht="13.5" customHeight="1" x14ac:dyDescent="0.25">
      <c r="A63" s="62"/>
      <c r="D63" s="140"/>
      <c r="E63" s="69"/>
      <c r="F63" s="114"/>
      <c r="I63" s="140"/>
      <c r="J63" s="140"/>
    </row>
    <row r="64" spans="1:12" ht="13.5" customHeight="1" x14ac:dyDescent="0.25">
      <c r="A64" s="62"/>
      <c r="D64" s="140"/>
      <c r="E64" s="69"/>
      <c r="F64" s="114"/>
      <c r="I64" s="140"/>
      <c r="J64" s="140"/>
    </row>
    <row r="65" spans="1:12" ht="13.5" customHeight="1" x14ac:dyDescent="0.25">
      <c r="A65" s="62"/>
      <c r="D65" s="140"/>
      <c r="E65" s="69"/>
      <c r="F65" s="114"/>
      <c r="I65" s="140"/>
      <c r="J65" s="140"/>
    </row>
    <row r="66" spans="1:12" ht="13.5" customHeight="1" x14ac:dyDescent="0.25">
      <c r="K66" s="260"/>
      <c r="L66" s="260"/>
    </row>
    <row r="67" spans="1:12" ht="13.5" customHeight="1" x14ac:dyDescent="0.25">
      <c r="K67" s="8"/>
    </row>
  </sheetData>
  <sortState xmlns:xlrd2="http://schemas.microsoft.com/office/spreadsheetml/2017/richdata2" ref="A2:XFD36">
    <sortCondition ref="A2:A36"/>
  </sortState>
  <customSheetViews>
    <customSheetView guid="{58E98FBC-18A6-4DF7-8BE5-466B393E75B5}">
      <pane xSplit="1" ySplit="1" topLeftCell="B2" activePane="bottomRight" state="frozen"/>
      <selection pane="bottomRight"/>
      <pageMargins left="0.75" right="0.75" top="1" bottom="1" header="0.5" footer="0.5"/>
      <headerFooter alignWithMargins="0"/>
    </customSheetView>
  </customSheetViews>
  <mergeCells count="3">
    <mergeCell ref="K55:L55"/>
    <mergeCell ref="K56:L56"/>
    <mergeCell ref="K66:L66"/>
  </mergeCells>
  <phoneticPr fontId="0" type="noConversion"/>
  <pageMargins left="0.75" right="0.75" top="1" bottom="1" header="0.5" footer="0.5"/>
  <pageSetup orientation="portrait" horizontalDpi="0" verticalDpi="0" r:id="rId1"/>
  <headerFooter alignWithMargins="0"/>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100-000000000000}">
          <x14:formula1>
            <xm:f>info_colors!$A$1:$A$102</xm:f>
          </x14:formula1>
          <xm:sqref>B2:C33 B38:C94</xm:sqref>
        </x14:dataValidation>
        <x14:dataValidation type="list" allowBlank="1" showInputMessage="1" showErrorMessage="1" xr:uid="{00000000-0002-0000-0100-000001000000}">
          <x14:formula1>
            <xm:f>'C:\Users\tmustill\Desktop\PDY Drafts from Maggie\[pdy_hu_maggie.xlsx]info_colors'!#REF!</xm:f>
          </x14:formula1>
          <xm:sqref>B34:C37</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rgb="FFBED2BE"/>
  </sheetPr>
  <dimension ref="A1:GJ92"/>
  <sheetViews>
    <sheetView view="pageBreakPreview" zoomScaleNormal="40" zoomScaleSheetLayoutView="100" workbookViewId="0">
      <pane xSplit="2" ySplit="10" topLeftCell="P11" activePane="bottomRight" state="frozen"/>
      <selection activeCell="A25" sqref="A25"/>
      <selection pane="topRight" activeCell="A25" sqref="A25"/>
      <selection pane="bottomLeft" activeCell="A25" sqref="A25"/>
      <selection pane="bottomRight" activeCell="W1" sqref="W1"/>
    </sheetView>
  </sheetViews>
  <sheetFormatPr defaultColWidth="9.08984375" defaultRowHeight="13.5" customHeight="1" x14ac:dyDescent="0.25"/>
  <cols>
    <col min="1" max="1" width="11.453125" style="2" customWidth="1"/>
    <col min="2" max="2" width="22.90625" style="2" customWidth="1"/>
    <col min="3" max="3" width="8.90625" style="65" customWidth="1"/>
    <col min="4" max="4" width="10.6328125" style="2" customWidth="1"/>
    <col min="5" max="16384" width="9.08984375" style="2"/>
  </cols>
  <sheetData>
    <row r="1" spans="1:192" ht="13.5" customHeight="1" x14ac:dyDescent="0.25">
      <c r="A1" s="15" t="s">
        <v>3</v>
      </c>
      <c r="B1" s="17"/>
      <c r="C1" s="16" t="s">
        <v>295</v>
      </c>
      <c r="D1" s="17"/>
      <c r="E1" s="17"/>
      <c r="F1" s="17"/>
      <c r="G1" s="100"/>
      <c r="H1" s="16" t="s">
        <v>295</v>
      </c>
      <c r="I1" s="17"/>
      <c r="J1" s="17"/>
      <c r="K1" s="17"/>
      <c r="L1" s="100"/>
      <c r="M1" s="16" t="s">
        <v>295</v>
      </c>
      <c r="N1" s="17"/>
      <c r="O1" s="17"/>
      <c r="P1" s="17"/>
      <c r="Q1" s="100"/>
      <c r="R1" s="16" t="s">
        <v>295</v>
      </c>
      <c r="S1" s="17"/>
      <c r="T1" s="17"/>
      <c r="U1" s="17"/>
      <c r="V1" s="100"/>
      <c r="W1" s="16" t="s">
        <v>295</v>
      </c>
      <c r="X1" s="17"/>
      <c r="Y1" s="17"/>
      <c r="Z1" s="17"/>
      <c r="AA1" s="100"/>
      <c r="AB1" s="16" t="s">
        <v>296</v>
      </c>
      <c r="AC1" s="17"/>
      <c r="AD1" s="17"/>
      <c r="AE1" s="17"/>
      <c r="AF1" s="100"/>
      <c r="AG1" s="16" t="s">
        <v>297</v>
      </c>
      <c r="AH1" s="17"/>
      <c r="AI1" s="17"/>
      <c r="AJ1" s="17"/>
      <c r="AK1" s="100"/>
      <c r="AL1" s="16" t="s">
        <v>297</v>
      </c>
      <c r="AM1" s="17"/>
      <c r="AN1" s="17"/>
      <c r="AO1" s="17"/>
      <c r="AP1" s="100"/>
      <c r="AQ1" s="16" t="s">
        <v>297</v>
      </c>
      <c r="AR1" s="17"/>
      <c r="AS1" s="17"/>
      <c r="AT1" s="17"/>
      <c r="AU1" s="100"/>
      <c r="AV1" s="16" t="s">
        <v>298</v>
      </c>
      <c r="AW1" s="17"/>
      <c r="AX1" s="17"/>
      <c r="AY1" s="17"/>
      <c r="AZ1" s="100"/>
      <c r="BA1" s="16" t="s">
        <v>298</v>
      </c>
      <c r="BB1" s="17"/>
      <c r="BC1" s="17"/>
      <c r="BD1" s="17"/>
      <c r="BE1" s="100"/>
      <c r="BF1" s="16" t="s">
        <v>298</v>
      </c>
      <c r="BG1" s="17"/>
      <c r="BH1" s="17"/>
      <c r="BI1" s="17"/>
      <c r="BJ1" s="100"/>
      <c r="BK1" s="16" t="s">
        <v>298</v>
      </c>
      <c r="BL1" s="17"/>
      <c r="BM1" s="17"/>
      <c r="BN1" s="17"/>
      <c r="BO1" s="100"/>
      <c r="BP1" s="16" t="s">
        <v>298</v>
      </c>
      <c r="BQ1" s="17"/>
      <c r="BR1" s="17"/>
      <c r="BS1" s="17"/>
      <c r="BT1" s="100"/>
      <c r="BU1" s="16" t="s">
        <v>298</v>
      </c>
      <c r="BV1" s="17"/>
      <c r="BW1" s="17"/>
      <c r="BX1" s="17"/>
      <c r="BY1" s="100"/>
      <c r="BZ1" s="16" t="s">
        <v>298</v>
      </c>
      <c r="CA1" s="17"/>
      <c r="CB1" s="17"/>
      <c r="CC1" s="17"/>
      <c r="CD1" s="100"/>
      <c r="CE1" s="16" t="s">
        <v>298</v>
      </c>
      <c r="CF1" s="17"/>
      <c r="CG1" s="17"/>
      <c r="CH1" s="17"/>
      <c r="CI1" s="100"/>
      <c r="CJ1" s="16" t="s">
        <v>298</v>
      </c>
      <c r="CK1" s="17"/>
      <c r="CL1" s="17"/>
      <c r="CM1" s="17"/>
      <c r="CN1" s="100"/>
      <c r="CO1" s="16" t="s">
        <v>299</v>
      </c>
      <c r="CP1" s="17"/>
      <c r="CQ1" s="17"/>
      <c r="CR1" s="17"/>
      <c r="CS1" s="100"/>
      <c r="CT1" s="16" t="s">
        <v>299</v>
      </c>
      <c r="CU1" s="17"/>
      <c r="CV1" s="17"/>
      <c r="CW1" s="17"/>
      <c r="CX1" s="100"/>
      <c r="CY1" s="16" t="s">
        <v>299</v>
      </c>
      <c r="CZ1" s="17"/>
      <c r="DA1" s="17"/>
      <c r="DB1" s="17"/>
      <c r="DC1" s="100"/>
      <c r="DD1" s="16" t="s">
        <v>299</v>
      </c>
      <c r="DE1" s="17"/>
      <c r="DF1" s="17"/>
      <c r="DG1" s="17"/>
      <c r="DH1" s="100"/>
      <c r="DI1" s="16" t="s">
        <v>299</v>
      </c>
      <c r="DJ1" s="17"/>
      <c r="DK1" s="17"/>
      <c r="DL1" s="17"/>
      <c r="DM1" s="100"/>
      <c r="DN1" s="16" t="s">
        <v>299</v>
      </c>
      <c r="DO1" s="17"/>
      <c r="DP1" s="17"/>
      <c r="DQ1" s="17"/>
      <c r="DR1" s="100"/>
      <c r="DS1" s="16" t="s">
        <v>299</v>
      </c>
      <c r="DT1" s="17"/>
      <c r="DU1" s="17"/>
      <c r="DV1" s="17"/>
      <c r="DW1" s="100"/>
      <c r="DX1" s="16" t="s">
        <v>299</v>
      </c>
      <c r="DY1" s="17"/>
      <c r="DZ1" s="17"/>
      <c r="EA1" s="17"/>
      <c r="EB1" s="100"/>
      <c r="EC1" s="16" t="s">
        <v>299</v>
      </c>
      <c r="ED1" s="17"/>
      <c r="EE1" s="17"/>
      <c r="EF1" s="17"/>
      <c r="EG1" s="100"/>
      <c r="EH1" s="16" t="s">
        <v>300</v>
      </c>
      <c r="EI1" s="17"/>
      <c r="EJ1" s="17"/>
      <c r="EK1" s="17"/>
      <c r="EL1" s="100"/>
      <c r="EM1" s="16" t="s">
        <v>300</v>
      </c>
      <c r="EN1" s="17"/>
      <c r="EO1" s="17"/>
      <c r="EP1" s="17"/>
      <c r="EQ1" s="100"/>
      <c r="ER1" s="16" t="s">
        <v>300</v>
      </c>
      <c r="ES1" s="17"/>
      <c r="ET1" s="17"/>
      <c r="EU1" s="17"/>
      <c r="EV1" s="100"/>
      <c r="EW1" s="16" t="s">
        <v>300</v>
      </c>
      <c r="EX1" s="17"/>
      <c r="EY1" s="17"/>
      <c r="EZ1" s="17"/>
      <c r="FA1" s="100"/>
      <c r="FB1" s="16" t="s">
        <v>301</v>
      </c>
      <c r="FC1" s="17"/>
      <c r="FD1" s="17"/>
      <c r="FE1" s="17"/>
      <c r="FF1" s="100"/>
      <c r="FG1" s="16" t="s">
        <v>302</v>
      </c>
      <c r="FH1" s="17"/>
      <c r="FI1" s="17"/>
      <c r="FJ1" s="17"/>
      <c r="FK1" s="100"/>
      <c r="FL1" s="16" t="s">
        <v>302</v>
      </c>
      <c r="FM1" s="17"/>
      <c r="FN1" s="17"/>
      <c r="FO1" s="17"/>
      <c r="FP1" s="100"/>
      <c r="FQ1" s="16" t="s">
        <v>302</v>
      </c>
      <c r="FR1" s="17"/>
      <c r="FS1" s="17"/>
      <c r="FT1" s="17"/>
      <c r="FU1" s="100"/>
      <c r="FV1" s="16" t="s">
        <v>303</v>
      </c>
      <c r="FW1" s="17"/>
      <c r="FX1" s="17"/>
      <c r="FY1" s="17"/>
      <c r="FZ1" s="100"/>
      <c r="GA1" s="16" t="s">
        <v>304</v>
      </c>
      <c r="GB1" s="17"/>
      <c r="GC1" s="17"/>
      <c r="GD1" s="17"/>
      <c r="GE1" s="100"/>
      <c r="GF1" s="16"/>
      <c r="GG1" s="17"/>
      <c r="GH1" s="17"/>
      <c r="GI1" s="17"/>
      <c r="GJ1" s="100"/>
    </row>
    <row r="2" spans="1:192" ht="13.5" customHeight="1" x14ac:dyDescent="0.25">
      <c r="A2" s="15" t="s">
        <v>4</v>
      </c>
      <c r="B2" s="17"/>
      <c r="C2" s="101">
        <v>33016</v>
      </c>
      <c r="D2" s="17"/>
      <c r="E2" s="17"/>
      <c r="F2" s="17"/>
      <c r="G2" s="100"/>
      <c r="H2" s="101">
        <v>33016</v>
      </c>
      <c r="I2" s="17"/>
      <c r="J2" s="17"/>
      <c r="K2" s="17"/>
      <c r="L2" s="100"/>
      <c r="M2" s="101">
        <v>33016</v>
      </c>
      <c r="N2" s="17"/>
      <c r="O2" s="17"/>
      <c r="P2" s="17"/>
      <c r="Q2" s="100"/>
      <c r="R2" s="101">
        <v>33016</v>
      </c>
      <c r="S2" s="17"/>
      <c r="T2" s="17"/>
      <c r="U2" s="17"/>
      <c r="V2" s="100"/>
      <c r="W2" s="101">
        <v>33016</v>
      </c>
      <c r="X2" s="17"/>
      <c r="Y2" s="17"/>
      <c r="Z2" s="17"/>
      <c r="AA2" s="100"/>
      <c r="AB2" s="101">
        <v>33016</v>
      </c>
      <c r="AC2" s="17"/>
      <c r="AD2" s="17"/>
      <c r="AE2" s="17"/>
      <c r="AF2" s="100"/>
      <c r="AG2" s="101">
        <v>34324</v>
      </c>
      <c r="AH2" s="17"/>
      <c r="AI2" s="17"/>
      <c r="AJ2" s="17"/>
      <c r="AK2" s="100"/>
      <c r="AL2" s="101">
        <v>34324</v>
      </c>
      <c r="AM2" s="17"/>
      <c r="AN2" s="17"/>
      <c r="AO2" s="17"/>
      <c r="AP2" s="100"/>
      <c r="AQ2" s="101">
        <v>34324</v>
      </c>
      <c r="AR2" s="17"/>
      <c r="AS2" s="17"/>
      <c r="AT2" s="17"/>
      <c r="AU2" s="100"/>
      <c r="AV2" s="101">
        <v>34530</v>
      </c>
      <c r="AW2" s="17"/>
      <c r="AX2" s="17"/>
      <c r="AY2" s="17"/>
      <c r="AZ2" s="100"/>
      <c r="BA2" s="101">
        <v>34530</v>
      </c>
      <c r="BB2" s="17"/>
      <c r="BC2" s="17"/>
      <c r="BD2" s="17"/>
      <c r="BE2" s="100"/>
      <c r="BF2" s="101">
        <v>34530</v>
      </c>
      <c r="BG2" s="17"/>
      <c r="BH2" s="17"/>
      <c r="BI2" s="17"/>
      <c r="BJ2" s="100"/>
      <c r="BK2" s="101">
        <v>34530</v>
      </c>
      <c r="BL2" s="17"/>
      <c r="BM2" s="17"/>
      <c r="BN2" s="17"/>
      <c r="BO2" s="100"/>
      <c r="BP2" s="101">
        <v>34530</v>
      </c>
      <c r="BQ2" s="17"/>
      <c r="BR2" s="17"/>
      <c r="BS2" s="17"/>
      <c r="BT2" s="100"/>
      <c r="BU2" s="16">
        <v>34530</v>
      </c>
      <c r="BV2" s="17"/>
      <c r="BW2" s="17"/>
      <c r="BX2" s="17"/>
      <c r="BY2" s="100"/>
      <c r="BZ2" s="16">
        <v>34530</v>
      </c>
      <c r="CA2" s="17"/>
      <c r="CB2" s="17"/>
      <c r="CC2" s="17"/>
      <c r="CD2" s="100"/>
      <c r="CE2" s="16">
        <v>34530</v>
      </c>
      <c r="CF2" s="17"/>
      <c r="CG2" s="17"/>
      <c r="CH2" s="17"/>
      <c r="CI2" s="100"/>
      <c r="CJ2" s="16">
        <v>34530</v>
      </c>
      <c r="CK2" s="17"/>
      <c r="CL2" s="17"/>
      <c r="CM2" s="17"/>
      <c r="CN2" s="100"/>
      <c r="CO2" s="101">
        <v>35977</v>
      </c>
      <c r="CP2" s="17"/>
      <c r="CQ2" s="17"/>
      <c r="CR2" s="17"/>
      <c r="CS2" s="100"/>
      <c r="CT2" s="101">
        <v>35982</v>
      </c>
      <c r="CU2" s="17"/>
      <c r="CV2" s="17"/>
      <c r="CW2" s="17"/>
      <c r="CX2" s="100"/>
      <c r="CY2" s="101">
        <v>35982</v>
      </c>
      <c r="CZ2" s="17"/>
      <c r="DA2" s="17"/>
      <c r="DB2" s="17"/>
      <c r="DC2" s="100"/>
      <c r="DD2" s="101">
        <v>35982</v>
      </c>
      <c r="DE2" s="17"/>
      <c r="DF2" s="17"/>
      <c r="DG2" s="17"/>
      <c r="DH2" s="100"/>
      <c r="DI2" s="101">
        <v>35982</v>
      </c>
      <c r="DJ2" s="17"/>
      <c r="DK2" s="17"/>
      <c r="DL2" s="17"/>
      <c r="DM2" s="100"/>
      <c r="DN2" s="101">
        <v>35982</v>
      </c>
      <c r="DO2" s="17"/>
      <c r="DP2" s="17"/>
      <c r="DQ2" s="17"/>
      <c r="DR2" s="100"/>
      <c r="DS2" s="101">
        <v>35982</v>
      </c>
      <c r="DT2" s="17"/>
      <c r="DU2" s="17"/>
      <c r="DV2" s="17"/>
      <c r="DW2" s="100"/>
      <c r="DX2" s="101">
        <v>35982</v>
      </c>
      <c r="DY2" s="17"/>
      <c r="DZ2" s="17"/>
      <c r="EA2" s="17"/>
      <c r="EB2" s="100"/>
      <c r="EC2" s="101">
        <v>35982</v>
      </c>
      <c r="ED2" s="17"/>
      <c r="EE2" s="17"/>
      <c r="EF2" s="17"/>
      <c r="EG2" s="100"/>
      <c r="EH2" s="101">
        <v>37403</v>
      </c>
      <c r="EI2" s="17"/>
      <c r="EJ2" s="17"/>
      <c r="EK2" s="17"/>
      <c r="EL2" s="100"/>
      <c r="EM2" s="101">
        <v>37403</v>
      </c>
      <c r="EN2" s="17"/>
      <c r="EO2" s="17"/>
      <c r="EP2" s="17"/>
      <c r="EQ2" s="100"/>
      <c r="ER2" s="101"/>
      <c r="ES2" s="17"/>
      <c r="ET2" s="17"/>
      <c r="EU2" s="17"/>
      <c r="EV2" s="100"/>
      <c r="EW2" s="101">
        <v>37622</v>
      </c>
      <c r="EX2" s="17"/>
      <c r="EY2" s="17"/>
      <c r="EZ2" s="17"/>
      <c r="FA2" s="100"/>
      <c r="FB2" s="101">
        <v>38259</v>
      </c>
      <c r="FC2" s="17"/>
      <c r="FD2" s="17"/>
      <c r="FE2" s="17"/>
      <c r="FF2" s="100"/>
      <c r="FG2" s="16">
        <v>38877</v>
      </c>
      <c r="FH2" s="17"/>
      <c r="FI2" s="17"/>
      <c r="FJ2" s="17"/>
      <c r="FK2" s="100"/>
      <c r="FL2" s="16"/>
      <c r="FM2" s="17"/>
      <c r="FN2" s="17"/>
      <c r="FO2" s="17"/>
      <c r="FP2" s="100"/>
      <c r="FQ2" s="16"/>
      <c r="FR2" s="17"/>
      <c r="FS2" s="17"/>
      <c r="FT2" s="17"/>
      <c r="FU2" s="100"/>
      <c r="FV2" s="16">
        <v>39570</v>
      </c>
      <c r="FW2" s="17"/>
      <c r="FX2" s="17"/>
      <c r="FY2" s="17"/>
      <c r="FZ2" s="100"/>
      <c r="GA2" s="101">
        <v>39917</v>
      </c>
      <c r="GB2" s="17"/>
      <c r="GC2" s="17"/>
      <c r="GD2" s="17"/>
      <c r="GE2" s="100"/>
      <c r="GF2" s="101"/>
      <c r="GG2" s="17"/>
      <c r="GH2" s="17"/>
      <c r="GI2" s="17"/>
      <c r="GJ2" s="100"/>
    </row>
    <row r="3" spans="1:192" ht="13.5" customHeight="1" x14ac:dyDescent="0.25">
      <c r="A3" s="15" t="s">
        <v>5</v>
      </c>
      <c r="B3" s="17"/>
      <c r="C3" s="101">
        <v>33239</v>
      </c>
      <c r="D3" s="17"/>
      <c r="E3" s="17"/>
      <c r="F3" s="17"/>
      <c r="G3" s="100"/>
      <c r="H3" s="101">
        <v>33603</v>
      </c>
      <c r="I3" s="17"/>
      <c r="J3" s="17"/>
      <c r="K3" s="17"/>
      <c r="L3" s="100"/>
      <c r="M3" s="101">
        <v>33604</v>
      </c>
      <c r="N3" s="17"/>
      <c r="O3" s="17"/>
      <c r="P3" s="17"/>
      <c r="Q3" s="100"/>
      <c r="R3" s="101">
        <v>33969</v>
      </c>
      <c r="S3" s="17"/>
      <c r="T3" s="17"/>
      <c r="U3" s="17"/>
      <c r="V3" s="100"/>
      <c r="W3" s="101">
        <v>33970</v>
      </c>
      <c r="X3" s="17"/>
      <c r="Y3" s="17"/>
      <c r="Z3" s="17"/>
      <c r="AA3" s="100"/>
      <c r="AB3" s="101">
        <v>34315</v>
      </c>
      <c r="AC3" s="17"/>
      <c r="AD3" s="17"/>
      <c r="AE3" s="17"/>
      <c r="AF3" s="100"/>
      <c r="AG3" s="101">
        <v>34334</v>
      </c>
      <c r="AH3" s="17"/>
      <c r="AI3" s="17"/>
      <c r="AJ3" s="17"/>
      <c r="AK3" s="100"/>
      <c r="AL3" s="101">
        <v>34335</v>
      </c>
      <c r="AM3" s="17"/>
      <c r="AN3" s="17"/>
      <c r="AO3" s="17"/>
      <c r="AP3" s="100"/>
      <c r="AQ3" s="101">
        <v>34431</v>
      </c>
      <c r="AR3" s="17"/>
      <c r="AS3" s="17"/>
      <c r="AT3" s="17"/>
      <c r="AU3" s="100"/>
      <c r="AV3" s="101">
        <v>34699</v>
      </c>
      <c r="AW3" s="17"/>
      <c r="AX3" s="17"/>
      <c r="AY3" s="17"/>
      <c r="AZ3" s="100"/>
      <c r="BA3" s="101">
        <v>34700</v>
      </c>
      <c r="BB3" s="17"/>
      <c r="BC3" s="17"/>
      <c r="BD3" s="17"/>
      <c r="BE3" s="100"/>
      <c r="BF3" s="101">
        <v>35064</v>
      </c>
      <c r="BG3" s="17"/>
      <c r="BH3" s="17"/>
      <c r="BI3" s="17"/>
      <c r="BJ3" s="100"/>
      <c r="BK3" s="101">
        <v>35065</v>
      </c>
      <c r="BL3" s="17"/>
      <c r="BM3" s="17"/>
      <c r="BN3" s="17"/>
      <c r="BO3" s="100"/>
      <c r="BP3" s="6">
        <v>35430</v>
      </c>
      <c r="BQ3" s="17"/>
      <c r="BR3" s="17"/>
      <c r="BS3" s="17"/>
      <c r="BT3" s="100"/>
      <c r="BU3" s="5">
        <v>35431</v>
      </c>
      <c r="BV3" s="17"/>
      <c r="BW3" s="17"/>
      <c r="BX3" s="17"/>
      <c r="BY3" s="100"/>
      <c r="BZ3" s="5">
        <v>35795</v>
      </c>
      <c r="CA3" s="17"/>
      <c r="CB3" s="17"/>
      <c r="CC3" s="17"/>
      <c r="CD3" s="100"/>
      <c r="CE3" s="5">
        <v>35796</v>
      </c>
      <c r="CF3" s="17"/>
      <c r="CG3" s="17"/>
      <c r="CH3" s="17"/>
      <c r="CI3" s="100"/>
      <c r="CJ3" s="5">
        <v>35870</v>
      </c>
      <c r="CK3" s="17"/>
      <c r="CL3" s="17"/>
      <c r="CM3" s="17"/>
      <c r="CN3" s="100"/>
      <c r="CO3" s="5">
        <v>36160</v>
      </c>
      <c r="CP3" s="17"/>
      <c r="CQ3" s="17"/>
      <c r="CR3" s="17"/>
      <c r="CS3" s="100"/>
      <c r="CT3" s="5">
        <v>36161</v>
      </c>
      <c r="CU3" s="17"/>
      <c r="CV3" s="17"/>
      <c r="CW3" s="17"/>
      <c r="CX3" s="100"/>
      <c r="CY3" s="5">
        <v>36525</v>
      </c>
      <c r="CZ3" s="17"/>
      <c r="DA3" s="17"/>
      <c r="DB3" s="17"/>
      <c r="DC3" s="100"/>
      <c r="DD3" s="5">
        <v>36526</v>
      </c>
      <c r="DE3" s="17"/>
      <c r="DF3" s="17"/>
      <c r="DG3" s="17"/>
      <c r="DH3" s="100"/>
      <c r="DI3" s="5">
        <v>36891</v>
      </c>
      <c r="DJ3" s="17"/>
      <c r="DK3" s="17"/>
      <c r="DL3" s="17"/>
      <c r="DM3" s="100"/>
      <c r="DN3" s="5">
        <v>36892</v>
      </c>
      <c r="DO3" s="17"/>
      <c r="DP3" s="17"/>
      <c r="DQ3" s="17"/>
      <c r="DR3" s="100"/>
      <c r="DS3" s="5">
        <v>37256</v>
      </c>
      <c r="DT3" s="17"/>
      <c r="DU3" s="17"/>
      <c r="DV3" s="17"/>
      <c r="DW3" s="100"/>
      <c r="DX3" s="101">
        <v>37257</v>
      </c>
      <c r="DY3" s="17"/>
      <c r="DZ3" s="17"/>
      <c r="EA3" s="17"/>
      <c r="EB3" s="100"/>
      <c r="EC3" s="101">
        <v>37403</v>
      </c>
      <c r="ED3" s="17"/>
      <c r="EE3" s="17"/>
      <c r="EF3" s="17"/>
      <c r="EG3" s="100"/>
      <c r="EH3" s="101">
        <v>37403</v>
      </c>
      <c r="EI3" s="17"/>
      <c r="EJ3" s="17"/>
      <c r="EK3" s="17"/>
      <c r="EL3" s="100"/>
      <c r="EM3" s="101">
        <v>37621</v>
      </c>
      <c r="EN3" s="17"/>
      <c r="EO3" s="17"/>
      <c r="EP3" s="17"/>
      <c r="EQ3" s="100"/>
      <c r="ER3" s="101">
        <v>37622</v>
      </c>
      <c r="ES3" s="17"/>
      <c r="ET3" s="17"/>
      <c r="EU3" s="17"/>
      <c r="EV3" s="100"/>
      <c r="EW3" s="101">
        <v>37986</v>
      </c>
      <c r="EX3" s="17"/>
      <c r="EY3" s="17"/>
      <c r="EZ3" s="17"/>
      <c r="FA3" s="100"/>
      <c r="FB3" s="6">
        <v>38259</v>
      </c>
      <c r="FC3" s="17"/>
      <c r="FD3" s="17"/>
      <c r="FE3" s="17"/>
      <c r="FF3" s="100"/>
      <c r="FG3" s="5">
        <v>38877</v>
      </c>
      <c r="FH3" s="17"/>
      <c r="FI3" s="17"/>
      <c r="FJ3" s="17"/>
      <c r="FK3" s="100"/>
      <c r="FL3" s="5">
        <v>39083</v>
      </c>
      <c r="FM3" s="17"/>
      <c r="FN3" s="17"/>
      <c r="FO3" s="17"/>
      <c r="FP3" s="100"/>
      <c r="FQ3" s="5">
        <v>39447</v>
      </c>
      <c r="FR3" s="17"/>
      <c r="FS3" s="17"/>
      <c r="FT3" s="17"/>
      <c r="FU3" s="100"/>
      <c r="FV3" s="5">
        <v>39570</v>
      </c>
      <c r="FW3" s="17"/>
      <c r="FX3" s="17"/>
      <c r="FY3" s="17"/>
      <c r="FZ3" s="100"/>
      <c r="GA3" s="5">
        <v>39917</v>
      </c>
      <c r="GB3" s="17"/>
      <c r="GC3" s="17"/>
      <c r="GD3" s="17"/>
      <c r="GE3" s="100"/>
      <c r="GF3" s="5"/>
      <c r="GG3" s="17"/>
      <c r="GH3" s="17"/>
      <c r="GI3" s="17"/>
      <c r="GJ3" s="100"/>
    </row>
    <row r="4" spans="1:192" ht="4.5" customHeight="1" x14ac:dyDescent="0.25">
      <c r="A4" s="15"/>
      <c r="B4" s="17"/>
      <c r="C4" s="102"/>
      <c r="D4" s="17"/>
      <c r="E4" s="17"/>
      <c r="F4" s="17"/>
      <c r="G4" s="100"/>
      <c r="H4" s="102"/>
      <c r="I4" s="17"/>
      <c r="J4" s="17"/>
      <c r="K4" s="17"/>
      <c r="L4" s="100"/>
      <c r="M4" s="102"/>
      <c r="N4" s="17"/>
      <c r="O4" s="17"/>
      <c r="P4" s="17"/>
      <c r="Q4" s="100"/>
      <c r="R4" s="102"/>
      <c r="S4" s="17"/>
      <c r="T4" s="17"/>
      <c r="U4" s="17"/>
      <c r="V4" s="100"/>
      <c r="W4" s="102"/>
      <c r="X4" s="17"/>
      <c r="Y4" s="17"/>
      <c r="Z4" s="17"/>
      <c r="AA4" s="100"/>
      <c r="AB4" s="102"/>
      <c r="AC4" s="17"/>
      <c r="AD4" s="17"/>
      <c r="AE4" s="17"/>
      <c r="AF4" s="100"/>
      <c r="AG4" s="102"/>
      <c r="AH4" s="17"/>
      <c r="AI4" s="17"/>
      <c r="AJ4" s="17"/>
      <c r="AK4" s="100"/>
      <c r="AL4" s="102"/>
      <c r="AM4" s="17"/>
      <c r="AN4" s="17"/>
      <c r="AO4" s="17"/>
      <c r="AP4" s="100"/>
      <c r="AQ4" s="102"/>
      <c r="AR4" s="17"/>
      <c r="AS4" s="17"/>
      <c r="AT4" s="17"/>
      <c r="AU4" s="100"/>
      <c r="AV4" s="102"/>
      <c r="AW4" s="17"/>
      <c r="AX4" s="17"/>
      <c r="AY4" s="17"/>
      <c r="AZ4" s="100"/>
      <c r="BA4" s="102"/>
      <c r="BB4" s="17"/>
      <c r="BC4" s="17"/>
      <c r="BD4" s="17"/>
      <c r="BE4" s="100"/>
      <c r="BF4" s="102"/>
      <c r="BG4" s="17"/>
      <c r="BH4" s="17"/>
      <c r="BI4" s="17"/>
      <c r="BJ4" s="100"/>
      <c r="BK4" s="102"/>
      <c r="BL4" s="17"/>
      <c r="BM4" s="17"/>
      <c r="BN4" s="17"/>
      <c r="BO4" s="100"/>
      <c r="BP4" s="102"/>
      <c r="BQ4" s="17"/>
      <c r="BR4" s="17"/>
      <c r="BS4" s="17"/>
      <c r="BT4" s="100"/>
      <c r="BU4" s="102"/>
      <c r="BV4" s="17"/>
      <c r="BW4" s="17"/>
      <c r="BX4" s="17"/>
      <c r="BY4" s="100"/>
      <c r="BZ4" s="102"/>
      <c r="CA4" s="17"/>
      <c r="CB4" s="17"/>
      <c r="CC4" s="17"/>
      <c r="CD4" s="100"/>
      <c r="CE4" s="102"/>
      <c r="CF4" s="17"/>
      <c r="CG4" s="17"/>
      <c r="CH4" s="17"/>
      <c r="CI4" s="100"/>
      <c r="CJ4" s="102"/>
      <c r="CK4" s="17"/>
      <c r="CL4" s="17"/>
      <c r="CM4" s="17"/>
      <c r="CN4" s="100"/>
      <c r="CO4" s="102"/>
      <c r="CP4" s="17"/>
      <c r="CQ4" s="17"/>
      <c r="CR4" s="17"/>
      <c r="CS4" s="100"/>
      <c r="CT4" s="102"/>
      <c r="CU4" s="17"/>
      <c r="CV4" s="17"/>
      <c r="CW4" s="17"/>
      <c r="CX4" s="100"/>
      <c r="CY4" s="102"/>
      <c r="CZ4" s="17"/>
      <c r="DA4" s="17"/>
      <c r="DB4" s="17"/>
      <c r="DC4" s="100"/>
      <c r="DD4" s="102"/>
      <c r="DE4" s="17"/>
      <c r="DF4" s="17"/>
      <c r="DG4" s="17"/>
      <c r="DH4" s="100"/>
      <c r="DI4" s="102"/>
      <c r="DJ4" s="17"/>
      <c r="DK4" s="17"/>
      <c r="DL4" s="17"/>
      <c r="DM4" s="100"/>
      <c r="DN4" s="102"/>
      <c r="DO4" s="17"/>
      <c r="DP4" s="17"/>
      <c r="DQ4" s="17"/>
      <c r="DR4" s="100"/>
      <c r="DS4" s="102"/>
      <c r="DT4" s="17"/>
      <c r="DU4" s="17"/>
      <c r="DV4" s="17"/>
      <c r="DW4" s="100"/>
      <c r="DX4" s="102"/>
      <c r="DY4" s="17"/>
      <c r="DZ4" s="17"/>
      <c r="EA4" s="17"/>
      <c r="EB4" s="100"/>
      <c r="EC4" s="102"/>
      <c r="ED4" s="17"/>
      <c r="EE4" s="17"/>
      <c r="EF4" s="17"/>
      <c r="EG4" s="100"/>
      <c r="EH4" s="102"/>
      <c r="EI4" s="17"/>
      <c r="EJ4" s="17"/>
      <c r="EK4" s="17"/>
      <c r="EL4" s="100"/>
      <c r="EM4" s="102"/>
      <c r="EN4" s="17"/>
      <c r="EO4" s="17"/>
      <c r="EP4" s="17"/>
      <c r="EQ4" s="100"/>
      <c r="ER4" s="102"/>
      <c r="ES4" s="17"/>
      <c r="ET4" s="17"/>
      <c r="EU4" s="17"/>
      <c r="EV4" s="100"/>
      <c r="EW4" s="102"/>
      <c r="EX4" s="17"/>
      <c r="EY4" s="17"/>
      <c r="EZ4" s="17"/>
      <c r="FA4" s="100"/>
      <c r="FB4" s="102"/>
      <c r="FC4" s="17"/>
      <c r="FD4" s="17"/>
      <c r="FE4" s="17"/>
      <c r="FF4" s="100"/>
      <c r="FG4" s="102"/>
      <c r="FH4" s="17"/>
      <c r="FI4" s="17"/>
      <c r="FJ4" s="17"/>
      <c r="FK4" s="100"/>
      <c r="FL4" s="102"/>
      <c r="FM4" s="17"/>
      <c r="FN4" s="17"/>
      <c r="FO4" s="17"/>
      <c r="FP4" s="100"/>
      <c r="FQ4" s="102"/>
      <c r="FR4" s="17"/>
      <c r="FS4" s="17"/>
      <c r="FT4" s="17"/>
      <c r="FU4" s="100"/>
      <c r="FV4" s="102"/>
      <c r="FW4" s="17"/>
      <c r="FX4" s="17"/>
      <c r="FY4" s="17"/>
      <c r="FZ4" s="100"/>
      <c r="GA4" s="102"/>
      <c r="GB4" s="17"/>
      <c r="GC4" s="17"/>
      <c r="GD4" s="17"/>
      <c r="GE4" s="100"/>
      <c r="GF4" s="102"/>
      <c r="GG4" s="17"/>
      <c r="GH4" s="17"/>
      <c r="GI4" s="17"/>
      <c r="GJ4" s="100"/>
    </row>
    <row r="5" spans="1:192" ht="4.5" customHeight="1" x14ac:dyDescent="0.25">
      <c r="A5" s="15"/>
      <c r="B5" s="17"/>
      <c r="C5" s="61"/>
      <c r="D5" s="17"/>
      <c r="E5" s="17"/>
      <c r="F5" s="17"/>
      <c r="G5" s="100"/>
      <c r="H5" s="61"/>
      <c r="I5" s="17"/>
      <c r="J5" s="17"/>
      <c r="K5" s="17"/>
      <c r="L5" s="100"/>
      <c r="M5" s="61"/>
      <c r="N5" s="17"/>
      <c r="O5" s="17"/>
      <c r="P5" s="17"/>
      <c r="Q5" s="100"/>
      <c r="R5" s="61"/>
      <c r="S5" s="17"/>
      <c r="T5" s="17"/>
      <c r="U5" s="17"/>
      <c r="V5" s="100"/>
      <c r="W5" s="61"/>
      <c r="X5" s="17"/>
      <c r="Y5" s="17"/>
      <c r="Z5" s="17"/>
      <c r="AA5" s="100"/>
      <c r="AB5" s="61"/>
      <c r="AC5" s="17"/>
      <c r="AD5" s="17"/>
      <c r="AE5" s="17"/>
      <c r="AF5" s="100"/>
      <c r="AG5" s="61"/>
      <c r="AH5" s="17"/>
      <c r="AI5" s="17"/>
      <c r="AJ5" s="17"/>
      <c r="AK5" s="100"/>
      <c r="AL5" s="61"/>
      <c r="AM5" s="17"/>
      <c r="AN5" s="17"/>
      <c r="AO5" s="17"/>
      <c r="AP5" s="100"/>
      <c r="AQ5" s="61"/>
      <c r="AR5" s="17"/>
      <c r="AS5" s="17"/>
      <c r="AT5" s="17"/>
      <c r="AU5" s="100"/>
      <c r="AV5" s="61"/>
      <c r="AW5" s="17"/>
      <c r="AX5" s="17"/>
      <c r="AY5" s="17"/>
      <c r="AZ5" s="100"/>
      <c r="BA5" s="61"/>
      <c r="BB5" s="17"/>
      <c r="BC5" s="17"/>
      <c r="BD5" s="17"/>
      <c r="BE5" s="100"/>
      <c r="BF5" s="61"/>
      <c r="BG5" s="17"/>
      <c r="BH5" s="17"/>
      <c r="BI5" s="17"/>
      <c r="BJ5" s="100"/>
      <c r="BK5" s="61"/>
      <c r="BL5" s="17"/>
      <c r="BM5" s="17"/>
      <c r="BN5" s="17"/>
      <c r="BO5" s="100"/>
      <c r="BP5" s="61"/>
      <c r="BQ5" s="17"/>
      <c r="BR5" s="17"/>
      <c r="BS5" s="17"/>
      <c r="BT5" s="100"/>
      <c r="BU5" s="61"/>
      <c r="BV5" s="17"/>
      <c r="BW5" s="17"/>
      <c r="BX5" s="17"/>
      <c r="BY5" s="100"/>
      <c r="BZ5" s="61"/>
      <c r="CA5" s="17"/>
      <c r="CB5" s="17"/>
      <c r="CC5" s="17"/>
      <c r="CD5" s="100"/>
      <c r="CE5" s="61"/>
      <c r="CF5" s="17"/>
      <c r="CG5" s="17"/>
      <c r="CH5" s="17"/>
      <c r="CI5" s="100"/>
      <c r="CJ5" s="61"/>
      <c r="CK5" s="17"/>
      <c r="CL5" s="17"/>
      <c r="CM5" s="17"/>
      <c r="CN5" s="100"/>
      <c r="CO5" s="61"/>
      <c r="CP5" s="17"/>
      <c r="CQ5" s="17"/>
      <c r="CR5" s="17"/>
      <c r="CS5" s="100"/>
      <c r="CT5" s="61"/>
      <c r="CU5" s="17"/>
      <c r="CV5" s="17"/>
      <c r="CW5" s="17"/>
      <c r="CX5" s="100"/>
      <c r="CY5" s="61"/>
      <c r="CZ5" s="17"/>
      <c r="DA5" s="17"/>
      <c r="DB5" s="17"/>
      <c r="DC5" s="100"/>
      <c r="DD5" s="61"/>
      <c r="DE5" s="17"/>
      <c r="DF5" s="17"/>
      <c r="DG5" s="17"/>
      <c r="DH5" s="100"/>
      <c r="DI5" s="61"/>
      <c r="DJ5" s="17"/>
      <c r="DK5" s="17"/>
      <c r="DL5" s="17"/>
      <c r="DM5" s="100"/>
      <c r="DN5" s="61"/>
      <c r="DO5" s="17"/>
      <c r="DP5" s="17"/>
      <c r="DQ5" s="17"/>
      <c r="DR5" s="100"/>
      <c r="DS5" s="61"/>
      <c r="DT5" s="17"/>
      <c r="DU5" s="17"/>
      <c r="DV5" s="17"/>
      <c r="DW5" s="100"/>
      <c r="DX5" s="61"/>
      <c r="DY5" s="17"/>
      <c r="DZ5" s="17"/>
      <c r="EA5" s="17"/>
      <c r="EB5" s="100"/>
      <c r="EC5" s="61"/>
      <c r="ED5" s="17"/>
      <c r="EE5" s="17"/>
      <c r="EF5" s="17"/>
      <c r="EG5" s="100"/>
      <c r="EH5" s="61"/>
      <c r="EI5" s="17"/>
      <c r="EJ5" s="17"/>
      <c r="EK5" s="17"/>
      <c r="EL5" s="100"/>
      <c r="EM5" s="61"/>
      <c r="EN5" s="17"/>
      <c r="EO5" s="17"/>
      <c r="EP5" s="17"/>
      <c r="EQ5" s="100"/>
      <c r="ER5" s="61"/>
      <c r="ES5" s="17"/>
      <c r="ET5" s="17"/>
      <c r="EU5" s="17"/>
      <c r="EV5" s="100"/>
      <c r="EW5" s="61"/>
      <c r="EX5" s="17"/>
      <c r="EY5" s="17"/>
      <c r="EZ5" s="17"/>
      <c r="FA5" s="100"/>
      <c r="FB5" s="61"/>
      <c r="FC5" s="17"/>
      <c r="FD5" s="17"/>
      <c r="FE5" s="17"/>
      <c r="FF5" s="100"/>
      <c r="FG5" s="61"/>
      <c r="FH5" s="17"/>
      <c r="FI5" s="17"/>
      <c r="FJ5" s="17"/>
      <c r="FK5" s="100"/>
      <c r="FL5" s="61"/>
      <c r="FM5" s="17"/>
      <c r="FN5" s="17"/>
      <c r="FO5" s="17"/>
      <c r="FP5" s="100"/>
      <c r="FQ5" s="61"/>
      <c r="FR5" s="17"/>
      <c r="FS5" s="17"/>
      <c r="FT5" s="17"/>
      <c r="FU5" s="100"/>
      <c r="FV5" s="61"/>
      <c r="FW5" s="17"/>
      <c r="FX5" s="17"/>
      <c r="FY5" s="17"/>
      <c r="FZ5" s="100"/>
      <c r="GA5" s="61"/>
      <c r="GB5" s="17"/>
      <c r="GC5" s="17"/>
      <c r="GD5" s="17"/>
      <c r="GE5" s="100"/>
      <c r="GF5" s="61"/>
      <c r="GG5" s="17"/>
      <c r="GH5" s="17"/>
      <c r="GI5" s="17"/>
      <c r="GJ5" s="100"/>
    </row>
    <row r="6" spans="1:192" ht="4.5" customHeight="1" x14ac:dyDescent="0.25">
      <c r="A6" s="15"/>
      <c r="B6" s="17"/>
      <c r="C6" s="61"/>
      <c r="D6" s="17"/>
      <c r="E6" s="17"/>
      <c r="F6" s="17"/>
      <c r="G6" s="100"/>
      <c r="H6" s="61"/>
      <c r="I6" s="17"/>
      <c r="J6" s="17"/>
      <c r="K6" s="17"/>
      <c r="L6" s="100"/>
      <c r="M6" s="61"/>
      <c r="N6" s="17"/>
      <c r="O6" s="17"/>
      <c r="P6" s="17"/>
      <c r="Q6" s="100"/>
      <c r="R6" s="61"/>
      <c r="S6" s="17"/>
      <c r="T6" s="17"/>
      <c r="U6" s="17"/>
      <c r="V6" s="100"/>
      <c r="W6" s="61"/>
      <c r="X6" s="17"/>
      <c r="Y6" s="17"/>
      <c r="Z6" s="17"/>
      <c r="AA6" s="100"/>
      <c r="AB6" s="61"/>
      <c r="AC6" s="17"/>
      <c r="AD6" s="17"/>
      <c r="AE6" s="17"/>
      <c r="AF6" s="100"/>
      <c r="AG6" s="61"/>
      <c r="AH6" s="17"/>
      <c r="AI6" s="17"/>
      <c r="AJ6" s="17"/>
      <c r="AK6" s="100"/>
      <c r="AL6" s="61"/>
      <c r="AM6" s="17"/>
      <c r="AN6" s="17"/>
      <c r="AO6" s="17"/>
      <c r="AP6" s="100"/>
      <c r="AQ6" s="61"/>
      <c r="AR6" s="17"/>
      <c r="AS6" s="17"/>
      <c r="AT6" s="17"/>
      <c r="AU6" s="100"/>
      <c r="AV6" s="61"/>
      <c r="AW6" s="17"/>
      <c r="AX6" s="17"/>
      <c r="AY6" s="17"/>
      <c r="AZ6" s="100"/>
      <c r="BA6" s="61"/>
      <c r="BB6" s="17"/>
      <c r="BC6" s="17"/>
      <c r="BD6" s="17"/>
      <c r="BE6" s="100"/>
      <c r="BF6" s="61"/>
      <c r="BG6" s="17"/>
      <c r="BH6" s="17"/>
      <c r="BI6" s="17"/>
      <c r="BJ6" s="100"/>
      <c r="BK6" s="61"/>
      <c r="BL6" s="17"/>
      <c r="BM6" s="17"/>
      <c r="BN6" s="17"/>
      <c r="BO6" s="100"/>
      <c r="BP6" s="61"/>
      <c r="BQ6" s="17"/>
      <c r="BR6" s="17"/>
      <c r="BS6" s="17"/>
      <c r="BT6" s="100"/>
      <c r="BU6" s="61"/>
      <c r="BV6" s="17"/>
      <c r="BW6" s="17"/>
      <c r="BX6" s="17"/>
      <c r="BY6" s="100"/>
      <c r="BZ6" s="61"/>
      <c r="CA6" s="17"/>
      <c r="CB6" s="17"/>
      <c r="CC6" s="17"/>
      <c r="CD6" s="100"/>
      <c r="CE6" s="61"/>
      <c r="CF6" s="17"/>
      <c r="CG6" s="17"/>
      <c r="CH6" s="17"/>
      <c r="CI6" s="100"/>
      <c r="CJ6" s="61"/>
      <c r="CK6" s="17"/>
      <c r="CL6" s="17"/>
      <c r="CM6" s="17"/>
      <c r="CN6" s="100"/>
      <c r="CO6" s="61"/>
      <c r="CP6" s="17"/>
      <c r="CQ6" s="17"/>
      <c r="CR6" s="17"/>
      <c r="CS6" s="100"/>
      <c r="CT6" s="61"/>
      <c r="CU6" s="17"/>
      <c r="CV6" s="17"/>
      <c r="CW6" s="17"/>
      <c r="CX6" s="100"/>
      <c r="CY6" s="61"/>
      <c r="CZ6" s="17"/>
      <c r="DA6" s="17"/>
      <c r="DB6" s="17"/>
      <c r="DC6" s="100"/>
      <c r="DD6" s="61"/>
      <c r="DE6" s="17"/>
      <c r="DF6" s="17"/>
      <c r="DG6" s="17"/>
      <c r="DH6" s="100"/>
      <c r="DI6" s="61"/>
      <c r="DJ6" s="17"/>
      <c r="DK6" s="17"/>
      <c r="DL6" s="17"/>
      <c r="DM6" s="100"/>
      <c r="DN6" s="61"/>
      <c r="DO6" s="17"/>
      <c r="DP6" s="17"/>
      <c r="DQ6" s="17"/>
      <c r="DR6" s="100"/>
      <c r="DS6" s="61"/>
      <c r="DT6" s="17"/>
      <c r="DU6" s="17"/>
      <c r="DV6" s="17"/>
      <c r="DW6" s="100"/>
      <c r="DX6" s="61"/>
      <c r="DY6" s="17"/>
      <c r="DZ6" s="17"/>
      <c r="EA6" s="17"/>
      <c r="EB6" s="100"/>
      <c r="EC6" s="61"/>
      <c r="ED6" s="17"/>
      <c r="EE6" s="17"/>
      <c r="EF6" s="17"/>
      <c r="EG6" s="100"/>
      <c r="EH6" s="61"/>
      <c r="EI6" s="17"/>
      <c r="EJ6" s="17"/>
      <c r="EK6" s="17"/>
      <c r="EL6" s="100"/>
      <c r="EM6" s="61"/>
      <c r="EN6" s="17"/>
      <c r="EO6" s="17"/>
      <c r="EP6" s="17"/>
      <c r="EQ6" s="100"/>
      <c r="ER6" s="61"/>
      <c r="ES6" s="17"/>
      <c r="ET6" s="17"/>
      <c r="EU6" s="17"/>
      <c r="EV6" s="100"/>
      <c r="EW6" s="61"/>
      <c r="EX6" s="17"/>
      <c r="EY6" s="17"/>
      <c r="EZ6" s="17"/>
      <c r="FA6" s="100"/>
      <c r="FB6" s="61"/>
      <c r="FC6" s="17"/>
      <c r="FD6" s="17"/>
      <c r="FE6" s="17"/>
      <c r="FF6" s="100"/>
      <c r="FG6" s="61"/>
      <c r="FH6" s="17"/>
      <c r="FI6" s="17"/>
      <c r="FJ6" s="17"/>
      <c r="FK6" s="100"/>
      <c r="FL6" s="61"/>
      <c r="FM6" s="17"/>
      <c r="FN6" s="17"/>
      <c r="FO6" s="17"/>
      <c r="FP6" s="100"/>
      <c r="FQ6" s="61"/>
      <c r="FR6" s="17"/>
      <c r="FS6" s="17"/>
      <c r="FT6" s="17"/>
      <c r="FU6" s="100"/>
      <c r="FV6" s="61"/>
      <c r="FW6" s="17"/>
      <c r="FX6" s="17"/>
      <c r="FY6" s="17"/>
      <c r="FZ6" s="100"/>
      <c r="GA6" s="61"/>
      <c r="GB6" s="17"/>
      <c r="GC6" s="17"/>
      <c r="GD6" s="17"/>
      <c r="GE6" s="100"/>
      <c r="GF6" s="61"/>
      <c r="GG6" s="17"/>
      <c r="GH6" s="17"/>
      <c r="GI6" s="17"/>
      <c r="GJ6" s="100"/>
    </row>
    <row r="7" spans="1:192" ht="4.5" customHeight="1" x14ac:dyDescent="0.25">
      <c r="A7" s="15"/>
      <c r="B7" s="17"/>
      <c r="C7" s="61"/>
      <c r="D7" s="17"/>
      <c r="E7" s="17"/>
      <c r="F7" s="17"/>
      <c r="G7" s="100"/>
      <c r="H7" s="61"/>
      <c r="I7" s="17"/>
      <c r="J7" s="17"/>
      <c r="K7" s="17"/>
      <c r="L7" s="100"/>
      <c r="M7" s="61"/>
      <c r="N7" s="17"/>
      <c r="O7" s="17"/>
      <c r="P7" s="17"/>
      <c r="Q7" s="100"/>
      <c r="R7" s="61"/>
      <c r="S7" s="17"/>
      <c r="T7" s="17"/>
      <c r="U7" s="17"/>
      <c r="V7" s="100"/>
      <c r="W7" s="61"/>
      <c r="X7" s="17"/>
      <c r="Y7" s="17"/>
      <c r="Z7" s="17"/>
      <c r="AA7" s="100"/>
      <c r="AB7" s="61"/>
      <c r="AC7" s="17"/>
      <c r="AD7" s="17"/>
      <c r="AE7" s="17"/>
      <c r="AF7" s="100"/>
      <c r="AG7" s="61"/>
      <c r="AH7" s="17"/>
      <c r="AI7" s="17"/>
      <c r="AJ7" s="17"/>
      <c r="AK7" s="100"/>
      <c r="AL7" s="61"/>
      <c r="AM7" s="17"/>
      <c r="AN7" s="17"/>
      <c r="AO7" s="17"/>
      <c r="AP7" s="100"/>
      <c r="AQ7" s="61"/>
      <c r="AR7" s="17"/>
      <c r="AS7" s="17"/>
      <c r="AT7" s="17"/>
      <c r="AU7" s="100"/>
      <c r="AV7" s="61"/>
      <c r="AW7" s="17"/>
      <c r="AX7" s="17"/>
      <c r="AY7" s="17"/>
      <c r="AZ7" s="100"/>
      <c r="BA7" s="61"/>
      <c r="BB7" s="17"/>
      <c r="BC7" s="17"/>
      <c r="BD7" s="17"/>
      <c r="BE7" s="100"/>
      <c r="BF7" s="61"/>
      <c r="BG7" s="17"/>
      <c r="BH7" s="17"/>
      <c r="BI7" s="17"/>
      <c r="BJ7" s="100"/>
      <c r="BK7" s="61"/>
      <c r="BL7" s="17"/>
      <c r="BM7" s="17"/>
      <c r="BN7" s="17"/>
      <c r="BO7" s="100"/>
      <c r="BP7" s="61"/>
      <c r="BQ7" s="17"/>
      <c r="BR7" s="17"/>
      <c r="BS7" s="17"/>
      <c r="BT7" s="100"/>
      <c r="BU7" s="61"/>
      <c r="BV7" s="17"/>
      <c r="BW7" s="17"/>
      <c r="BX7" s="17"/>
      <c r="BY7" s="100"/>
      <c r="BZ7" s="61"/>
      <c r="CA7" s="17"/>
      <c r="CB7" s="17"/>
      <c r="CC7" s="17"/>
      <c r="CD7" s="100"/>
      <c r="CE7" s="61"/>
      <c r="CF7" s="17"/>
      <c r="CG7" s="17"/>
      <c r="CH7" s="17"/>
      <c r="CI7" s="100"/>
      <c r="CJ7" s="61"/>
      <c r="CK7" s="17"/>
      <c r="CL7" s="17"/>
      <c r="CM7" s="17"/>
      <c r="CN7" s="100"/>
      <c r="CO7" s="61"/>
      <c r="CP7" s="17"/>
      <c r="CQ7" s="17"/>
      <c r="CR7" s="17"/>
      <c r="CS7" s="100"/>
      <c r="CT7" s="61"/>
      <c r="CU7" s="17"/>
      <c r="CV7" s="17"/>
      <c r="CW7" s="17"/>
      <c r="CX7" s="100"/>
      <c r="CY7" s="61"/>
      <c r="CZ7" s="17"/>
      <c r="DA7" s="17"/>
      <c r="DB7" s="17"/>
      <c r="DC7" s="100"/>
      <c r="DD7" s="61"/>
      <c r="DE7" s="17"/>
      <c r="DF7" s="17"/>
      <c r="DG7" s="17"/>
      <c r="DH7" s="100"/>
      <c r="DI7" s="61"/>
      <c r="DJ7" s="17"/>
      <c r="DK7" s="17"/>
      <c r="DL7" s="17"/>
      <c r="DM7" s="100"/>
      <c r="DN7" s="61"/>
      <c r="DO7" s="17"/>
      <c r="DP7" s="17"/>
      <c r="DQ7" s="17"/>
      <c r="DR7" s="100"/>
      <c r="DS7" s="61"/>
      <c r="DT7" s="17"/>
      <c r="DU7" s="17"/>
      <c r="DV7" s="17"/>
      <c r="DW7" s="100"/>
      <c r="DX7" s="61"/>
      <c r="DY7" s="17"/>
      <c r="DZ7" s="17"/>
      <c r="EA7" s="17"/>
      <c r="EB7" s="100"/>
      <c r="EC7" s="61"/>
      <c r="ED7" s="17"/>
      <c r="EE7" s="17"/>
      <c r="EF7" s="17"/>
      <c r="EG7" s="100"/>
      <c r="EH7" s="61"/>
      <c r="EI7" s="17"/>
      <c r="EJ7" s="17"/>
      <c r="EK7" s="17"/>
      <c r="EL7" s="100"/>
      <c r="EM7" s="61"/>
      <c r="EN7" s="17"/>
      <c r="EO7" s="17"/>
      <c r="EP7" s="17"/>
      <c r="EQ7" s="100"/>
      <c r="ER7" s="61"/>
      <c r="ES7" s="17"/>
      <c r="ET7" s="17"/>
      <c r="EU7" s="17"/>
      <c r="EV7" s="100"/>
      <c r="EW7" s="61"/>
      <c r="EX7" s="17"/>
      <c r="EY7" s="17"/>
      <c r="EZ7" s="17"/>
      <c r="FA7" s="100"/>
      <c r="FB7" s="61"/>
      <c r="FC7" s="17"/>
      <c r="FD7" s="17"/>
      <c r="FE7" s="17"/>
      <c r="FF7" s="100"/>
      <c r="FG7" s="61"/>
      <c r="FH7" s="17"/>
      <c r="FI7" s="17"/>
      <c r="FJ7" s="17"/>
      <c r="FK7" s="100"/>
      <c r="FL7" s="61"/>
      <c r="FM7" s="17"/>
      <c r="FN7" s="17"/>
      <c r="FO7" s="17"/>
      <c r="FP7" s="100"/>
      <c r="FQ7" s="61"/>
      <c r="FR7" s="17"/>
      <c r="FS7" s="17"/>
      <c r="FT7" s="17"/>
      <c r="FU7" s="100"/>
      <c r="FV7" s="61"/>
      <c r="FW7" s="17"/>
      <c r="FX7" s="17"/>
      <c r="FY7" s="17"/>
      <c r="FZ7" s="100"/>
      <c r="GA7" s="61"/>
      <c r="GB7" s="17"/>
      <c r="GC7" s="17"/>
      <c r="GD7" s="17"/>
      <c r="GE7" s="100"/>
      <c r="GF7" s="61"/>
      <c r="GG7" s="17"/>
      <c r="GH7" s="17"/>
      <c r="GI7" s="17"/>
      <c r="GJ7" s="100"/>
    </row>
    <row r="8" spans="1:192" ht="4.5" customHeight="1" x14ac:dyDescent="0.25">
      <c r="A8" s="15"/>
      <c r="B8" s="17"/>
      <c r="C8" s="61"/>
      <c r="D8" s="17"/>
      <c r="E8" s="17"/>
      <c r="F8" s="17"/>
      <c r="G8" s="100"/>
      <c r="H8" s="61"/>
      <c r="I8" s="17"/>
      <c r="J8" s="17"/>
      <c r="K8" s="17"/>
      <c r="L8" s="100"/>
      <c r="M8" s="61"/>
      <c r="N8" s="17"/>
      <c r="O8" s="17"/>
      <c r="P8" s="17"/>
      <c r="Q8" s="100"/>
      <c r="R8" s="61"/>
      <c r="S8" s="17"/>
      <c r="T8" s="17"/>
      <c r="U8" s="17"/>
      <c r="V8" s="100"/>
      <c r="W8" s="61"/>
      <c r="X8" s="17"/>
      <c r="Y8" s="17"/>
      <c r="Z8" s="17"/>
      <c r="AA8" s="100"/>
      <c r="AB8" s="61"/>
      <c r="AC8" s="17"/>
      <c r="AD8" s="17"/>
      <c r="AE8" s="17"/>
      <c r="AF8" s="100"/>
      <c r="AG8" s="61"/>
      <c r="AH8" s="17"/>
      <c r="AI8" s="17"/>
      <c r="AJ8" s="17"/>
      <c r="AK8" s="100"/>
      <c r="AL8" s="61"/>
      <c r="AM8" s="17"/>
      <c r="AN8" s="17"/>
      <c r="AO8" s="17"/>
      <c r="AP8" s="100"/>
      <c r="AQ8" s="61"/>
      <c r="AR8" s="17"/>
      <c r="AS8" s="17"/>
      <c r="AT8" s="17"/>
      <c r="AU8" s="100"/>
      <c r="AV8" s="61"/>
      <c r="AW8" s="17"/>
      <c r="AX8" s="17"/>
      <c r="AY8" s="17"/>
      <c r="AZ8" s="100"/>
      <c r="BA8" s="61"/>
      <c r="BB8" s="17"/>
      <c r="BC8" s="17"/>
      <c r="BD8" s="17"/>
      <c r="BE8" s="100"/>
      <c r="BF8" s="61"/>
      <c r="BG8" s="17"/>
      <c r="BH8" s="17"/>
      <c r="BI8" s="17"/>
      <c r="BJ8" s="100"/>
      <c r="BK8" s="61"/>
      <c r="BL8" s="17"/>
      <c r="BM8" s="17"/>
      <c r="BN8" s="17"/>
      <c r="BO8" s="100"/>
      <c r="BP8" s="61"/>
      <c r="BQ8" s="17"/>
      <c r="BR8" s="17"/>
      <c r="BS8" s="17"/>
      <c r="BT8" s="100"/>
      <c r="BU8" s="61"/>
      <c r="BV8" s="17"/>
      <c r="BW8" s="17"/>
      <c r="BX8" s="17"/>
      <c r="BY8" s="100"/>
      <c r="BZ8" s="61"/>
      <c r="CA8" s="17"/>
      <c r="CB8" s="17"/>
      <c r="CC8" s="17"/>
      <c r="CD8" s="100"/>
      <c r="CE8" s="61"/>
      <c r="CF8" s="17"/>
      <c r="CG8" s="17"/>
      <c r="CH8" s="17"/>
      <c r="CI8" s="100"/>
      <c r="CJ8" s="61"/>
      <c r="CK8" s="17"/>
      <c r="CL8" s="17"/>
      <c r="CM8" s="17"/>
      <c r="CN8" s="100"/>
      <c r="CO8" s="61"/>
      <c r="CP8" s="17"/>
      <c r="CQ8" s="17"/>
      <c r="CR8" s="17"/>
      <c r="CS8" s="100"/>
      <c r="CT8" s="61"/>
      <c r="CU8" s="17"/>
      <c r="CV8" s="17"/>
      <c r="CW8" s="17"/>
      <c r="CX8" s="100"/>
      <c r="CY8" s="61"/>
      <c r="CZ8" s="17"/>
      <c r="DA8" s="17"/>
      <c r="DB8" s="17"/>
      <c r="DC8" s="100"/>
      <c r="DD8" s="61"/>
      <c r="DE8" s="17"/>
      <c r="DF8" s="17"/>
      <c r="DG8" s="17"/>
      <c r="DH8" s="100"/>
      <c r="DI8" s="61"/>
      <c r="DJ8" s="17"/>
      <c r="DK8" s="17"/>
      <c r="DL8" s="17"/>
      <c r="DM8" s="100"/>
      <c r="DN8" s="61"/>
      <c r="DO8" s="17"/>
      <c r="DP8" s="17"/>
      <c r="DQ8" s="17"/>
      <c r="DR8" s="100"/>
      <c r="DS8" s="61"/>
      <c r="DT8" s="17"/>
      <c r="DU8" s="17"/>
      <c r="DV8" s="17"/>
      <c r="DW8" s="100"/>
      <c r="DX8" s="61"/>
      <c r="DY8" s="17"/>
      <c r="DZ8" s="17"/>
      <c r="EA8" s="17"/>
      <c r="EB8" s="100"/>
      <c r="EC8" s="61"/>
      <c r="ED8" s="17"/>
      <c r="EE8" s="17"/>
      <c r="EF8" s="17"/>
      <c r="EG8" s="100"/>
      <c r="EH8" s="61"/>
      <c r="EI8" s="17"/>
      <c r="EJ8" s="17"/>
      <c r="EK8" s="17"/>
      <c r="EL8" s="100"/>
      <c r="EM8" s="61"/>
      <c r="EN8" s="17"/>
      <c r="EO8" s="17"/>
      <c r="EP8" s="17"/>
      <c r="EQ8" s="100"/>
      <c r="ER8" s="61"/>
      <c r="ES8" s="17"/>
      <c r="ET8" s="17"/>
      <c r="EU8" s="17"/>
      <c r="EV8" s="100"/>
      <c r="EW8" s="61"/>
      <c r="EX8" s="17"/>
      <c r="EY8" s="17"/>
      <c r="EZ8" s="17"/>
      <c r="FA8" s="100"/>
      <c r="FB8" s="61"/>
      <c r="FC8" s="17"/>
      <c r="FD8" s="17"/>
      <c r="FE8" s="17"/>
      <c r="FF8" s="100"/>
      <c r="FG8" s="61"/>
      <c r="FH8" s="17"/>
      <c r="FI8" s="17"/>
      <c r="FJ8" s="17"/>
      <c r="FK8" s="100"/>
      <c r="FL8" s="61"/>
      <c r="FM8" s="17"/>
      <c r="FN8" s="17"/>
      <c r="FO8" s="17"/>
      <c r="FP8" s="100"/>
      <c r="FQ8" s="61"/>
      <c r="FR8" s="17"/>
      <c r="FS8" s="17"/>
      <c r="FT8" s="17"/>
      <c r="FU8" s="100"/>
      <c r="FV8" s="61"/>
      <c r="FW8" s="17"/>
      <c r="FX8" s="17"/>
      <c r="FY8" s="17"/>
      <c r="FZ8" s="100"/>
      <c r="GA8" s="61"/>
      <c r="GB8" s="17"/>
      <c r="GC8" s="17"/>
      <c r="GD8" s="17"/>
      <c r="GE8" s="100"/>
      <c r="GF8" s="61"/>
      <c r="GG8" s="17"/>
      <c r="GH8" s="17"/>
      <c r="GI8" s="17"/>
      <c r="GJ8" s="100"/>
    </row>
    <row r="9" spans="1:192" ht="13.5" customHeight="1" x14ac:dyDescent="0.25">
      <c r="A9" s="15" t="s">
        <v>6</v>
      </c>
      <c r="B9" s="17"/>
      <c r="C9" s="101"/>
      <c r="D9" s="17"/>
      <c r="E9" s="17"/>
      <c r="F9" s="17"/>
      <c r="G9" s="100"/>
      <c r="H9" s="101" t="s">
        <v>305</v>
      </c>
      <c r="I9" s="17"/>
      <c r="J9" s="17"/>
      <c r="K9" s="17"/>
      <c r="L9" s="100"/>
      <c r="M9" s="141" t="s">
        <v>315</v>
      </c>
      <c r="N9" s="17"/>
      <c r="O9" s="17"/>
      <c r="P9" s="17"/>
      <c r="Q9" s="100"/>
      <c r="R9" s="101" t="s">
        <v>305</v>
      </c>
      <c r="S9" s="17"/>
      <c r="T9" s="17"/>
      <c r="U9" s="17"/>
      <c r="V9" s="100"/>
      <c r="W9" s="101"/>
      <c r="X9" s="17"/>
      <c r="Y9" s="17"/>
      <c r="Z9" s="17"/>
      <c r="AA9" s="100"/>
      <c r="AB9" s="101" t="s">
        <v>305</v>
      </c>
      <c r="AC9" s="17"/>
      <c r="AD9" s="17"/>
      <c r="AE9" s="17"/>
      <c r="AF9" s="100"/>
      <c r="AG9" s="5"/>
      <c r="AH9" s="17"/>
      <c r="AI9" s="17"/>
      <c r="AJ9" s="17"/>
      <c r="AK9" s="100"/>
      <c r="AL9" s="5"/>
      <c r="AM9" s="17"/>
      <c r="AN9" s="17"/>
      <c r="AO9" s="17"/>
      <c r="AP9" s="100"/>
      <c r="AQ9" s="101" t="s">
        <v>305</v>
      </c>
      <c r="AR9" s="17"/>
      <c r="AS9" s="17"/>
      <c r="AT9" s="17"/>
      <c r="AU9" s="100"/>
      <c r="AV9" s="101"/>
      <c r="AW9" s="17"/>
      <c r="AX9" s="17"/>
      <c r="AY9" s="17"/>
      <c r="AZ9" s="100"/>
      <c r="BA9" s="101"/>
      <c r="BB9" s="17"/>
      <c r="BC9" s="17"/>
      <c r="BD9" s="17"/>
      <c r="BE9" s="100"/>
      <c r="BF9" s="101" t="s">
        <v>305</v>
      </c>
      <c r="BG9" s="17"/>
      <c r="BH9" s="17"/>
      <c r="BI9" s="17"/>
      <c r="BJ9" s="100"/>
      <c r="BK9" s="101"/>
      <c r="BL9" s="17"/>
      <c r="BM9" s="17"/>
      <c r="BN9" s="17"/>
      <c r="BO9" s="100"/>
      <c r="BP9" s="5" t="s">
        <v>305</v>
      </c>
      <c r="BQ9" s="17"/>
      <c r="BR9" s="17"/>
      <c r="BS9" s="17"/>
      <c r="BT9" s="100"/>
      <c r="BU9" s="5"/>
      <c r="BV9" s="17"/>
      <c r="BW9" s="17"/>
      <c r="BX9" s="17"/>
      <c r="BY9" s="100"/>
      <c r="BZ9" s="5" t="s">
        <v>305</v>
      </c>
      <c r="CA9" s="17"/>
      <c r="CB9" s="17"/>
      <c r="CC9" s="17"/>
      <c r="CD9" s="100"/>
      <c r="CE9" s="5"/>
      <c r="CF9" s="17"/>
      <c r="CG9" s="17"/>
      <c r="CH9" s="17"/>
      <c r="CI9" s="100"/>
      <c r="CJ9" s="5" t="s">
        <v>305</v>
      </c>
      <c r="CK9" s="17"/>
      <c r="CL9" s="17"/>
      <c r="CM9" s="17"/>
      <c r="CN9" s="100"/>
      <c r="CO9" s="5"/>
      <c r="CP9" s="17"/>
      <c r="CQ9" s="17"/>
      <c r="CR9" s="17"/>
      <c r="CS9" s="100"/>
      <c r="CT9" s="5"/>
      <c r="CU9" s="17"/>
      <c r="CV9" s="17"/>
      <c r="CW9" s="17"/>
      <c r="CX9" s="100"/>
      <c r="CY9" s="5"/>
      <c r="CZ9" s="17"/>
      <c r="DA9" s="17"/>
      <c r="DB9" s="17"/>
      <c r="DC9" s="100"/>
      <c r="DD9" s="5"/>
      <c r="DE9" s="17"/>
      <c r="DF9" s="17"/>
      <c r="DG9" s="17"/>
      <c r="DH9" s="100"/>
      <c r="DI9" s="5" t="s">
        <v>305</v>
      </c>
      <c r="DJ9" s="17"/>
      <c r="DK9" s="17"/>
      <c r="DL9" s="17"/>
      <c r="DM9" s="100"/>
      <c r="DN9" s="5"/>
      <c r="DO9" s="17"/>
      <c r="DP9" s="17"/>
      <c r="DQ9" s="17"/>
      <c r="DR9" s="100"/>
      <c r="DS9" s="5" t="s">
        <v>305</v>
      </c>
      <c r="DT9" s="17"/>
      <c r="DU9" s="17"/>
      <c r="DV9" s="17"/>
      <c r="DW9" s="100"/>
      <c r="DX9" s="5"/>
      <c r="DY9" s="17"/>
      <c r="DZ9" s="17"/>
      <c r="EA9" s="17"/>
      <c r="EB9" s="100"/>
      <c r="EC9" s="101" t="s">
        <v>305</v>
      </c>
      <c r="ED9" s="17"/>
      <c r="EE9" s="17"/>
      <c r="EF9" s="17"/>
      <c r="EG9" s="100"/>
      <c r="EH9" s="101"/>
      <c r="EI9" s="17"/>
      <c r="EJ9" s="17"/>
      <c r="EK9" s="17"/>
      <c r="EL9" s="100"/>
      <c r="EM9" s="101" t="s">
        <v>305</v>
      </c>
      <c r="EN9" s="17"/>
      <c r="EO9" s="17"/>
      <c r="EP9" s="17"/>
      <c r="EQ9" s="100"/>
      <c r="ER9" s="101"/>
      <c r="ES9" s="17"/>
      <c r="ET9" s="17"/>
      <c r="EU9" s="17"/>
      <c r="EV9" s="100"/>
      <c r="EW9" s="101" t="s">
        <v>305</v>
      </c>
      <c r="EX9" s="17"/>
      <c r="EY9" s="17"/>
      <c r="EZ9" s="17"/>
      <c r="FA9" s="100"/>
      <c r="FB9" s="5"/>
      <c r="FC9" s="17"/>
      <c r="FD9" s="17"/>
      <c r="FE9" s="17"/>
      <c r="FF9" s="100"/>
      <c r="FG9" s="5"/>
      <c r="FH9" s="17"/>
      <c r="FI9" s="17"/>
      <c r="FJ9" s="17"/>
      <c r="FK9" s="100"/>
      <c r="FL9" s="5"/>
      <c r="FM9" s="17"/>
      <c r="FN9" s="17"/>
      <c r="FO9" s="17"/>
      <c r="FP9" s="100"/>
      <c r="FQ9" s="5" t="s">
        <v>305</v>
      </c>
      <c r="FR9" s="17"/>
      <c r="FS9" s="17"/>
      <c r="FT9" s="17"/>
      <c r="FU9" s="100"/>
      <c r="FV9" s="5" t="s">
        <v>305</v>
      </c>
      <c r="FW9" s="17"/>
      <c r="FX9" s="17"/>
      <c r="FY9" s="17"/>
      <c r="FZ9" s="100"/>
      <c r="GA9" s="5"/>
      <c r="GB9" s="17"/>
      <c r="GC9" s="17"/>
      <c r="GD9" s="17"/>
      <c r="GE9" s="100"/>
      <c r="GF9" s="5"/>
      <c r="GG9" s="17"/>
      <c r="GH9" s="17"/>
      <c r="GI9" s="17"/>
      <c r="GJ9" s="100"/>
    </row>
    <row r="10" spans="1:192" ht="21" x14ac:dyDescent="0.25">
      <c r="A10" s="15" t="s">
        <v>131</v>
      </c>
      <c r="B10" s="15" t="s">
        <v>7</v>
      </c>
      <c r="C10" s="38" t="s">
        <v>93</v>
      </c>
      <c r="D10" s="37" t="s">
        <v>94</v>
      </c>
      <c r="E10" s="37" t="s">
        <v>8</v>
      </c>
      <c r="F10" s="37" t="s">
        <v>95</v>
      </c>
      <c r="G10" s="37" t="s">
        <v>9</v>
      </c>
      <c r="H10" s="38" t="s">
        <v>93</v>
      </c>
      <c r="I10" s="37" t="s">
        <v>94</v>
      </c>
      <c r="J10" s="37" t="s">
        <v>8</v>
      </c>
      <c r="K10" s="37" t="s">
        <v>95</v>
      </c>
      <c r="L10" s="37" t="s">
        <v>9</v>
      </c>
      <c r="M10" s="38" t="s">
        <v>93</v>
      </c>
      <c r="N10" s="37" t="s">
        <v>94</v>
      </c>
      <c r="O10" s="37" t="s">
        <v>8</v>
      </c>
      <c r="P10" s="37" t="s">
        <v>95</v>
      </c>
      <c r="Q10" s="37" t="s">
        <v>9</v>
      </c>
      <c r="R10" s="38" t="s">
        <v>93</v>
      </c>
      <c r="S10" s="37" t="s">
        <v>94</v>
      </c>
      <c r="T10" s="37" t="s">
        <v>8</v>
      </c>
      <c r="U10" s="37" t="s">
        <v>95</v>
      </c>
      <c r="V10" s="37" t="s">
        <v>9</v>
      </c>
      <c r="W10" s="38" t="s">
        <v>93</v>
      </c>
      <c r="X10" s="37" t="s">
        <v>94</v>
      </c>
      <c r="Y10" s="37" t="s">
        <v>8</v>
      </c>
      <c r="Z10" s="37" t="s">
        <v>95</v>
      </c>
      <c r="AA10" s="37" t="s">
        <v>9</v>
      </c>
      <c r="AB10" s="38" t="s">
        <v>93</v>
      </c>
      <c r="AC10" s="37" t="s">
        <v>94</v>
      </c>
      <c r="AD10" s="37" t="s">
        <v>8</v>
      </c>
      <c r="AE10" s="37" t="s">
        <v>95</v>
      </c>
      <c r="AF10" s="37" t="s">
        <v>9</v>
      </c>
      <c r="AG10" s="38" t="s">
        <v>93</v>
      </c>
      <c r="AH10" s="37" t="s">
        <v>94</v>
      </c>
      <c r="AI10" s="37" t="s">
        <v>8</v>
      </c>
      <c r="AJ10" s="37" t="s">
        <v>95</v>
      </c>
      <c r="AK10" s="37" t="s">
        <v>9</v>
      </c>
      <c r="AL10" s="38" t="s">
        <v>93</v>
      </c>
      <c r="AM10" s="37" t="s">
        <v>94</v>
      </c>
      <c r="AN10" s="37" t="s">
        <v>8</v>
      </c>
      <c r="AO10" s="37" t="s">
        <v>95</v>
      </c>
      <c r="AP10" s="37" t="s">
        <v>9</v>
      </c>
      <c r="AQ10" s="38" t="s">
        <v>93</v>
      </c>
      <c r="AR10" s="37" t="s">
        <v>94</v>
      </c>
      <c r="AS10" s="37" t="s">
        <v>8</v>
      </c>
      <c r="AT10" s="37" t="s">
        <v>95</v>
      </c>
      <c r="AU10" s="37" t="s">
        <v>9</v>
      </c>
      <c r="AV10" s="38" t="s">
        <v>93</v>
      </c>
      <c r="AW10" s="37" t="s">
        <v>94</v>
      </c>
      <c r="AX10" s="37" t="s">
        <v>8</v>
      </c>
      <c r="AY10" s="37" t="s">
        <v>95</v>
      </c>
      <c r="AZ10" s="37" t="s">
        <v>9</v>
      </c>
      <c r="BA10" s="38" t="s">
        <v>93</v>
      </c>
      <c r="BB10" s="37" t="s">
        <v>94</v>
      </c>
      <c r="BC10" s="37" t="s">
        <v>8</v>
      </c>
      <c r="BD10" s="37" t="s">
        <v>95</v>
      </c>
      <c r="BE10" s="37" t="s">
        <v>9</v>
      </c>
      <c r="BF10" s="38" t="s">
        <v>93</v>
      </c>
      <c r="BG10" s="37" t="s">
        <v>94</v>
      </c>
      <c r="BH10" s="37" t="s">
        <v>8</v>
      </c>
      <c r="BI10" s="37" t="s">
        <v>95</v>
      </c>
      <c r="BJ10" s="37" t="s">
        <v>9</v>
      </c>
      <c r="BK10" s="38" t="s">
        <v>93</v>
      </c>
      <c r="BL10" s="37" t="s">
        <v>94</v>
      </c>
      <c r="BM10" s="37" t="s">
        <v>8</v>
      </c>
      <c r="BN10" s="37" t="s">
        <v>95</v>
      </c>
      <c r="BO10" s="37" t="s">
        <v>9</v>
      </c>
      <c r="BP10" s="38" t="s">
        <v>93</v>
      </c>
      <c r="BQ10" s="37" t="s">
        <v>94</v>
      </c>
      <c r="BR10" s="37" t="s">
        <v>8</v>
      </c>
      <c r="BS10" s="37" t="s">
        <v>95</v>
      </c>
      <c r="BT10" s="37" t="s">
        <v>9</v>
      </c>
      <c r="BU10" s="38" t="s">
        <v>93</v>
      </c>
      <c r="BV10" s="37" t="s">
        <v>94</v>
      </c>
      <c r="BW10" s="37" t="s">
        <v>8</v>
      </c>
      <c r="BX10" s="37" t="s">
        <v>95</v>
      </c>
      <c r="BY10" s="37" t="s">
        <v>9</v>
      </c>
      <c r="BZ10" s="38" t="s">
        <v>93</v>
      </c>
      <c r="CA10" s="37" t="s">
        <v>94</v>
      </c>
      <c r="CB10" s="37" t="s">
        <v>8</v>
      </c>
      <c r="CC10" s="37" t="s">
        <v>95</v>
      </c>
      <c r="CD10" s="37" t="s">
        <v>9</v>
      </c>
      <c r="CE10" s="38" t="s">
        <v>93</v>
      </c>
      <c r="CF10" s="37" t="s">
        <v>94</v>
      </c>
      <c r="CG10" s="37" t="s">
        <v>8</v>
      </c>
      <c r="CH10" s="37" t="s">
        <v>95</v>
      </c>
      <c r="CI10" s="37" t="s">
        <v>9</v>
      </c>
      <c r="CJ10" s="38" t="s">
        <v>93</v>
      </c>
      <c r="CK10" s="37" t="s">
        <v>94</v>
      </c>
      <c r="CL10" s="37" t="s">
        <v>8</v>
      </c>
      <c r="CM10" s="37" t="s">
        <v>95</v>
      </c>
      <c r="CN10" s="37" t="s">
        <v>9</v>
      </c>
      <c r="CO10" s="38" t="s">
        <v>93</v>
      </c>
      <c r="CP10" s="37" t="s">
        <v>94</v>
      </c>
      <c r="CQ10" s="37" t="s">
        <v>8</v>
      </c>
      <c r="CR10" s="37" t="s">
        <v>95</v>
      </c>
      <c r="CS10" s="37" t="s">
        <v>9</v>
      </c>
      <c r="CT10" s="38" t="s">
        <v>93</v>
      </c>
      <c r="CU10" s="37" t="s">
        <v>94</v>
      </c>
      <c r="CV10" s="37" t="s">
        <v>8</v>
      </c>
      <c r="CW10" s="37" t="s">
        <v>95</v>
      </c>
      <c r="CX10" s="37" t="s">
        <v>9</v>
      </c>
      <c r="CY10" s="38"/>
      <c r="CZ10" s="37"/>
      <c r="DA10" s="37"/>
      <c r="DB10" s="37"/>
      <c r="DC10" s="37"/>
      <c r="DD10" s="38"/>
      <c r="DE10" s="37"/>
      <c r="DF10" s="37"/>
      <c r="DG10" s="37"/>
      <c r="DH10" s="37"/>
      <c r="DI10" s="38"/>
      <c r="DJ10" s="37"/>
      <c r="DK10" s="37"/>
      <c r="DL10" s="37"/>
      <c r="DM10" s="37"/>
      <c r="DN10" s="38"/>
      <c r="DO10" s="37"/>
      <c r="DP10" s="37"/>
      <c r="DQ10" s="37"/>
      <c r="DR10" s="37"/>
      <c r="DS10" s="38"/>
      <c r="DT10" s="37"/>
      <c r="DU10" s="37"/>
      <c r="DV10" s="37"/>
      <c r="DW10" s="37"/>
      <c r="DX10" s="38"/>
      <c r="DY10" s="37"/>
      <c r="DZ10" s="37"/>
      <c r="EA10" s="37"/>
      <c r="EB10" s="37"/>
      <c r="EC10" s="38"/>
      <c r="ED10" s="37"/>
      <c r="EE10" s="37"/>
      <c r="EF10" s="37"/>
      <c r="EG10" s="37"/>
      <c r="EH10" s="38"/>
      <c r="EI10" s="37"/>
      <c r="EJ10" s="37"/>
      <c r="EK10" s="37"/>
      <c r="EL10" s="37"/>
      <c r="EM10" s="38"/>
      <c r="EN10" s="37"/>
      <c r="EO10" s="37"/>
      <c r="EP10" s="37"/>
      <c r="EQ10" s="37"/>
      <c r="ER10" s="38"/>
      <c r="ES10" s="37"/>
      <c r="ET10" s="37"/>
      <c r="EU10" s="37"/>
      <c r="EV10" s="37"/>
      <c r="EW10" s="38"/>
      <c r="EX10" s="37"/>
      <c r="EY10" s="37"/>
      <c r="EZ10" s="37"/>
      <c r="FA10" s="37"/>
      <c r="FB10" s="38"/>
      <c r="FC10" s="37"/>
      <c r="FD10" s="37"/>
      <c r="FE10" s="37"/>
      <c r="FF10" s="37"/>
      <c r="FG10" s="38"/>
      <c r="FH10" s="37"/>
      <c r="FI10" s="37"/>
      <c r="FJ10" s="37"/>
      <c r="FK10" s="37"/>
      <c r="FL10" s="38"/>
      <c r="FM10" s="37"/>
      <c r="FN10" s="37"/>
      <c r="FO10" s="37"/>
      <c r="FP10" s="37"/>
      <c r="FQ10" s="38"/>
      <c r="FR10" s="37"/>
      <c r="FS10" s="37"/>
      <c r="FT10" s="37"/>
      <c r="FU10" s="37"/>
      <c r="FV10" s="38"/>
      <c r="FW10" s="37"/>
      <c r="FX10" s="37"/>
      <c r="FY10" s="37"/>
      <c r="FZ10" s="37"/>
      <c r="GA10" s="38"/>
      <c r="GB10" s="37"/>
      <c r="GC10" s="37"/>
      <c r="GD10" s="37"/>
      <c r="GE10" s="37"/>
      <c r="GF10" s="38"/>
      <c r="GG10" s="37"/>
      <c r="GH10" s="37"/>
      <c r="GI10" s="37"/>
      <c r="GJ10" s="37"/>
    </row>
    <row r="11" spans="1:192" ht="13.5" customHeight="1" x14ac:dyDescent="0.25">
      <c r="A11" s="62" t="s">
        <v>335</v>
      </c>
      <c r="B11" s="2" t="s">
        <v>306</v>
      </c>
      <c r="C11" s="16" t="s">
        <v>291</v>
      </c>
      <c r="D11" s="2">
        <v>165</v>
      </c>
      <c r="E11" s="35">
        <v>0.42700000000000005</v>
      </c>
      <c r="F11" s="2">
        <v>11</v>
      </c>
      <c r="G11" s="103">
        <v>0.52400000000000002</v>
      </c>
      <c r="H11" s="16" t="s">
        <v>291</v>
      </c>
      <c r="I11" s="2">
        <v>160</v>
      </c>
      <c r="J11" s="35">
        <v>0.41600000000000004</v>
      </c>
      <c r="K11" s="2">
        <v>0</v>
      </c>
      <c r="L11" s="103">
        <v>0</v>
      </c>
      <c r="M11" s="16" t="s">
        <v>291</v>
      </c>
      <c r="N11" s="2">
        <v>161</v>
      </c>
      <c r="O11" s="35">
        <v>0.41700000000000004</v>
      </c>
      <c r="P11" s="2">
        <v>10</v>
      </c>
      <c r="Q11" s="103">
        <v>0.5</v>
      </c>
      <c r="R11" s="16" t="s">
        <v>291</v>
      </c>
      <c r="S11" s="2">
        <v>159</v>
      </c>
      <c r="T11" s="35">
        <v>0.41299999999999998</v>
      </c>
      <c r="U11" s="2">
        <v>11</v>
      </c>
      <c r="V11" s="103">
        <v>0.55000000000000004</v>
      </c>
      <c r="W11" s="16" t="s">
        <v>291</v>
      </c>
      <c r="X11" s="2">
        <v>158</v>
      </c>
      <c r="Y11" s="35">
        <v>0.40899999999999997</v>
      </c>
      <c r="Z11" s="2">
        <v>11</v>
      </c>
      <c r="AA11" s="103">
        <v>0.55000000000000004</v>
      </c>
      <c r="AB11" s="16" t="s">
        <v>291</v>
      </c>
      <c r="AC11" s="2">
        <v>135</v>
      </c>
      <c r="AD11" s="35">
        <v>0.35</v>
      </c>
      <c r="AE11" s="2">
        <v>9</v>
      </c>
      <c r="AF11" s="103">
        <v>0.5</v>
      </c>
      <c r="AG11" s="16" t="s">
        <v>291</v>
      </c>
      <c r="AH11" s="2">
        <v>135</v>
      </c>
      <c r="AI11" s="35">
        <v>0.35</v>
      </c>
      <c r="AJ11" s="2">
        <v>9</v>
      </c>
      <c r="AK11" s="103">
        <v>0.5</v>
      </c>
      <c r="AL11" s="16" t="s">
        <v>291</v>
      </c>
      <c r="AM11" s="2">
        <v>135</v>
      </c>
      <c r="AN11" s="35">
        <v>0.35</v>
      </c>
      <c r="AO11" s="2">
        <v>9</v>
      </c>
      <c r="AP11" s="103">
        <v>0.5</v>
      </c>
      <c r="AQ11" s="16" t="s">
        <v>291</v>
      </c>
      <c r="AR11" s="2">
        <v>135</v>
      </c>
      <c r="AS11" s="35">
        <v>0.35</v>
      </c>
      <c r="AT11" s="2">
        <v>9</v>
      </c>
      <c r="AU11" s="103">
        <v>0.5</v>
      </c>
      <c r="AV11" s="16" t="s">
        <v>291</v>
      </c>
      <c r="AW11" s="2" t="s">
        <v>291</v>
      </c>
      <c r="AX11" s="35" t="s">
        <v>291</v>
      </c>
      <c r="AY11" s="2" t="s">
        <v>291</v>
      </c>
      <c r="AZ11" s="103" t="s">
        <v>291</v>
      </c>
      <c r="BA11" s="16" t="s">
        <v>291</v>
      </c>
      <c r="BB11" s="2" t="s">
        <v>291</v>
      </c>
      <c r="BC11" s="35" t="s">
        <v>291</v>
      </c>
      <c r="BD11" s="2" t="s">
        <v>291</v>
      </c>
      <c r="BE11" s="103" t="s">
        <v>291</v>
      </c>
      <c r="BF11" s="16" t="s">
        <v>291</v>
      </c>
      <c r="BG11" s="2" t="s">
        <v>291</v>
      </c>
      <c r="BH11" s="35" t="s">
        <v>291</v>
      </c>
      <c r="BI11" s="2" t="s">
        <v>291</v>
      </c>
      <c r="BJ11" s="103" t="s">
        <v>291</v>
      </c>
      <c r="BK11" s="16" t="s">
        <v>291</v>
      </c>
      <c r="BL11" s="2" t="s">
        <v>291</v>
      </c>
      <c r="BM11" s="35" t="s">
        <v>291</v>
      </c>
      <c r="BN11" s="2" t="s">
        <v>291</v>
      </c>
      <c r="BO11" s="103" t="s">
        <v>291</v>
      </c>
      <c r="BP11" s="16" t="s">
        <v>291</v>
      </c>
      <c r="BQ11" s="2" t="s">
        <v>291</v>
      </c>
      <c r="BR11" s="35" t="s">
        <v>291</v>
      </c>
      <c r="BS11" s="2" t="s">
        <v>291</v>
      </c>
      <c r="BT11" s="103" t="s">
        <v>291</v>
      </c>
      <c r="BU11" s="16" t="s">
        <v>291</v>
      </c>
      <c r="BV11" s="2" t="s">
        <v>291</v>
      </c>
      <c r="BW11" s="35" t="s">
        <v>291</v>
      </c>
      <c r="BX11" s="2" t="s">
        <v>291</v>
      </c>
      <c r="BY11" s="103" t="s">
        <v>291</v>
      </c>
      <c r="BZ11" s="16" t="s">
        <v>291</v>
      </c>
      <c r="CA11" s="2" t="s">
        <v>291</v>
      </c>
      <c r="CB11" s="35" t="s">
        <v>291</v>
      </c>
      <c r="CC11" s="2" t="s">
        <v>291</v>
      </c>
      <c r="CD11" s="103" t="s">
        <v>291</v>
      </c>
      <c r="CE11" s="16" t="s">
        <v>291</v>
      </c>
      <c r="CF11" s="2" t="s">
        <v>291</v>
      </c>
      <c r="CG11" s="35" t="s">
        <v>291</v>
      </c>
      <c r="CH11" s="2" t="s">
        <v>291</v>
      </c>
      <c r="CI11" s="103" t="s">
        <v>291</v>
      </c>
      <c r="CJ11" s="16" t="s">
        <v>291</v>
      </c>
      <c r="CK11" s="2" t="s">
        <v>291</v>
      </c>
      <c r="CL11" s="35" t="s">
        <v>291</v>
      </c>
      <c r="CM11" s="2" t="s">
        <v>291</v>
      </c>
      <c r="CN11" s="103" t="s">
        <v>291</v>
      </c>
      <c r="CO11" s="16" t="s">
        <v>291</v>
      </c>
      <c r="CP11" s="2">
        <v>17</v>
      </c>
      <c r="CQ11" s="35">
        <v>4.4000000000000004E-2</v>
      </c>
      <c r="CR11" s="2">
        <v>1</v>
      </c>
      <c r="CS11" s="103">
        <v>5.9000000000000004E-2</v>
      </c>
      <c r="CT11" s="16" t="s">
        <v>291</v>
      </c>
      <c r="CU11" s="2">
        <v>17</v>
      </c>
      <c r="CV11" s="35">
        <v>4.4000000000000004E-2</v>
      </c>
      <c r="CW11" s="2">
        <v>1</v>
      </c>
      <c r="CX11" s="103">
        <v>5.9000000000000004E-2</v>
      </c>
      <c r="CY11" s="16" t="s">
        <v>291</v>
      </c>
      <c r="CZ11" s="2">
        <v>16</v>
      </c>
      <c r="DA11" s="35">
        <v>4.0999999999999995E-2</v>
      </c>
      <c r="DB11" s="2">
        <v>1</v>
      </c>
      <c r="DC11" s="103">
        <v>5.5999999999999994E-2</v>
      </c>
      <c r="DD11" s="16" t="s">
        <v>291</v>
      </c>
      <c r="DE11" s="2">
        <v>16</v>
      </c>
      <c r="DF11" s="35">
        <v>4.0999999999999995E-2</v>
      </c>
      <c r="DG11" s="2">
        <v>1</v>
      </c>
      <c r="DH11" s="103">
        <v>5.5999999999999994E-2</v>
      </c>
      <c r="DI11" s="16" t="s">
        <v>291</v>
      </c>
      <c r="DJ11" s="2">
        <v>16</v>
      </c>
      <c r="DK11" s="35">
        <v>4.0999999999999995E-2</v>
      </c>
      <c r="DL11" s="2">
        <v>1</v>
      </c>
      <c r="DM11" s="103">
        <v>5.5999999999999994E-2</v>
      </c>
      <c r="DN11" s="16" t="s">
        <v>291</v>
      </c>
      <c r="DO11" s="2">
        <v>16</v>
      </c>
      <c r="DP11" s="35">
        <v>4.0999999999999995E-2</v>
      </c>
      <c r="DQ11" s="2">
        <v>1</v>
      </c>
      <c r="DR11" s="103">
        <v>5.5999999999999994E-2</v>
      </c>
      <c r="DS11" s="16" t="s">
        <v>291</v>
      </c>
      <c r="DT11" s="2">
        <v>16</v>
      </c>
      <c r="DU11" s="35">
        <v>4.0999999999999995E-2</v>
      </c>
      <c r="DV11" s="2">
        <v>1</v>
      </c>
      <c r="DW11" s="103">
        <v>5.5999999999999994E-2</v>
      </c>
      <c r="DX11" s="16" t="s">
        <v>291</v>
      </c>
      <c r="DY11" s="2">
        <v>16</v>
      </c>
      <c r="DZ11" s="35">
        <v>4.0999999999999995E-2</v>
      </c>
      <c r="EA11" s="2">
        <v>1</v>
      </c>
      <c r="EB11" s="103">
        <v>5.9000000000000004E-2</v>
      </c>
      <c r="EC11" s="16" t="s">
        <v>291</v>
      </c>
      <c r="ED11" s="2">
        <v>16</v>
      </c>
      <c r="EE11" s="35">
        <v>4.2000000000000003E-2</v>
      </c>
      <c r="EF11" s="2">
        <v>1</v>
      </c>
      <c r="EG11" s="103">
        <v>5.9000000000000004E-2</v>
      </c>
      <c r="EH11" s="16" t="s">
        <v>291</v>
      </c>
      <c r="EI11" s="2" t="s">
        <v>291</v>
      </c>
      <c r="EJ11" s="35" t="s">
        <v>291</v>
      </c>
      <c r="EK11" s="2" t="s">
        <v>291</v>
      </c>
      <c r="EL11" s="103" t="s">
        <v>291</v>
      </c>
      <c r="EM11" s="16" t="s">
        <v>291</v>
      </c>
      <c r="EN11" s="2" t="s">
        <v>291</v>
      </c>
      <c r="EO11" s="35" t="s">
        <v>291</v>
      </c>
      <c r="EP11" s="2" t="s">
        <v>291</v>
      </c>
      <c r="EQ11" s="103" t="s">
        <v>291</v>
      </c>
      <c r="ER11" s="16" t="s">
        <v>291</v>
      </c>
      <c r="ES11" s="2" t="s">
        <v>291</v>
      </c>
      <c r="ET11" s="35" t="s">
        <v>291</v>
      </c>
      <c r="EU11" s="2" t="s">
        <v>291</v>
      </c>
      <c r="EV11" s="103" t="s">
        <v>291</v>
      </c>
      <c r="EW11" s="16" t="s">
        <v>291</v>
      </c>
      <c r="EX11" s="2" t="s">
        <v>291</v>
      </c>
      <c r="EY11" s="35" t="s">
        <v>291</v>
      </c>
      <c r="EZ11" s="2" t="s">
        <v>291</v>
      </c>
      <c r="FA11" s="103" t="s">
        <v>291</v>
      </c>
      <c r="FB11" s="16" t="s">
        <v>291</v>
      </c>
      <c r="FC11" s="2" t="s">
        <v>291</v>
      </c>
      <c r="FD11" s="35" t="s">
        <v>291</v>
      </c>
      <c r="FE11" s="2" t="s">
        <v>291</v>
      </c>
      <c r="FF11" s="103" t="s">
        <v>291</v>
      </c>
      <c r="FG11" s="16" t="s">
        <v>291</v>
      </c>
      <c r="FH11" s="2" t="s">
        <v>291</v>
      </c>
      <c r="FI11" s="35" t="s">
        <v>291</v>
      </c>
      <c r="FJ11" s="2" t="s">
        <v>291</v>
      </c>
      <c r="FK11" s="103" t="s">
        <v>291</v>
      </c>
      <c r="FL11" s="16" t="s">
        <v>291</v>
      </c>
      <c r="FM11" s="2" t="s">
        <v>291</v>
      </c>
      <c r="FN11" s="35" t="s">
        <v>291</v>
      </c>
      <c r="FO11" s="2" t="s">
        <v>291</v>
      </c>
      <c r="FP11" s="103" t="s">
        <v>291</v>
      </c>
      <c r="FQ11" s="16" t="s">
        <v>291</v>
      </c>
      <c r="FR11" s="2" t="s">
        <v>291</v>
      </c>
      <c r="FS11" s="35" t="s">
        <v>291</v>
      </c>
      <c r="FT11" s="2" t="s">
        <v>291</v>
      </c>
      <c r="FU11" s="103" t="s">
        <v>291</v>
      </c>
      <c r="FV11" s="16" t="s">
        <v>291</v>
      </c>
      <c r="FW11" s="2" t="s">
        <v>291</v>
      </c>
      <c r="FX11" s="35" t="s">
        <v>291</v>
      </c>
      <c r="FY11" s="2" t="s">
        <v>291</v>
      </c>
      <c r="FZ11" s="103" t="s">
        <v>291</v>
      </c>
      <c r="GA11" s="16" t="s">
        <v>291</v>
      </c>
      <c r="GB11" s="2" t="s">
        <v>291</v>
      </c>
      <c r="GC11" s="35" t="s">
        <v>291</v>
      </c>
      <c r="GD11" s="2" t="s">
        <v>291</v>
      </c>
      <c r="GE11" s="103" t="s">
        <v>291</v>
      </c>
      <c r="GF11" s="16"/>
      <c r="GH11" s="35"/>
      <c r="GJ11" s="103"/>
    </row>
    <row r="12" spans="1:192" ht="13.5" customHeight="1" x14ac:dyDescent="0.25">
      <c r="A12" s="62" t="s">
        <v>331</v>
      </c>
      <c r="B12" s="2" t="s">
        <v>307</v>
      </c>
      <c r="C12" s="16" t="s">
        <v>291</v>
      </c>
      <c r="D12" s="2">
        <v>44</v>
      </c>
      <c r="E12" s="35">
        <v>0.114</v>
      </c>
      <c r="F12" s="2">
        <v>4</v>
      </c>
      <c r="G12" s="103">
        <v>0.19</v>
      </c>
      <c r="H12" s="16" t="s">
        <v>291</v>
      </c>
      <c r="I12" s="2">
        <v>45</v>
      </c>
      <c r="J12" s="35">
        <v>0.11699999999999999</v>
      </c>
      <c r="K12" s="2">
        <v>0</v>
      </c>
      <c r="L12" s="103">
        <v>0</v>
      </c>
      <c r="M12" s="16" t="s">
        <v>291</v>
      </c>
      <c r="N12" s="2">
        <v>45</v>
      </c>
      <c r="O12" s="35">
        <v>0.11699999999999999</v>
      </c>
      <c r="P12" s="2">
        <v>3</v>
      </c>
      <c r="Q12" s="103">
        <v>0.15</v>
      </c>
      <c r="R12" s="16" t="s">
        <v>291</v>
      </c>
      <c r="S12" s="2">
        <v>36</v>
      </c>
      <c r="T12" s="35">
        <v>9.4E-2</v>
      </c>
      <c r="U12" s="2">
        <v>3</v>
      </c>
      <c r="V12" s="103">
        <v>0.15</v>
      </c>
      <c r="W12" s="16" t="s">
        <v>291</v>
      </c>
      <c r="X12" s="2" t="s">
        <v>291</v>
      </c>
      <c r="Y12" s="35" t="s">
        <v>291</v>
      </c>
      <c r="Z12" s="2" t="s">
        <v>291</v>
      </c>
      <c r="AA12" s="103" t="s">
        <v>291</v>
      </c>
      <c r="AB12" s="16" t="s">
        <v>291</v>
      </c>
      <c r="AC12" s="2" t="s">
        <v>291</v>
      </c>
      <c r="AD12" s="35" t="s">
        <v>291</v>
      </c>
      <c r="AE12" s="2" t="s">
        <v>291</v>
      </c>
      <c r="AF12" s="103" t="s">
        <v>291</v>
      </c>
      <c r="AG12" s="16" t="s">
        <v>291</v>
      </c>
      <c r="AH12" s="2" t="s">
        <v>291</v>
      </c>
      <c r="AI12" s="35" t="s">
        <v>291</v>
      </c>
      <c r="AJ12" s="2" t="s">
        <v>291</v>
      </c>
      <c r="AK12" s="103" t="s">
        <v>291</v>
      </c>
      <c r="AL12" s="16" t="s">
        <v>291</v>
      </c>
      <c r="AM12" s="2" t="s">
        <v>291</v>
      </c>
      <c r="AN12" s="35" t="s">
        <v>291</v>
      </c>
      <c r="AO12" s="2" t="s">
        <v>291</v>
      </c>
      <c r="AP12" s="103" t="s">
        <v>291</v>
      </c>
      <c r="AQ12" s="16" t="s">
        <v>291</v>
      </c>
      <c r="AR12" s="2" t="s">
        <v>291</v>
      </c>
      <c r="AS12" s="35" t="s">
        <v>291</v>
      </c>
      <c r="AT12" s="2" t="s">
        <v>291</v>
      </c>
      <c r="AU12" s="103" t="s">
        <v>291</v>
      </c>
      <c r="AV12" s="16" t="s">
        <v>291</v>
      </c>
      <c r="AW12" s="2" t="s">
        <v>291</v>
      </c>
      <c r="AX12" s="35" t="s">
        <v>291</v>
      </c>
      <c r="AY12" s="2" t="s">
        <v>291</v>
      </c>
      <c r="AZ12" s="103" t="s">
        <v>291</v>
      </c>
      <c r="BA12" s="16" t="s">
        <v>291</v>
      </c>
      <c r="BB12" s="2" t="s">
        <v>291</v>
      </c>
      <c r="BC12" s="35" t="s">
        <v>291</v>
      </c>
      <c r="BD12" s="2" t="s">
        <v>291</v>
      </c>
      <c r="BE12" s="103" t="s">
        <v>291</v>
      </c>
      <c r="BF12" s="16" t="s">
        <v>291</v>
      </c>
      <c r="BG12" s="2" t="s">
        <v>291</v>
      </c>
      <c r="BH12" s="35" t="s">
        <v>291</v>
      </c>
      <c r="BI12" s="2" t="s">
        <v>291</v>
      </c>
      <c r="BJ12" s="103" t="s">
        <v>291</v>
      </c>
      <c r="BK12" s="16" t="s">
        <v>291</v>
      </c>
      <c r="BL12" s="2" t="s">
        <v>291</v>
      </c>
      <c r="BM12" s="35" t="s">
        <v>291</v>
      </c>
      <c r="BN12" s="2" t="s">
        <v>291</v>
      </c>
      <c r="BO12" s="103" t="s">
        <v>291</v>
      </c>
      <c r="BP12" s="16" t="s">
        <v>291</v>
      </c>
      <c r="BQ12" s="2" t="s">
        <v>291</v>
      </c>
      <c r="BR12" s="35" t="s">
        <v>291</v>
      </c>
      <c r="BS12" s="2" t="s">
        <v>291</v>
      </c>
      <c r="BT12" s="103" t="s">
        <v>291</v>
      </c>
      <c r="BU12" s="16" t="s">
        <v>291</v>
      </c>
      <c r="BV12" s="2" t="s">
        <v>291</v>
      </c>
      <c r="BW12" s="35" t="s">
        <v>291</v>
      </c>
      <c r="BX12" s="2" t="s">
        <v>291</v>
      </c>
      <c r="BY12" s="103" t="s">
        <v>291</v>
      </c>
      <c r="BZ12" s="16" t="s">
        <v>291</v>
      </c>
      <c r="CA12" s="2" t="s">
        <v>291</v>
      </c>
      <c r="CB12" s="35" t="s">
        <v>291</v>
      </c>
      <c r="CC12" s="2" t="s">
        <v>291</v>
      </c>
      <c r="CD12" s="103" t="s">
        <v>291</v>
      </c>
      <c r="CE12" s="16" t="s">
        <v>291</v>
      </c>
      <c r="CF12" s="2" t="s">
        <v>291</v>
      </c>
      <c r="CG12" s="35" t="s">
        <v>291</v>
      </c>
      <c r="CH12" s="2" t="s">
        <v>291</v>
      </c>
      <c r="CI12" s="103" t="s">
        <v>291</v>
      </c>
      <c r="CJ12" s="16" t="s">
        <v>291</v>
      </c>
      <c r="CK12" s="2" t="s">
        <v>291</v>
      </c>
      <c r="CL12" s="35" t="s">
        <v>291</v>
      </c>
      <c r="CM12" s="2" t="s">
        <v>291</v>
      </c>
      <c r="CN12" s="103" t="s">
        <v>291</v>
      </c>
      <c r="CO12" s="16" t="s">
        <v>291</v>
      </c>
      <c r="CP12" s="2">
        <v>48</v>
      </c>
      <c r="CQ12" s="35">
        <v>0.124</v>
      </c>
      <c r="CR12" s="2">
        <v>4</v>
      </c>
      <c r="CS12" s="103">
        <v>0.23499999999999999</v>
      </c>
      <c r="CT12" s="16" t="s">
        <v>291</v>
      </c>
      <c r="CU12" s="2">
        <v>48</v>
      </c>
      <c r="CV12" s="35">
        <v>0.124</v>
      </c>
      <c r="CW12" s="2">
        <v>4</v>
      </c>
      <c r="CX12" s="103">
        <v>0.23499999999999999</v>
      </c>
      <c r="CY12" s="16" t="s">
        <v>291</v>
      </c>
      <c r="CZ12" s="2">
        <v>48</v>
      </c>
      <c r="DA12" s="35">
        <v>0.124</v>
      </c>
      <c r="DB12" s="2">
        <v>4</v>
      </c>
      <c r="DC12" s="103">
        <v>0.222</v>
      </c>
      <c r="DD12" s="16" t="s">
        <v>291</v>
      </c>
      <c r="DE12" s="2">
        <v>48</v>
      </c>
      <c r="DF12" s="35">
        <v>0.124</v>
      </c>
      <c r="DG12" s="2">
        <v>4</v>
      </c>
      <c r="DH12" s="103">
        <v>0.222</v>
      </c>
      <c r="DI12" s="16" t="s">
        <v>291</v>
      </c>
      <c r="DJ12" s="2">
        <v>48</v>
      </c>
      <c r="DK12" s="35">
        <v>0.124</v>
      </c>
      <c r="DL12" s="2">
        <v>4</v>
      </c>
      <c r="DM12" s="103">
        <v>0.222</v>
      </c>
      <c r="DN12" s="16" t="s">
        <v>291</v>
      </c>
      <c r="DO12" s="2">
        <v>48</v>
      </c>
      <c r="DP12" s="35">
        <v>0.124</v>
      </c>
      <c r="DQ12" s="2">
        <v>4</v>
      </c>
      <c r="DR12" s="103">
        <v>0.222</v>
      </c>
      <c r="DS12" s="16" t="s">
        <v>291</v>
      </c>
      <c r="DT12" s="2">
        <v>33</v>
      </c>
      <c r="DU12" s="35">
        <v>8.5999999999999993E-2</v>
      </c>
      <c r="DV12" s="2">
        <v>4</v>
      </c>
      <c r="DW12" s="103">
        <v>0.222</v>
      </c>
      <c r="DX12" s="16" t="s">
        <v>291</v>
      </c>
      <c r="DY12" s="2">
        <v>33</v>
      </c>
      <c r="DZ12" s="35">
        <v>8.5000000000000006E-2</v>
      </c>
      <c r="EA12" s="2">
        <v>4</v>
      </c>
      <c r="EB12" s="103">
        <v>0.23600000000000002</v>
      </c>
      <c r="EC12" s="16" t="s">
        <v>291</v>
      </c>
      <c r="ED12" s="2">
        <v>33</v>
      </c>
      <c r="EE12" s="35">
        <v>8.5999999999999993E-2</v>
      </c>
      <c r="EF12" s="2">
        <v>4</v>
      </c>
      <c r="EG12" s="103">
        <v>0.23600000000000002</v>
      </c>
      <c r="EH12" s="16" t="s">
        <v>291</v>
      </c>
      <c r="EI12" s="2" t="s">
        <v>291</v>
      </c>
      <c r="EJ12" s="35" t="s">
        <v>291</v>
      </c>
      <c r="EK12" s="2" t="s">
        <v>291</v>
      </c>
      <c r="EL12" s="103" t="s">
        <v>291</v>
      </c>
      <c r="EM12" s="16" t="s">
        <v>291</v>
      </c>
      <c r="EN12" s="2" t="s">
        <v>291</v>
      </c>
      <c r="EO12" s="35" t="s">
        <v>291</v>
      </c>
      <c r="EP12" s="2" t="s">
        <v>291</v>
      </c>
      <c r="EQ12" s="103" t="s">
        <v>291</v>
      </c>
      <c r="ER12" s="16" t="s">
        <v>291</v>
      </c>
      <c r="ES12" s="2" t="s">
        <v>291</v>
      </c>
      <c r="ET12" s="35" t="s">
        <v>291</v>
      </c>
      <c r="EU12" s="2" t="s">
        <v>291</v>
      </c>
      <c r="EV12" s="103" t="s">
        <v>291</v>
      </c>
      <c r="EW12" s="16" t="s">
        <v>291</v>
      </c>
      <c r="EX12" s="2" t="s">
        <v>291</v>
      </c>
      <c r="EY12" s="35" t="s">
        <v>291</v>
      </c>
      <c r="EZ12" s="2" t="s">
        <v>291</v>
      </c>
      <c r="FA12" s="103" t="s">
        <v>291</v>
      </c>
      <c r="FB12" s="16" t="s">
        <v>291</v>
      </c>
      <c r="FC12" s="2" t="s">
        <v>291</v>
      </c>
      <c r="FD12" s="35" t="s">
        <v>291</v>
      </c>
      <c r="FE12" s="2" t="s">
        <v>291</v>
      </c>
      <c r="FF12" s="103" t="s">
        <v>291</v>
      </c>
      <c r="FG12" s="16" t="s">
        <v>291</v>
      </c>
      <c r="FH12" s="2" t="s">
        <v>291</v>
      </c>
      <c r="FI12" s="35" t="s">
        <v>291</v>
      </c>
      <c r="FJ12" s="2" t="s">
        <v>291</v>
      </c>
      <c r="FK12" s="103" t="s">
        <v>291</v>
      </c>
      <c r="FL12" s="16" t="s">
        <v>291</v>
      </c>
      <c r="FM12" s="2" t="s">
        <v>291</v>
      </c>
      <c r="FN12" s="35" t="s">
        <v>291</v>
      </c>
      <c r="FO12" s="2" t="s">
        <v>291</v>
      </c>
      <c r="FP12" s="103" t="s">
        <v>291</v>
      </c>
      <c r="FQ12" s="16" t="s">
        <v>291</v>
      </c>
      <c r="FR12" s="2" t="s">
        <v>291</v>
      </c>
      <c r="FS12" s="35" t="s">
        <v>291</v>
      </c>
      <c r="FT12" s="2" t="s">
        <v>291</v>
      </c>
      <c r="FU12" s="103" t="s">
        <v>291</v>
      </c>
      <c r="FV12" s="16" t="s">
        <v>291</v>
      </c>
      <c r="FW12" s="2" t="s">
        <v>291</v>
      </c>
      <c r="FX12" s="35" t="s">
        <v>291</v>
      </c>
      <c r="FY12" s="2" t="s">
        <v>291</v>
      </c>
      <c r="FZ12" s="103" t="s">
        <v>291</v>
      </c>
      <c r="GA12" s="16" t="s">
        <v>291</v>
      </c>
      <c r="GB12" s="2" t="s">
        <v>291</v>
      </c>
      <c r="GC12" s="35" t="s">
        <v>291</v>
      </c>
      <c r="GD12" s="2" t="s">
        <v>291</v>
      </c>
      <c r="GE12" s="103" t="s">
        <v>291</v>
      </c>
      <c r="GF12" s="16"/>
      <c r="GH12" s="35"/>
      <c r="GJ12" s="103"/>
    </row>
    <row r="13" spans="1:192" ht="13.5" customHeight="1" x14ac:dyDescent="0.25">
      <c r="A13" s="134" t="s">
        <v>1004</v>
      </c>
      <c r="B13" s="2" t="s">
        <v>308</v>
      </c>
      <c r="C13" s="16" t="s">
        <v>314</v>
      </c>
      <c r="D13" s="2" t="s">
        <v>291</v>
      </c>
      <c r="E13" s="35" t="s">
        <v>291</v>
      </c>
      <c r="F13" s="2" t="s">
        <v>291</v>
      </c>
      <c r="G13" s="103" t="s">
        <v>291</v>
      </c>
      <c r="H13" s="16" t="s">
        <v>291</v>
      </c>
      <c r="I13" s="2" t="s">
        <v>291</v>
      </c>
      <c r="J13" s="35" t="s">
        <v>291</v>
      </c>
      <c r="L13" s="103"/>
      <c r="M13" s="16" t="s">
        <v>291</v>
      </c>
      <c r="N13" s="2" t="s">
        <v>291</v>
      </c>
      <c r="O13" s="35" t="s">
        <v>291</v>
      </c>
      <c r="P13" s="2" t="s">
        <v>291</v>
      </c>
      <c r="Q13" s="103" t="s">
        <v>291</v>
      </c>
      <c r="R13" s="16" t="s">
        <v>291</v>
      </c>
      <c r="S13" s="2" t="s">
        <v>291</v>
      </c>
      <c r="T13" s="35" t="s">
        <v>291</v>
      </c>
      <c r="U13" s="2" t="s">
        <v>291</v>
      </c>
      <c r="V13" s="103" t="s">
        <v>291</v>
      </c>
      <c r="W13" s="16" t="s">
        <v>291</v>
      </c>
      <c r="X13" s="2">
        <v>36</v>
      </c>
      <c r="Y13" s="35">
        <v>9.3000000000000013E-2</v>
      </c>
      <c r="Z13" s="2">
        <v>3</v>
      </c>
      <c r="AA13" s="103">
        <v>0.15</v>
      </c>
      <c r="AB13" s="16" t="s">
        <v>291</v>
      </c>
      <c r="AC13" s="2">
        <v>36</v>
      </c>
      <c r="AD13" s="35">
        <v>9.3000000000000013E-2</v>
      </c>
      <c r="AE13" s="2">
        <v>3</v>
      </c>
      <c r="AF13" s="103">
        <v>0.16699999999999998</v>
      </c>
      <c r="AG13" s="16" t="s">
        <v>291</v>
      </c>
      <c r="AH13" s="2">
        <v>36</v>
      </c>
      <c r="AI13" s="35">
        <v>9.3000000000000013E-2</v>
      </c>
      <c r="AJ13" s="2">
        <v>3</v>
      </c>
      <c r="AK13" s="103">
        <v>0.16699999999999998</v>
      </c>
      <c r="AL13" s="16" t="s">
        <v>291</v>
      </c>
      <c r="AM13" s="2">
        <v>36</v>
      </c>
      <c r="AN13" s="35">
        <v>9.3000000000000013E-2</v>
      </c>
      <c r="AO13" s="2">
        <v>3</v>
      </c>
      <c r="AP13" s="103">
        <v>0.16699999999999998</v>
      </c>
      <c r="AQ13" s="16" t="s">
        <v>291</v>
      </c>
      <c r="AR13" s="2">
        <v>36</v>
      </c>
      <c r="AS13" s="35">
        <v>9.3000000000000013E-2</v>
      </c>
      <c r="AT13" s="2">
        <v>3</v>
      </c>
      <c r="AU13" s="103">
        <v>0.16699999999999998</v>
      </c>
      <c r="AV13" s="16" t="s">
        <v>291</v>
      </c>
      <c r="AW13" s="2" t="s">
        <v>291</v>
      </c>
      <c r="AX13" s="35" t="s">
        <v>291</v>
      </c>
      <c r="AY13" s="2" t="s">
        <v>291</v>
      </c>
      <c r="AZ13" s="103" t="s">
        <v>291</v>
      </c>
      <c r="BA13" s="16" t="s">
        <v>291</v>
      </c>
      <c r="BB13" s="2" t="s">
        <v>291</v>
      </c>
      <c r="BC13" s="35" t="s">
        <v>291</v>
      </c>
      <c r="BD13" s="2" t="s">
        <v>291</v>
      </c>
      <c r="BE13" s="103" t="s">
        <v>291</v>
      </c>
      <c r="BF13" s="16" t="s">
        <v>291</v>
      </c>
      <c r="BG13" s="2" t="s">
        <v>291</v>
      </c>
      <c r="BH13" s="35" t="s">
        <v>291</v>
      </c>
      <c r="BI13" s="2" t="s">
        <v>291</v>
      </c>
      <c r="BJ13" s="103" t="s">
        <v>291</v>
      </c>
      <c r="BK13" s="16" t="s">
        <v>291</v>
      </c>
      <c r="BL13" s="2" t="s">
        <v>291</v>
      </c>
      <c r="BM13" s="35" t="s">
        <v>291</v>
      </c>
      <c r="BN13" s="2" t="s">
        <v>291</v>
      </c>
      <c r="BO13" s="103" t="s">
        <v>291</v>
      </c>
      <c r="BP13" s="16" t="s">
        <v>291</v>
      </c>
      <c r="BQ13" s="2" t="s">
        <v>291</v>
      </c>
      <c r="BR13" s="35" t="s">
        <v>291</v>
      </c>
      <c r="BS13" s="2" t="s">
        <v>291</v>
      </c>
      <c r="BT13" s="103" t="s">
        <v>291</v>
      </c>
      <c r="BU13" s="16" t="s">
        <v>291</v>
      </c>
      <c r="BV13" s="2" t="s">
        <v>291</v>
      </c>
      <c r="BW13" s="35" t="s">
        <v>291</v>
      </c>
      <c r="BX13" s="2" t="s">
        <v>291</v>
      </c>
      <c r="BY13" s="103" t="s">
        <v>291</v>
      </c>
      <c r="BZ13" s="16" t="s">
        <v>291</v>
      </c>
      <c r="CA13" s="2" t="s">
        <v>291</v>
      </c>
      <c r="CB13" s="35" t="s">
        <v>291</v>
      </c>
      <c r="CC13" s="2" t="s">
        <v>291</v>
      </c>
      <c r="CD13" s="103" t="s">
        <v>291</v>
      </c>
      <c r="CE13" s="16" t="s">
        <v>291</v>
      </c>
      <c r="CF13" s="2" t="s">
        <v>291</v>
      </c>
      <c r="CG13" s="35" t="s">
        <v>291</v>
      </c>
      <c r="CH13" s="2" t="s">
        <v>291</v>
      </c>
      <c r="CI13" s="103" t="s">
        <v>291</v>
      </c>
      <c r="CJ13" s="16" t="s">
        <v>291</v>
      </c>
      <c r="CK13" s="2" t="s">
        <v>291</v>
      </c>
      <c r="CL13" s="35" t="s">
        <v>291</v>
      </c>
      <c r="CM13" s="2" t="s">
        <v>291</v>
      </c>
      <c r="CN13" s="103" t="s">
        <v>291</v>
      </c>
      <c r="CO13" s="16" t="s">
        <v>291</v>
      </c>
      <c r="CP13" s="2" t="s">
        <v>291</v>
      </c>
      <c r="CQ13" s="35" t="s">
        <v>291</v>
      </c>
      <c r="CR13" s="2" t="s">
        <v>291</v>
      </c>
      <c r="CS13" s="103" t="s">
        <v>291</v>
      </c>
      <c r="CT13" s="16" t="s">
        <v>291</v>
      </c>
      <c r="CU13" s="2" t="s">
        <v>291</v>
      </c>
      <c r="CV13" s="35" t="s">
        <v>291</v>
      </c>
      <c r="CW13" s="2" t="s">
        <v>291</v>
      </c>
      <c r="CX13" s="103" t="s">
        <v>291</v>
      </c>
      <c r="CY13" s="16" t="s">
        <v>291</v>
      </c>
      <c r="CZ13" s="2" t="s">
        <v>291</v>
      </c>
      <c r="DA13" s="35" t="s">
        <v>291</v>
      </c>
      <c r="DB13" s="2" t="s">
        <v>291</v>
      </c>
      <c r="DC13" s="103" t="s">
        <v>291</v>
      </c>
      <c r="DD13" s="16" t="s">
        <v>291</v>
      </c>
      <c r="DE13" s="2" t="s">
        <v>291</v>
      </c>
      <c r="DF13" s="35" t="s">
        <v>291</v>
      </c>
      <c r="DG13" s="2" t="s">
        <v>291</v>
      </c>
      <c r="DH13" s="103" t="s">
        <v>291</v>
      </c>
      <c r="DI13" s="16" t="s">
        <v>291</v>
      </c>
      <c r="DJ13" s="2" t="s">
        <v>291</v>
      </c>
      <c r="DK13" s="35" t="s">
        <v>291</v>
      </c>
      <c r="DL13" s="2" t="s">
        <v>291</v>
      </c>
      <c r="DM13" s="103" t="s">
        <v>291</v>
      </c>
      <c r="DN13" s="16" t="s">
        <v>291</v>
      </c>
      <c r="DO13" s="2" t="s">
        <v>291</v>
      </c>
      <c r="DP13" s="35" t="s">
        <v>291</v>
      </c>
      <c r="DQ13" s="2" t="s">
        <v>291</v>
      </c>
      <c r="DR13" s="103" t="s">
        <v>291</v>
      </c>
      <c r="DS13" s="16" t="s">
        <v>291</v>
      </c>
      <c r="DT13" s="2" t="s">
        <v>291</v>
      </c>
      <c r="DU13" s="35" t="s">
        <v>291</v>
      </c>
      <c r="DV13" s="2" t="s">
        <v>291</v>
      </c>
      <c r="DW13" s="103" t="s">
        <v>291</v>
      </c>
      <c r="DX13" s="16" t="s">
        <v>291</v>
      </c>
      <c r="DY13" s="2" t="s">
        <v>291</v>
      </c>
      <c r="DZ13" s="35" t="s">
        <v>291</v>
      </c>
      <c r="EA13" s="2" t="s">
        <v>291</v>
      </c>
      <c r="EB13" s="103" t="s">
        <v>291</v>
      </c>
      <c r="EC13" s="16" t="s">
        <v>291</v>
      </c>
      <c r="ED13" s="2" t="s">
        <v>291</v>
      </c>
      <c r="EE13" s="35" t="s">
        <v>291</v>
      </c>
      <c r="EF13" s="2" t="s">
        <v>291</v>
      </c>
      <c r="EG13" s="103" t="s">
        <v>291</v>
      </c>
      <c r="EH13" s="16" t="s">
        <v>291</v>
      </c>
      <c r="EI13" s="2" t="s">
        <v>291</v>
      </c>
      <c r="EJ13" s="35" t="s">
        <v>291</v>
      </c>
      <c r="EK13" s="2" t="s">
        <v>291</v>
      </c>
      <c r="EL13" s="103" t="s">
        <v>291</v>
      </c>
      <c r="EM13" s="16" t="s">
        <v>291</v>
      </c>
      <c r="EN13" s="2" t="s">
        <v>291</v>
      </c>
      <c r="EO13" s="35" t="s">
        <v>291</v>
      </c>
      <c r="EP13" s="2" t="s">
        <v>291</v>
      </c>
      <c r="EQ13" s="103" t="s">
        <v>291</v>
      </c>
      <c r="ER13" s="16" t="s">
        <v>291</v>
      </c>
      <c r="ES13" s="2" t="s">
        <v>291</v>
      </c>
      <c r="ET13" s="35" t="s">
        <v>291</v>
      </c>
      <c r="EU13" s="2" t="s">
        <v>291</v>
      </c>
      <c r="EV13" s="103" t="s">
        <v>291</v>
      </c>
      <c r="EW13" s="16" t="s">
        <v>291</v>
      </c>
      <c r="EX13" s="2" t="s">
        <v>291</v>
      </c>
      <c r="EY13" s="35" t="s">
        <v>291</v>
      </c>
      <c r="EZ13" s="2" t="s">
        <v>291</v>
      </c>
      <c r="FA13" s="103" t="s">
        <v>291</v>
      </c>
      <c r="FB13" s="16" t="s">
        <v>291</v>
      </c>
      <c r="FC13" s="2" t="s">
        <v>291</v>
      </c>
      <c r="FD13" s="35" t="s">
        <v>291</v>
      </c>
      <c r="FE13" s="2" t="s">
        <v>291</v>
      </c>
      <c r="FF13" s="103" t="s">
        <v>291</v>
      </c>
      <c r="FG13" s="16" t="s">
        <v>291</v>
      </c>
      <c r="FH13" s="2" t="s">
        <v>291</v>
      </c>
      <c r="FI13" s="35" t="s">
        <v>291</v>
      </c>
      <c r="FJ13" s="2" t="s">
        <v>291</v>
      </c>
      <c r="FK13" s="103" t="s">
        <v>291</v>
      </c>
      <c r="FL13" s="16" t="s">
        <v>291</v>
      </c>
      <c r="FM13" s="2" t="s">
        <v>291</v>
      </c>
      <c r="FN13" s="35" t="s">
        <v>291</v>
      </c>
      <c r="FO13" s="2" t="s">
        <v>291</v>
      </c>
      <c r="FP13" s="103" t="s">
        <v>291</v>
      </c>
      <c r="FQ13" s="16" t="s">
        <v>291</v>
      </c>
      <c r="FR13" s="2" t="s">
        <v>291</v>
      </c>
      <c r="FS13" s="35" t="s">
        <v>291</v>
      </c>
      <c r="FT13" s="2" t="s">
        <v>291</v>
      </c>
      <c r="FU13" s="103" t="s">
        <v>291</v>
      </c>
      <c r="FV13" s="16" t="s">
        <v>291</v>
      </c>
      <c r="FW13" s="2" t="s">
        <v>291</v>
      </c>
      <c r="FX13" s="35" t="s">
        <v>291</v>
      </c>
      <c r="FY13" s="2" t="s">
        <v>291</v>
      </c>
      <c r="FZ13" s="103" t="s">
        <v>291</v>
      </c>
      <c r="GA13" s="16" t="s">
        <v>291</v>
      </c>
      <c r="GB13" s="2" t="s">
        <v>291</v>
      </c>
      <c r="GC13" s="35" t="s">
        <v>291</v>
      </c>
      <c r="GD13" s="2" t="s">
        <v>291</v>
      </c>
      <c r="GE13" s="103" t="s">
        <v>291</v>
      </c>
      <c r="GF13" s="16"/>
      <c r="GH13" s="35"/>
      <c r="GJ13" s="103"/>
    </row>
    <row r="14" spans="1:192" ht="13.5" customHeight="1" x14ac:dyDescent="0.25">
      <c r="A14" s="62" t="s">
        <v>336</v>
      </c>
      <c r="B14" s="2" t="s">
        <v>309</v>
      </c>
      <c r="C14" s="16" t="s">
        <v>291</v>
      </c>
      <c r="D14" s="2">
        <v>21</v>
      </c>
      <c r="E14" s="35">
        <v>5.4000000000000006E-2</v>
      </c>
      <c r="F14" s="2">
        <v>1</v>
      </c>
      <c r="G14" s="103">
        <v>4.8000000000000001E-2</v>
      </c>
      <c r="H14" s="16" t="s">
        <v>291</v>
      </c>
      <c r="I14" s="2">
        <v>22</v>
      </c>
      <c r="J14" s="35">
        <v>5.7000000000000002E-2</v>
      </c>
      <c r="K14" s="2">
        <v>0</v>
      </c>
      <c r="L14" s="103">
        <v>0</v>
      </c>
      <c r="M14" s="16" t="s">
        <v>291</v>
      </c>
      <c r="N14" s="2">
        <v>21</v>
      </c>
      <c r="O14" s="35">
        <v>5.5E-2</v>
      </c>
      <c r="P14" s="2">
        <v>1</v>
      </c>
      <c r="Q14" s="103">
        <v>0.05</v>
      </c>
      <c r="R14" s="16" t="s">
        <v>291</v>
      </c>
      <c r="S14" s="2">
        <v>22</v>
      </c>
      <c r="T14" s="35">
        <v>5.7000000000000002E-2</v>
      </c>
      <c r="U14" s="2">
        <v>2</v>
      </c>
      <c r="V14" s="103">
        <v>0.1</v>
      </c>
      <c r="W14" s="16" t="s">
        <v>291</v>
      </c>
      <c r="X14" s="2">
        <v>22</v>
      </c>
      <c r="Y14" s="35">
        <v>5.7000000000000002E-2</v>
      </c>
      <c r="Z14" s="2">
        <v>2</v>
      </c>
      <c r="AA14" s="103">
        <v>0.1</v>
      </c>
      <c r="AB14" s="16" t="s">
        <v>291</v>
      </c>
      <c r="AC14" s="2">
        <v>24</v>
      </c>
      <c r="AD14" s="35">
        <v>6.2E-2</v>
      </c>
      <c r="AE14" s="2">
        <v>3</v>
      </c>
      <c r="AF14" s="103">
        <v>0.16699999999999998</v>
      </c>
      <c r="AG14" s="16" t="s">
        <v>291</v>
      </c>
      <c r="AH14" s="2">
        <v>24</v>
      </c>
      <c r="AI14" s="35">
        <v>6.2E-2</v>
      </c>
      <c r="AJ14" s="2">
        <v>3</v>
      </c>
      <c r="AK14" s="103">
        <v>0.16699999999999998</v>
      </c>
      <c r="AL14" s="16" t="s">
        <v>291</v>
      </c>
      <c r="AM14" s="2">
        <v>24</v>
      </c>
      <c r="AN14" s="35">
        <v>6.2E-2</v>
      </c>
      <c r="AO14" s="2">
        <v>3</v>
      </c>
      <c r="AP14" s="103">
        <v>0.16699999999999998</v>
      </c>
      <c r="AQ14" s="16" t="s">
        <v>291</v>
      </c>
      <c r="AR14" s="2">
        <v>23</v>
      </c>
      <c r="AS14" s="35">
        <v>0.06</v>
      </c>
      <c r="AT14" s="2">
        <v>3</v>
      </c>
      <c r="AU14" s="103">
        <v>0.16699999999999998</v>
      </c>
      <c r="AV14" s="16" t="s">
        <v>291</v>
      </c>
      <c r="AW14" s="2" t="s">
        <v>291</v>
      </c>
      <c r="AX14" s="35" t="s">
        <v>291</v>
      </c>
      <c r="AY14" s="2" t="s">
        <v>291</v>
      </c>
      <c r="AZ14" s="103" t="s">
        <v>291</v>
      </c>
      <c r="BA14" s="16" t="s">
        <v>291</v>
      </c>
      <c r="BB14" s="2" t="s">
        <v>291</v>
      </c>
      <c r="BC14" s="35" t="s">
        <v>291</v>
      </c>
      <c r="BD14" s="2" t="s">
        <v>291</v>
      </c>
      <c r="BE14" s="103" t="s">
        <v>291</v>
      </c>
      <c r="BF14" s="16" t="s">
        <v>291</v>
      </c>
      <c r="BG14" s="2" t="s">
        <v>291</v>
      </c>
      <c r="BH14" s="35" t="s">
        <v>291</v>
      </c>
      <c r="BI14" s="2" t="s">
        <v>291</v>
      </c>
      <c r="BJ14" s="103" t="s">
        <v>291</v>
      </c>
      <c r="BK14" s="16" t="s">
        <v>291</v>
      </c>
      <c r="BL14" s="2" t="s">
        <v>291</v>
      </c>
      <c r="BM14" s="35" t="s">
        <v>291</v>
      </c>
      <c r="BN14" s="2" t="s">
        <v>291</v>
      </c>
      <c r="BO14" s="103" t="s">
        <v>291</v>
      </c>
      <c r="BP14" s="16" t="s">
        <v>291</v>
      </c>
      <c r="BQ14" s="2" t="s">
        <v>291</v>
      </c>
      <c r="BR14" s="35" t="s">
        <v>291</v>
      </c>
      <c r="BS14" s="2" t="s">
        <v>291</v>
      </c>
      <c r="BT14" s="103" t="s">
        <v>291</v>
      </c>
      <c r="BU14" s="16" t="s">
        <v>291</v>
      </c>
      <c r="BV14" s="2" t="s">
        <v>291</v>
      </c>
      <c r="BW14" s="35" t="s">
        <v>291</v>
      </c>
      <c r="BX14" s="2" t="s">
        <v>291</v>
      </c>
      <c r="BY14" s="103" t="s">
        <v>291</v>
      </c>
      <c r="BZ14" s="16" t="s">
        <v>291</v>
      </c>
      <c r="CA14" s="2" t="s">
        <v>291</v>
      </c>
      <c r="CB14" s="35" t="s">
        <v>291</v>
      </c>
      <c r="CC14" s="2" t="s">
        <v>291</v>
      </c>
      <c r="CD14" s="103" t="s">
        <v>291</v>
      </c>
      <c r="CE14" s="16" t="s">
        <v>291</v>
      </c>
      <c r="CF14" s="2" t="s">
        <v>291</v>
      </c>
      <c r="CG14" s="35" t="s">
        <v>291</v>
      </c>
      <c r="CH14" s="2" t="s">
        <v>291</v>
      </c>
      <c r="CI14" s="103" t="s">
        <v>291</v>
      </c>
      <c r="CJ14" s="16" t="s">
        <v>291</v>
      </c>
      <c r="CK14" s="2" t="s">
        <v>291</v>
      </c>
      <c r="CL14" s="35" t="s">
        <v>291</v>
      </c>
      <c r="CM14" s="2" t="s">
        <v>291</v>
      </c>
      <c r="CN14" s="103" t="s">
        <v>291</v>
      </c>
      <c r="CO14" s="16" t="s">
        <v>291</v>
      </c>
      <c r="CP14" s="2" t="s">
        <v>291</v>
      </c>
      <c r="CQ14" s="35" t="s">
        <v>291</v>
      </c>
      <c r="CR14" s="2" t="s">
        <v>291</v>
      </c>
      <c r="CS14" s="103" t="s">
        <v>291</v>
      </c>
      <c r="CT14" s="16" t="s">
        <v>291</v>
      </c>
      <c r="CU14" s="2" t="s">
        <v>291</v>
      </c>
      <c r="CV14" s="35" t="s">
        <v>291</v>
      </c>
      <c r="CW14" s="2" t="s">
        <v>291</v>
      </c>
      <c r="CX14" s="103" t="s">
        <v>291</v>
      </c>
      <c r="CY14" s="16" t="s">
        <v>291</v>
      </c>
      <c r="CZ14" s="2" t="s">
        <v>291</v>
      </c>
      <c r="DA14" s="35" t="s">
        <v>291</v>
      </c>
      <c r="DB14" s="2" t="s">
        <v>291</v>
      </c>
      <c r="DC14" s="103" t="s">
        <v>291</v>
      </c>
      <c r="DD14" s="16" t="s">
        <v>291</v>
      </c>
      <c r="DE14" s="2" t="s">
        <v>291</v>
      </c>
      <c r="DF14" s="35" t="s">
        <v>291</v>
      </c>
      <c r="DG14" s="2" t="s">
        <v>291</v>
      </c>
      <c r="DH14" s="103" t="s">
        <v>291</v>
      </c>
      <c r="DI14" s="16" t="s">
        <v>291</v>
      </c>
      <c r="DJ14" s="2" t="s">
        <v>291</v>
      </c>
      <c r="DK14" s="35" t="s">
        <v>291</v>
      </c>
      <c r="DL14" s="2" t="s">
        <v>291</v>
      </c>
      <c r="DM14" s="103" t="s">
        <v>291</v>
      </c>
      <c r="DN14" s="16" t="s">
        <v>291</v>
      </c>
      <c r="DO14" s="2" t="s">
        <v>291</v>
      </c>
      <c r="DP14" s="35" t="s">
        <v>291</v>
      </c>
      <c r="DQ14" s="2" t="s">
        <v>291</v>
      </c>
      <c r="DR14" s="103" t="s">
        <v>291</v>
      </c>
      <c r="DS14" s="16" t="s">
        <v>291</v>
      </c>
      <c r="DT14" s="2" t="s">
        <v>291</v>
      </c>
      <c r="DU14" s="35" t="s">
        <v>291</v>
      </c>
      <c r="DV14" s="2" t="s">
        <v>291</v>
      </c>
      <c r="DW14" s="103" t="s">
        <v>291</v>
      </c>
      <c r="DX14" s="16" t="s">
        <v>291</v>
      </c>
      <c r="DY14" s="2" t="s">
        <v>291</v>
      </c>
      <c r="DZ14" s="35" t="s">
        <v>291</v>
      </c>
      <c r="EA14" s="2" t="s">
        <v>291</v>
      </c>
      <c r="EB14" s="103" t="s">
        <v>291</v>
      </c>
      <c r="EC14" s="16" t="s">
        <v>291</v>
      </c>
      <c r="ED14" s="2" t="s">
        <v>291</v>
      </c>
      <c r="EE14" s="35" t="s">
        <v>291</v>
      </c>
      <c r="EF14" s="2" t="s">
        <v>291</v>
      </c>
      <c r="EG14" s="103" t="s">
        <v>291</v>
      </c>
      <c r="EH14" s="16" t="s">
        <v>291</v>
      </c>
      <c r="EI14" s="2" t="s">
        <v>291</v>
      </c>
      <c r="EJ14" s="35" t="s">
        <v>291</v>
      </c>
      <c r="EK14" s="2" t="s">
        <v>291</v>
      </c>
      <c r="EL14" s="103" t="s">
        <v>291</v>
      </c>
      <c r="EM14" s="16" t="s">
        <v>291</v>
      </c>
      <c r="EN14" s="2" t="s">
        <v>291</v>
      </c>
      <c r="EO14" s="35" t="s">
        <v>291</v>
      </c>
      <c r="EP14" s="2" t="s">
        <v>291</v>
      </c>
      <c r="EQ14" s="103" t="s">
        <v>291</v>
      </c>
      <c r="ER14" s="16" t="s">
        <v>291</v>
      </c>
      <c r="ES14" s="2" t="s">
        <v>291</v>
      </c>
      <c r="ET14" s="35" t="s">
        <v>291</v>
      </c>
      <c r="EU14" s="2" t="s">
        <v>291</v>
      </c>
      <c r="EV14" s="103" t="s">
        <v>291</v>
      </c>
      <c r="EW14" s="16" t="s">
        <v>291</v>
      </c>
      <c r="EX14" s="2" t="s">
        <v>291</v>
      </c>
      <c r="EY14" s="35" t="s">
        <v>291</v>
      </c>
      <c r="EZ14" s="2" t="s">
        <v>291</v>
      </c>
      <c r="FA14" s="103" t="s">
        <v>291</v>
      </c>
      <c r="FB14" s="16" t="s">
        <v>291</v>
      </c>
      <c r="FC14" s="2" t="s">
        <v>291</v>
      </c>
      <c r="FD14" s="35" t="s">
        <v>291</v>
      </c>
      <c r="FE14" s="2" t="s">
        <v>291</v>
      </c>
      <c r="FF14" s="103" t="s">
        <v>291</v>
      </c>
      <c r="FG14" s="16" t="s">
        <v>291</v>
      </c>
      <c r="FH14" s="2" t="s">
        <v>291</v>
      </c>
      <c r="FI14" s="35" t="s">
        <v>291</v>
      </c>
      <c r="FJ14" s="2" t="s">
        <v>291</v>
      </c>
      <c r="FK14" s="103" t="s">
        <v>291</v>
      </c>
      <c r="FL14" s="16" t="s">
        <v>291</v>
      </c>
      <c r="FM14" s="2" t="s">
        <v>291</v>
      </c>
      <c r="FN14" s="35" t="s">
        <v>291</v>
      </c>
      <c r="FO14" s="2" t="s">
        <v>291</v>
      </c>
      <c r="FP14" s="103" t="s">
        <v>291</v>
      </c>
      <c r="FQ14" s="16" t="s">
        <v>291</v>
      </c>
      <c r="FR14" s="2" t="s">
        <v>291</v>
      </c>
      <c r="FS14" s="35" t="s">
        <v>291</v>
      </c>
      <c r="FT14" s="2" t="s">
        <v>291</v>
      </c>
      <c r="FU14" s="103" t="s">
        <v>291</v>
      </c>
      <c r="FV14" s="16" t="s">
        <v>291</v>
      </c>
      <c r="FW14" s="2" t="s">
        <v>291</v>
      </c>
      <c r="FX14" s="35" t="s">
        <v>291</v>
      </c>
      <c r="FY14" s="2" t="s">
        <v>291</v>
      </c>
      <c r="FZ14" s="103" t="s">
        <v>291</v>
      </c>
      <c r="GA14" s="16" t="s">
        <v>291</v>
      </c>
      <c r="GB14" s="2" t="s">
        <v>291</v>
      </c>
      <c r="GC14" s="35" t="s">
        <v>291</v>
      </c>
      <c r="GD14" s="2" t="s">
        <v>291</v>
      </c>
      <c r="GE14" s="103" t="s">
        <v>291</v>
      </c>
      <c r="GF14" s="16"/>
      <c r="GH14" s="35"/>
      <c r="GJ14" s="103"/>
    </row>
    <row r="15" spans="1:192" ht="13.5" customHeight="1" x14ac:dyDescent="0.25">
      <c r="A15" s="62" t="s">
        <v>325</v>
      </c>
      <c r="B15" s="2" t="s">
        <v>310</v>
      </c>
      <c r="C15" s="16" t="s">
        <v>291</v>
      </c>
      <c r="D15" s="2" t="s">
        <v>291</v>
      </c>
      <c r="E15" s="35" t="s">
        <v>291</v>
      </c>
      <c r="F15" s="2" t="s">
        <v>291</v>
      </c>
      <c r="G15" s="103" t="s">
        <v>291</v>
      </c>
      <c r="H15" s="16" t="s">
        <v>291</v>
      </c>
      <c r="I15" s="2" t="s">
        <v>291</v>
      </c>
      <c r="J15" s="35" t="s">
        <v>291</v>
      </c>
      <c r="K15" s="2" t="s">
        <v>291</v>
      </c>
      <c r="L15" s="103" t="s">
        <v>291</v>
      </c>
      <c r="M15" s="16" t="s">
        <v>291</v>
      </c>
      <c r="N15" s="2" t="s">
        <v>291</v>
      </c>
      <c r="O15" s="35" t="s">
        <v>291</v>
      </c>
      <c r="P15" s="2" t="s">
        <v>291</v>
      </c>
      <c r="Q15" s="103" t="s">
        <v>291</v>
      </c>
      <c r="R15" s="16" t="s">
        <v>291</v>
      </c>
      <c r="S15" s="2" t="s">
        <v>291</v>
      </c>
      <c r="T15" s="35" t="s">
        <v>291</v>
      </c>
      <c r="U15" s="2" t="s">
        <v>291</v>
      </c>
      <c r="V15" s="103" t="s">
        <v>291</v>
      </c>
      <c r="W15" s="16" t="s">
        <v>291</v>
      </c>
      <c r="X15" s="2" t="s">
        <v>291</v>
      </c>
      <c r="Y15" s="35" t="s">
        <v>291</v>
      </c>
      <c r="Z15" s="2" t="s">
        <v>291</v>
      </c>
      <c r="AA15" s="103" t="s">
        <v>291</v>
      </c>
      <c r="AB15" s="16" t="s">
        <v>291</v>
      </c>
      <c r="AC15" s="2" t="s">
        <v>291</v>
      </c>
      <c r="AD15" s="35" t="s">
        <v>291</v>
      </c>
      <c r="AE15" s="2" t="s">
        <v>291</v>
      </c>
      <c r="AF15" s="103" t="s">
        <v>291</v>
      </c>
      <c r="AG15" s="16" t="s">
        <v>291</v>
      </c>
      <c r="AH15" s="2" t="s">
        <v>291</v>
      </c>
      <c r="AI15" s="35" t="s">
        <v>291</v>
      </c>
      <c r="AJ15" s="2" t="s">
        <v>291</v>
      </c>
      <c r="AK15" s="103" t="s">
        <v>291</v>
      </c>
      <c r="AL15" s="16" t="s">
        <v>291</v>
      </c>
      <c r="AM15" s="2" t="s">
        <v>291</v>
      </c>
      <c r="AN15" s="35" t="s">
        <v>291</v>
      </c>
      <c r="AO15" s="2" t="s">
        <v>291</v>
      </c>
      <c r="AP15" s="103" t="s">
        <v>291</v>
      </c>
      <c r="AQ15" s="16" t="s">
        <v>291</v>
      </c>
      <c r="AR15" s="2" t="s">
        <v>291</v>
      </c>
      <c r="AS15" s="35" t="s">
        <v>291</v>
      </c>
      <c r="AT15" s="2" t="s">
        <v>291</v>
      </c>
      <c r="AU15" s="103" t="s">
        <v>291</v>
      </c>
      <c r="AV15" s="16" t="s">
        <v>291</v>
      </c>
      <c r="AW15" s="2">
        <v>209</v>
      </c>
      <c r="AX15" s="35">
        <v>0.54100000000000004</v>
      </c>
      <c r="AY15" s="2">
        <v>11</v>
      </c>
      <c r="AZ15" s="103">
        <v>0.78599999999999992</v>
      </c>
      <c r="BA15" s="16" t="s">
        <v>291</v>
      </c>
      <c r="BB15" s="2">
        <v>209</v>
      </c>
      <c r="BC15" s="35">
        <v>0.54100000000000004</v>
      </c>
      <c r="BD15" s="2">
        <v>11</v>
      </c>
      <c r="BE15" s="103">
        <v>0.78599999999999992</v>
      </c>
      <c r="BF15" s="16" t="s">
        <v>291</v>
      </c>
      <c r="BG15" s="2">
        <v>209</v>
      </c>
      <c r="BH15" s="35">
        <v>0.54100000000000004</v>
      </c>
      <c r="BI15" s="2">
        <v>12</v>
      </c>
      <c r="BJ15" s="103">
        <v>0.8</v>
      </c>
      <c r="BK15" s="16" t="s">
        <v>291</v>
      </c>
      <c r="BL15" s="2">
        <v>209</v>
      </c>
      <c r="BM15" s="35">
        <v>0.54100000000000004</v>
      </c>
      <c r="BN15" s="2">
        <v>12</v>
      </c>
      <c r="BO15" s="103">
        <v>0.8</v>
      </c>
      <c r="BP15" s="16" t="s">
        <v>291</v>
      </c>
      <c r="BQ15" s="2">
        <v>209</v>
      </c>
      <c r="BR15" s="35">
        <v>0.54100000000000004</v>
      </c>
      <c r="BS15" s="2">
        <v>12</v>
      </c>
      <c r="BT15" s="103">
        <v>0.8</v>
      </c>
      <c r="BU15" s="16" t="s">
        <v>291</v>
      </c>
      <c r="BV15" s="2">
        <v>209</v>
      </c>
      <c r="BW15" s="35">
        <v>0.54100000000000004</v>
      </c>
      <c r="BX15" s="2">
        <v>12</v>
      </c>
      <c r="BY15" s="103">
        <v>0.8</v>
      </c>
      <c r="BZ15" s="16" t="s">
        <v>291</v>
      </c>
      <c r="CA15" s="2">
        <v>204</v>
      </c>
      <c r="CB15" s="35">
        <v>0.53100000000000003</v>
      </c>
      <c r="CC15" s="2">
        <v>12</v>
      </c>
      <c r="CD15" s="103">
        <v>0.8</v>
      </c>
      <c r="CE15" s="16" t="s">
        <v>291</v>
      </c>
      <c r="CF15" s="2">
        <v>204</v>
      </c>
      <c r="CG15" s="35">
        <v>0.53400000000000003</v>
      </c>
      <c r="CH15" s="2">
        <v>11</v>
      </c>
      <c r="CI15" s="103">
        <v>0.78500000000000003</v>
      </c>
      <c r="CJ15" s="16" t="s">
        <v>291</v>
      </c>
      <c r="CK15" s="2">
        <v>204</v>
      </c>
      <c r="CL15" s="35">
        <v>0.53400000000000003</v>
      </c>
      <c r="CM15" s="2">
        <v>11</v>
      </c>
      <c r="CN15" s="103">
        <v>0.78500000000000003</v>
      </c>
      <c r="CO15" s="16" t="s">
        <v>291</v>
      </c>
      <c r="CP15" s="2" t="s">
        <v>291</v>
      </c>
      <c r="CQ15" s="35" t="s">
        <v>291</v>
      </c>
      <c r="CR15" s="2" t="s">
        <v>291</v>
      </c>
      <c r="CS15" s="103" t="s">
        <v>291</v>
      </c>
      <c r="CT15" s="16" t="s">
        <v>291</v>
      </c>
      <c r="CU15" s="2" t="s">
        <v>291</v>
      </c>
      <c r="CV15" s="35" t="s">
        <v>291</v>
      </c>
      <c r="CW15" s="2" t="s">
        <v>291</v>
      </c>
      <c r="CX15" s="103" t="s">
        <v>291</v>
      </c>
      <c r="CY15" s="16" t="s">
        <v>291</v>
      </c>
      <c r="CZ15" s="2" t="s">
        <v>291</v>
      </c>
      <c r="DA15" s="35" t="s">
        <v>291</v>
      </c>
      <c r="DB15" s="2" t="s">
        <v>291</v>
      </c>
      <c r="DC15" s="103" t="s">
        <v>291</v>
      </c>
      <c r="DD15" s="16" t="s">
        <v>291</v>
      </c>
      <c r="DE15" s="2" t="s">
        <v>291</v>
      </c>
      <c r="DF15" s="35" t="s">
        <v>291</v>
      </c>
      <c r="DG15" s="2" t="s">
        <v>291</v>
      </c>
      <c r="DH15" s="103" t="s">
        <v>291</v>
      </c>
      <c r="DI15" s="16" t="s">
        <v>291</v>
      </c>
      <c r="DJ15" s="2" t="s">
        <v>291</v>
      </c>
      <c r="DK15" s="35" t="s">
        <v>291</v>
      </c>
      <c r="DL15" s="2" t="s">
        <v>291</v>
      </c>
      <c r="DM15" s="103" t="s">
        <v>291</v>
      </c>
      <c r="DN15" s="16" t="s">
        <v>291</v>
      </c>
      <c r="DO15" s="2" t="s">
        <v>291</v>
      </c>
      <c r="DP15" s="35" t="s">
        <v>291</v>
      </c>
      <c r="DQ15" s="2" t="s">
        <v>291</v>
      </c>
      <c r="DR15" s="103" t="s">
        <v>291</v>
      </c>
      <c r="DS15" s="16" t="s">
        <v>291</v>
      </c>
      <c r="DT15" s="2" t="s">
        <v>291</v>
      </c>
      <c r="DU15" s="35" t="s">
        <v>291</v>
      </c>
      <c r="DV15" s="2" t="s">
        <v>291</v>
      </c>
      <c r="DW15" s="103" t="s">
        <v>291</v>
      </c>
      <c r="DX15" s="16" t="s">
        <v>291</v>
      </c>
      <c r="DY15" s="2" t="s">
        <v>291</v>
      </c>
      <c r="DZ15" s="35" t="s">
        <v>291</v>
      </c>
      <c r="EA15" s="2" t="s">
        <v>291</v>
      </c>
      <c r="EB15" s="103" t="s">
        <v>291</v>
      </c>
      <c r="EC15" s="16" t="s">
        <v>291</v>
      </c>
      <c r="ED15" s="2" t="s">
        <v>291</v>
      </c>
      <c r="EE15" s="35" t="s">
        <v>291</v>
      </c>
      <c r="EF15" s="2" t="s">
        <v>291</v>
      </c>
      <c r="EG15" s="103" t="s">
        <v>291</v>
      </c>
      <c r="EH15" s="16" t="s">
        <v>291</v>
      </c>
      <c r="EI15" s="2">
        <v>178</v>
      </c>
      <c r="EJ15" s="35">
        <v>0.46100000000000002</v>
      </c>
      <c r="EK15" s="2">
        <v>11</v>
      </c>
      <c r="EL15" s="103">
        <v>0.73299999999999998</v>
      </c>
      <c r="EM15" s="16" t="s">
        <v>291</v>
      </c>
      <c r="EN15" s="2">
        <v>178</v>
      </c>
      <c r="EO15" s="35">
        <v>0.46100000000000002</v>
      </c>
      <c r="EP15" s="2">
        <v>11</v>
      </c>
      <c r="EQ15" s="103">
        <v>0.73299999999999998</v>
      </c>
      <c r="ER15" s="16" t="s">
        <v>291</v>
      </c>
      <c r="ES15" s="2">
        <v>0</v>
      </c>
      <c r="ET15" s="35">
        <v>0</v>
      </c>
      <c r="EU15" s="2">
        <v>11</v>
      </c>
      <c r="EV15" s="103">
        <v>0.73299999999999998</v>
      </c>
      <c r="EW15" s="16" t="s">
        <v>291</v>
      </c>
      <c r="EX15" s="2">
        <v>0</v>
      </c>
      <c r="EY15" s="35">
        <v>0</v>
      </c>
      <c r="EZ15" s="2">
        <v>13</v>
      </c>
      <c r="FA15" s="103">
        <v>0.76500000000000001</v>
      </c>
      <c r="FB15" s="16" t="s">
        <v>291</v>
      </c>
      <c r="FC15" s="2">
        <v>177</v>
      </c>
      <c r="FD15" s="35">
        <v>0.45899999999999996</v>
      </c>
      <c r="FE15" s="2">
        <v>14</v>
      </c>
      <c r="FF15" s="103">
        <v>0.77800000000000002</v>
      </c>
      <c r="FG15" s="16" t="s">
        <v>291</v>
      </c>
      <c r="FH15" s="2">
        <v>190</v>
      </c>
      <c r="FI15" s="35">
        <v>0.49200000000000005</v>
      </c>
      <c r="FJ15" s="2">
        <v>10</v>
      </c>
      <c r="FK15" s="103">
        <v>0.76900000000000002</v>
      </c>
      <c r="FL15" s="16" t="s">
        <v>291</v>
      </c>
      <c r="FM15" s="2">
        <v>0</v>
      </c>
      <c r="FN15" s="35">
        <v>0</v>
      </c>
      <c r="FO15" s="2">
        <v>10</v>
      </c>
      <c r="FP15" s="103">
        <v>0.76900000000000002</v>
      </c>
      <c r="FQ15" s="16" t="s">
        <v>291</v>
      </c>
      <c r="FR15" s="2">
        <v>0</v>
      </c>
      <c r="FS15" s="35">
        <v>0</v>
      </c>
      <c r="FT15" s="2">
        <v>12</v>
      </c>
      <c r="FU15" s="103">
        <v>0.8</v>
      </c>
      <c r="FV15" s="16" t="s">
        <v>291</v>
      </c>
      <c r="FW15" s="2">
        <v>190</v>
      </c>
      <c r="FX15" s="35">
        <v>0.49399999999999999</v>
      </c>
      <c r="FY15" s="2">
        <v>16</v>
      </c>
      <c r="FZ15" s="103">
        <v>1</v>
      </c>
      <c r="GA15" s="16" t="s">
        <v>291</v>
      </c>
      <c r="GB15" s="2">
        <v>189</v>
      </c>
      <c r="GC15" s="35">
        <v>0.49</v>
      </c>
      <c r="GD15" s="2">
        <v>16</v>
      </c>
      <c r="GE15" s="103">
        <v>1</v>
      </c>
      <c r="GF15" s="16"/>
      <c r="GH15" s="35"/>
      <c r="GJ15" s="103"/>
    </row>
    <row r="16" spans="1:192" ht="13.5" customHeight="1" x14ac:dyDescent="0.25">
      <c r="A16" s="62" t="s">
        <v>332</v>
      </c>
      <c r="B16" s="2" t="s">
        <v>311</v>
      </c>
      <c r="C16" s="16" t="s">
        <v>291</v>
      </c>
      <c r="D16" s="2" t="s">
        <v>291</v>
      </c>
      <c r="E16" s="35" t="s">
        <v>291</v>
      </c>
      <c r="F16" s="2" t="s">
        <v>291</v>
      </c>
      <c r="G16" s="103" t="s">
        <v>291</v>
      </c>
      <c r="H16" s="16" t="s">
        <v>291</v>
      </c>
      <c r="I16" s="2" t="s">
        <v>291</v>
      </c>
      <c r="J16" s="35" t="s">
        <v>291</v>
      </c>
      <c r="K16" s="2" t="s">
        <v>291</v>
      </c>
      <c r="L16" s="103" t="s">
        <v>291</v>
      </c>
      <c r="M16" s="16" t="s">
        <v>291</v>
      </c>
      <c r="N16" s="2" t="s">
        <v>291</v>
      </c>
      <c r="O16" s="35" t="s">
        <v>291</v>
      </c>
      <c r="P16" s="2" t="s">
        <v>291</v>
      </c>
      <c r="Q16" s="103" t="s">
        <v>291</v>
      </c>
      <c r="R16" s="16" t="s">
        <v>291</v>
      </c>
      <c r="S16" s="2" t="s">
        <v>291</v>
      </c>
      <c r="T16" s="35" t="s">
        <v>291</v>
      </c>
      <c r="U16" s="2" t="s">
        <v>291</v>
      </c>
      <c r="V16" s="103" t="s">
        <v>291</v>
      </c>
      <c r="W16" s="16" t="s">
        <v>291</v>
      </c>
      <c r="X16" s="2" t="s">
        <v>291</v>
      </c>
      <c r="Y16" s="35" t="s">
        <v>291</v>
      </c>
      <c r="Z16" s="2" t="s">
        <v>291</v>
      </c>
      <c r="AA16" s="103" t="s">
        <v>291</v>
      </c>
      <c r="AB16" s="16" t="s">
        <v>291</v>
      </c>
      <c r="AC16" s="2" t="s">
        <v>291</v>
      </c>
      <c r="AD16" s="35" t="s">
        <v>291</v>
      </c>
      <c r="AE16" s="2" t="s">
        <v>291</v>
      </c>
      <c r="AF16" s="103" t="s">
        <v>291</v>
      </c>
      <c r="AG16" s="16" t="s">
        <v>291</v>
      </c>
      <c r="AH16" s="2" t="s">
        <v>291</v>
      </c>
      <c r="AI16" s="35" t="s">
        <v>291</v>
      </c>
      <c r="AJ16" s="2" t="s">
        <v>291</v>
      </c>
      <c r="AK16" s="103" t="s">
        <v>291</v>
      </c>
      <c r="AL16" s="16" t="s">
        <v>291</v>
      </c>
      <c r="AM16" s="2" t="s">
        <v>291</v>
      </c>
      <c r="AN16" s="35" t="s">
        <v>291</v>
      </c>
      <c r="AO16" s="2" t="s">
        <v>291</v>
      </c>
      <c r="AP16" s="103" t="s">
        <v>291</v>
      </c>
      <c r="AQ16" s="16" t="s">
        <v>291</v>
      </c>
      <c r="AR16" s="2" t="s">
        <v>291</v>
      </c>
      <c r="AS16" s="35" t="s">
        <v>291</v>
      </c>
      <c r="AT16" s="2" t="s">
        <v>291</v>
      </c>
      <c r="AU16" s="103" t="s">
        <v>291</v>
      </c>
      <c r="AV16" s="16" t="s">
        <v>291</v>
      </c>
      <c r="AW16" s="2">
        <v>70</v>
      </c>
      <c r="AX16" s="35">
        <v>0.18100000000000002</v>
      </c>
      <c r="AY16" s="2">
        <v>3</v>
      </c>
      <c r="AZ16" s="103">
        <v>0.2147</v>
      </c>
      <c r="BA16" s="16" t="s">
        <v>291</v>
      </c>
      <c r="BB16" s="2">
        <v>70</v>
      </c>
      <c r="BC16" s="35">
        <v>0.18100000000000002</v>
      </c>
      <c r="BD16" s="2">
        <v>3</v>
      </c>
      <c r="BE16" s="103">
        <v>0.214</v>
      </c>
      <c r="BF16" s="16" t="s">
        <v>291</v>
      </c>
      <c r="BG16" s="2">
        <v>69</v>
      </c>
      <c r="BH16" s="35">
        <v>0.17899999999999999</v>
      </c>
      <c r="BI16" s="2">
        <v>3</v>
      </c>
      <c r="BJ16" s="103">
        <v>0.2</v>
      </c>
      <c r="BK16" s="16" t="s">
        <v>291</v>
      </c>
      <c r="BL16" s="2">
        <v>69</v>
      </c>
      <c r="BM16" s="35">
        <v>0.17899999999999999</v>
      </c>
      <c r="BN16" s="2">
        <v>3</v>
      </c>
      <c r="BO16" s="103">
        <v>0.2</v>
      </c>
      <c r="BP16" s="16" t="s">
        <v>291</v>
      </c>
      <c r="BQ16" s="2">
        <v>68</v>
      </c>
      <c r="BR16" s="35">
        <v>0.17600000000000002</v>
      </c>
      <c r="BS16" s="2">
        <v>3</v>
      </c>
      <c r="BT16" s="103">
        <v>0.2</v>
      </c>
      <c r="BU16" s="16" t="s">
        <v>291</v>
      </c>
      <c r="BV16" s="2">
        <v>68</v>
      </c>
      <c r="BW16" s="35">
        <v>0.17600000000000002</v>
      </c>
      <c r="BX16" s="2">
        <v>3</v>
      </c>
      <c r="BY16" s="103">
        <v>0.2</v>
      </c>
      <c r="BZ16" s="16" t="s">
        <v>291</v>
      </c>
      <c r="CA16" s="2">
        <v>66</v>
      </c>
      <c r="CB16" s="35">
        <v>0.17199999999999999</v>
      </c>
      <c r="CC16" s="2">
        <v>3</v>
      </c>
      <c r="CD16" s="103">
        <v>0.2</v>
      </c>
      <c r="CE16" s="16" t="s">
        <v>291</v>
      </c>
      <c r="CF16" s="2">
        <v>66</v>
      </c>
      <c r="CG16" s="35">
        <v>0.17300000000000001</v>
      </c>
      <c r="CH16" s="2">
        <v>3</v>
      </c>
      <c r="CI16" s="103">
        <v>0.215</v>
      </c>
      <c r="CJ16" s="16" t="s">
        <v>291</v>
      </c>
      <c r="CK16" s="2">
        <v>66</v>
      </c>
      <c r="CL16" s="35">
        <v>0.17300000000000001</v>
      </c>
      <c r="CM16" s="2">
        <v>3</v>
      </c>
      <c r="CN16" s="103">
        <v>0.215</v>
      </c>
      <c r="CO16" s="16" t="s">
        <v>291</v>
      </c>
      <c r="CP16" s="2" t="s">
        <v>291</v>
      </c>
      <c r="CQ16" s="35" t="s">
        <v>291</v>
      </c>
      <c r="CR16" s="2" t="s">
        <v>291</v>
      </c>
      <c r="CS16" s="103" t="s">
        <v>291</v>
      </c>
      <c r="CT16" s="16" t="s">
        <v>291</v>
      </c>
      <c r="CU16" s="2" t="s">
        <v>291</v>
      </c>
      <c r="CV16" s="35" t="s">
        <v>291</v>
      </c>
      <c r="CW16" s="2" t="s">
        <v>291</v>
      </c>
      <c r="CX16" s="103" t="s">
        <v>291</v>
      </c>
      <c r="CY16" s="16" t="s">
        <v>291</v>
      </c>
      <c r="CZ16" s="2" t="s">
        <v>291</v>
      </c>
      <c r="DA16" s="35" t="s">
        <v>291</v>
      </c>
      <c r="DB16" s="2" t="s">
        <v>291</v>
      </c>
      <c r="DC16" s="103" t="s">
        <v>291</v>
      </c>
      <c r="DD16" s="16" t="s">
        <v>291</v>
      </c>
      <c r="DE16" s="2" t="s">
        <v>291</v>
      </c>
      <c r="DF16" s="35" t="s">
        <v>291</v>
      </c>
      <c r="DG16" s="2" t="s">
        <v>291</v>
      </c>
      <c r="DH16" s="103" t="s">
        <v>291</v>
      </c>
      <c r="DI16" s="16" t="s">
        <v>291</v>
      </c>
      <c r="DJ16" s="2" t="s">
        <v>291</v>
      </c>
      <c r="DK16" s="35" t="s">
        <v>291</v>
      </c>
      <c r="DL16" s="2" t="s">
        <v>291</v>
      </c>
      <c r="DM16" s="103" t="s">
        <v>291</v>
      </c>
      <c r="DN16" s="16" t="s">
        <v>291</v>
      </c>
      <c r="DO16" s="2" t="s">
        <v>291</v>
      </c>
      <c r="DP16" s="35" t="s">
        <v>291</v>
      </c>
      <c r="DQ16" s="2" t="s">
        <v>291</v>
      </c>
      <c r="DR16" s="103" t="s">
        <v>291</v>
      </c>
      <c r="DS16" s="16" t="s">
        <v>291</v>
      </c>
      <c r="DT16" s="2" t="s">
        <v>291</v>
      </c>
      <c r="DU16" s="35" t="s">
        <v>291</v>
      </c>
      <c r="DV16" s="2" t="s">
        <v>291</v>
      </c>
      <c r="DW16" s="103" t="s">
        <v>291</v>
      </c>
      <c r="DX16" s="16" t="s">
        <v>291</v>
      </c>
      <c r="DY16" s="2" t="s">
        <v>291</v>
      </c>
      <c r="DZ16" s="35" t="s">
        <v>291</v>
      </c>
      <c r="EA16" s="2" t="s">
        <v>291</v>
      </c>
      <c r="EB16" s="103" t="s">
        <v>291</v>
      </c>
      <c r="EC16" s="16" t="s">
        <v>291</v>
      </c>
      <c r="ED16" s="2" t="s">
        <v>291</v>
      </c>
      <c r="EE16" s="35" t="s">
        <v>291</v>
      </c>
      <c r="EF16" s="2" t="s">
        <v>291</v>
      </c>
      <c r="EG16" s="103" t="s">
        <v>291</v>
      </c>
      <c r="EH16" s="16" t="s">
        <v>291</v>
      </c>
      <c r="EI16" s="2">
        <v>20</v>
      </c>
      <c r="EJ16" s="35">
        <v>5.2000000000000005E-2</v>
      </c>
      <c r="EK16" s="2">
        <v>4</v>
      </c>
      <c r="EL16" s="103">
        <v>0.26700000000000002</v>
      </c>
      <c r="EM16" s="16" t="s">
        <v>291</v>
      </c>
      <c r="EN16" s="2">
        <v>20</v>
      </c>
      <c r="EO16" s="35">
        <v>5.2000000000000005E-2</v>
      </c>
      <c r="EP16" s="2">
        <v>4</v>
      </c>
      <c r="EQ16" s="103">
        <v>0.26700000000000002</v>
      </c>
      <c r="ER16" s="16" t="s">
        <v>291</v>
      </c>
      <c r="ES16" s="2">
        <v>0</v>
      </c>
      <c r="ET16" s="35">
        <v>0</v>
      </c>
      <c r="EU16" s="2">
        <v>4</v>
      </c>
      <c r="EV16" s="103">
        <v>0.26700000000000002</v>
      </c>
      <c r="EW16" s="16" t="s">
        <v>291</v>
      </c>
      <c r="EX16" s="2">
        <v>0</v>
      </c>
      <c r="EY16" s="35">
        <v>0</v>
      </c>
      <c r="EZ16" s="2">
        <v>4</v>
      </c>
      <c r="FA16" s="103">
        <v>0.23499999999999999</v>
      </c>
      <c r="FB16" s="16" t="s">
        <v>291</v>
      </c>
      <c r="FC16" s="2">
        <v>20</v>
      </c>
      <c r="FD16" s="35">
        <v>5.2000000000000005E-2</v>
      </c>
      <c r="FE16" s="2">
        <v>4</v>
      </c>
      <c r="FF16" s="103">
        <v>0.222</v>
      </c>
      <c r="FG16" s="16" t="s">
        <v>291</v>
      </c>
      <c r="FH16" s="2">
        <v>20</v>
      </c>
      <c r="FI16" s="35">
        <v>5.2999999999999999E-2</v>
      </c>
      <c r="FJ16" s="2">
        <v>3</v>
      </c>
      <c r="FK16" s="103">
        <v>0.23100000000000001</v>
      </c>
      <c r="FL16" s="16" t="s">
        <v>291</v>
      </c>
      <c r="FM16" s="2">
        <v>0</v>
      </c>
      <c r="FN16" s="35">
        <v>0</v>
      </c>
      <c r="FO16" s="2">
        <v>3</v>
      </c>
      <c r="FP16" s="103">
        <v>0.23100000000000001</v>
      </c>
      <c r="FQ16" s="16" t="s">
        <v>291</v>
      </c>
      <c r="FR16" s="2">
        <v>0</v>
      </c>
      <c r="FS16" s="35">
        <v>0</v>
      </c>
      <c r="FT16" s="2">
        <v>3</v>
      </c>
      <c r="FU16" s="103">
        <v>0.2</v>
      </c>
      <c r="FV16" s="16" t="s">
        <v>291</v>
      </c>
      <c r="FW16" s="2" t="s">
        <v>291</v>
      </c>
      <c r="FX16" s="35" t="s">
        <v>291</v>
      </c>
      <c r="FY16" s="2" t="s">
        <v>291</v>
      </c>
      <c r="FZ16" s="103" t="s">
        <v>291</v>
      </c>
      <c r="GA16" s="16" t="s">
        <v>291</v>
      </c>
      <c r="GB16" s="2" t="s">
        <v>291</v>
      </c>
      <c r="GC16" s="35" t="s">
        <v>291</v>
      </c>
      <c r="GD16" s="2" t="s">
        <v>291</v>
      </c>
      <c r="GE16" s="103" t="s">
        <v>291</v>
      </c>
      <c r="GF16" s="16"/>
      <c r="GH16" s="35"/>
      <c r="GJ16" s="103"/>
    </row>
    <row r="17" spans="1:192" ht="13.5" customHeight="1" x14ac:dyDescent="0.25">
      <c r="A17" s="62" t="s">
        <v>936</v>
      </c>
      <c r="B17" s="2" t="s">
        <v>312</v>
      </c>
      <c r="C17" s="16" t="s">
        <v>291</v>
      </c>
      <c r="D17" s="2" t="s">
        <v>291</v>
      </c>
      <c r="E17" s="35" t="s">
        <v>291</v>
      </c>
      <c r="F17" s="2" t="s">
        <v>291</v>
      </c>
      <c r="G17" s="103" t="s">
        <v>291</v>
      </c>
      <c r="H17" s="16" t="s">
        <v>291</v>
      </c>
      <c r="I17" s="2" t="s">
        <v>291</v>
      </c>
      <c r="J17" s="35" t="s">
        <v>291</v>
      </c>
      <c r="K17" s="2" t="s">
        <v>291</v>
      </c>
      <c r="L17" s="103" t="s">
        <v>291</v>
      </c>
      <c r="M17" s="16" t="s">
        <v>291</v>
      </c>
      <c r="N17" s="2" t="s">
        <v>291</v>
      </c>
      <c r="O17" s="35" t="s">
        <v>291</v>
      </c>
      <c r="P17" s="2" t="s">
        <v>291</v>
      </c>
      <c r="Q17" s="103" t="s">
        <v>291</v>
      </c>
      <c r="R17" s="16" t="s">
        <v>291</v>
      </c>
      <c r="S17" s="2" t="s">
        <v>291</v>
      </c>
      <c r="T17" s="35" t="s">
        <v>291</v>
      </c>
      <c r="U17" s="2" t="s">
        <v>291</v>
      </c>
      <c r="V17" s="103" t="s">
        <v>291</v>
      </c>
      <c r="W17" s="16" t="s">
        <v>291</v>
      </c>
      <c r="X17" s="2" t="s">
        <v>291</v>
      </c>
      <c r="Y17" s="35" t="s">
        <v>291</v>
      </c>
      <c r="Z17" s="2" t="s">
        <v>291</v>
      </c>
      <c r="AA17" s="103" t="s">
        <v>291</v>
      </c>
      <c r="AB17" s="16" t="s">
        <v>291</v>
      </c>
      <c r="AC17" s="2" t="s">
        <v>291</v>
      </c>
      <c r="AD17" s="35" t="s">
        <v>291</v>
      </c>
      <c r="AE17" s="2" t="s">
        <v>291</v>
      </c>
      <c r="AF17" s="103" t="s">
        <v>291</v>
      </c>
      <c r="AG17" s="16" t="s">
        <v>291</v>
      </c>
      <c r="AH17" s="2" t="s">
        <v>291</v>
      </c>
      <c r="AI17" s="35" t="s">
        <v>291</v>
      </c>
      <c r="AJ17" s="2" t="s">
        <v>291</v>
      </c>
      <c r="AK17" s="103" t="s">
        <v>291</v>
      </c>
      <c r="AL17" s="16" t="s">
        <v>291</v>
      </c>
      <c r="AM17" s="2" t="s">
        <v>291</v>
      </c>
      <c r="AN17" s="35" t="s">
        <v>291</v>
      </c>
      <c r="AO17" s="2" t="s">
        <v>291</v>
      </c>
      <c r="AP17" s="103" t="s">
        <v>291</v>
      </c>
      <c r="AQ17" s="16" t="s">
        <v>291</v>
      </c>
      <c r="AR17" s="2" t="s">
        <v>291</v>
      </c>
      <c r="AS17" s="35" t="s">
        <v>291</v>
      </c>
      <c r="AT17" s="2" t="s">
        <v>291</v>
      </c>
      <c r="AU17" s="103" t="s">
        <v>291</v>
      </c>
      <c r="AV17" s="16" t="s">
        <v>291</v>
      </c>
      <c r="AW17" s="2" t="s">
        <v>291</v>
      </c>
      <c r="AX17" s="35" t="s">
        <v>291</v>
      </c>
      <c r="AY17" s="2" t="s">
        <v>291</v>
      </c>
      <c r="AZ17" s="103" t="s">
        <v>291</v>
      </c>
      <c r="BA17" s="16" t="s">
        <v>291</v>
      </c>
      <c r="BB17" s="2" t="s">
        <v>291</v>
      </c>
      <c r="BC17" s="35" t="s">
        <v>291</v>
      </c>
      <c r="BD17" s="2" t="s">
        <v>291</v>
      </c>
      <c r="BE17" s="103" t="s">
        <v>291</v>
      </c>
      <c r="BF17" s="16" t="s">
        <v>291</v>
      </c>
      <c r="BG17" s="2" t="s">
        <v>291</v>
      </c>
      <c r="BH17" s="35" t="s">
        <v>291</v>
      </c>
      <c r="BI17" s="2" t="s">
        <v>291</v>
      </c>
      <c r="BJ17" s="103" t="s">
        <v>291</v>
      </c>
      <c r="BK17" s="16" t="s">
        <v>291</v>
      </c>
      <c r="BL17" s="2" t="s">
        <v>291</v>
      </c>
      <c r="BM17" s="35" t="s">
        <v>291</v>
      </c>
      <c r="BN17" s="2" t="s">
        <v>291</v>
      </c>
      <c r="BO17" s="103" t="s">
        <v>291</v>
      </c>
      <c r="BP17" s="16" t="s">
        <v>291</v>
      </c>
      <c r="BQ17" s="2" t="s">
        <v>291</v>
      </c>
      <c r="BR17" s="35" t="s">
        <v>291</v>
      </c>
      <c r="BS17" s="2" t="s">
        <v>291</v>
      </c>
      <c r="BT17" s="103" t="s">
        <v>291</v>
      </c>
      <c r="BU17" s="16" t="s">
        <v>291</v>
      </c>
      <c r="BV17" s="2" t="s">
        <v>291</v>
      </c>
      <c r="BW17" s="35" t="s">
        <v>291</v>
      </c>
      <c r="BX17" s="2" t="s">
        <v>291</v>
      </c>
      <c r="BY17" s="103" t="s">
        <v>291</v>
      </c>
      <c r="BZ17" s="16" t="s">
        <v>291</v>
      </c>
      <c r="CA17" s="2" t="s">
        <v>291</v>
      </c>
      <c r="CB17" s="35" t="s">
        <v>291</v>
      </c>
      <c r="CC17" s="2" t="s">
        <v>291</v>
      </c>
      <c r="CD17" s="103" t="s">
        <v>291</v>
      </c>
      <c r="CE17" s="16" t="s">
        <v>291</v>
      </c>
      <c r="CF17" s="2" t="s">
        <v>291</v>
      </c>
      <c r="CG17" s="35" t="s">
        <v>291</v>
      </c>
      <c r="CH17" s="2" t="s">
        <v>291</v>
      </c>
      <c r="CI17" s="103" t="s">
        <v>291</v>
      </c>
      <c r="CJ17" s="16" t="s">
        <v>291</v>
      </c>
      <c r="CK17" s="2" t="s">
        <v>291</v>
      </c>
      <c r="CL17" s="35" t="s">
        <v>291</v>
      </c>
      <c r="CM17" s="2" t="s">
        <v>291</v>
      </c>
      <c r="CN17" s="103" t="s">
        <v>291</v>
      </c>
      <c r="CO17" s="16" t="s">
        <v>291</v>
      </c>
      <c r="CP17" s="2">
        <v>134</v>
      </c>
      <c r="CQ17" s="35">
        <v>0.38299999999999995</v>
      </c>
      <c r="CR17" s="2">
        <v>12</v>
      </c>
      <c r="CS17" s="103">
        <v>0.70599999999999996</v>
      </c>
      <c r="CT17" s="16" t="s">
        <v>291</v>
      </c>
      <c r="CU17" s="2">
        <v>148</v>
      </c>
      <c r="CV17" s="35">
        <v>0.38299999999999995</v>
      </c>
      <c r="CW17" s="2">
        <v>12</v>
      </c>
      <c r="CX17" s="103">
        <v>0.70599999999999996</v>
      </c>
      <c r="CY17" s="16" t="s">
        <v>291</v>
      </c>
      <c r="CZ17" s="2">
        <v>144</v>
      </c>
      <c r="DA17" s="35">
        <v>0.373</v>
      </c>
      <c r="DB17" s="2">
        <v>13</v>
      </c>
      <c r="DC17" s="103">
        <v>0.72199999999999998</v>
      </c>
      <c r="DD17" s="16" t="s">
        <v>291</v>
      </c>
      <c r="DE17" s="2">
        <v>144</v>
      </c>
      <c r="DF17" s="35">
        <v>0.373</v>
      </c>
      <c r="DG17" s="2">
        <v>13</v>
      </c>
      <c r="DH17" s="103">
        <v>0.72199999999999998</v>
      </c>
      <c r="DI17" s="16" t="s">
        <v>291</v>
      </c>
      <c r="DJ17" s="2">
        <v>141</v>
      </c>
      <c r="DK17" s="35">
        <v>0.373</v>
      </c>
      <c r="DL17" s="2">
        <v>13</v>
      </c>
      <c r="DM17" s="103">
        <v>0.72199999999999998</v>
      </c>
      <c r="DN17" s="16" t="s">
        <v>291</v>
      </c>
      <c r="DO17" s="2">
        <v>141</v>
      </c>
      <c r="DP17" s="35">
        <v>0.36499999999999999</v>
      </c>
      <c r="DQ17" s="2">
        <v>13</v>
      </c>
      <c r="DR17" s="103">
        <v>0.72199999999999998</v>
      </c>
      <c r="DS17" s="16" t="s">
        <v>291</v>
      </c>
      <c r="DT17" s="2">
        <v>144</v>
      </c>
      <c r="DU17" s="35">
        <v>0.373</v>
      </c>
      <c r="DV17" s="2">
        <v>13</v>
      </c>
      <c r="DW17" s="103">
        <v>0.72199999999999998</v>
      </c>
      <c r="DX17" s="16" t="s">
        <v>291</v>
      </c>
      <c r="DY17" s="2">
        <v>144</v>
      </c>
      <c r="DZ17" s="35">
        <v>0.373</v>
      </c>
      <c r="EA17" s="2">
        <v>12</v>
      </c>
      <c r="EB17" s="103">
        <v>0.70599999999999996</v>
      </c>
      <c r="EC17" s="16" t="s">
        <v>291</v>
      </c>
      <c r="ED17" s="2">
        <v>143</v>
      </c>
      <c r="EE17" s="35">
        <v>0.37200000000000005</v>
      </c>
      <c r="EF17" s="2">
        <v>12</v>
      </c>
      <c r="EG17" s="103">
        <v>0.70599999999999996</v>
      </c>
      <c r="EH17" s="16" t="s">
        <v>291</v>
      </c>
      <c r="EI17" s="2" t="s">
        <v>291</v>
      </c>
      <c r="EJ17" s="35" t="s">
        <v>291</v>
      </c>
      <c r="EK17" s="2" t="s">
        <v>291</v>
      </c>
      <c r="EL17" s="103" t="s">
        <v>291</v>
      </c>
      <c r="EM17" s="16" t="s">
        <v>291</v>
      </c>
      <c r="EN17" s="2" t="s">
        <v>291</v>
      </c>
      <c r="EO17" s="35" t="s">
        <v>291</v>
      </c>
      <c r="EP17" s="2" t="s">
        <v>291</v>
      </c>
      <c r="EQ17" s="103" t="s">
        <v>291</v>
      </c>
      <c r="ER17" s="16" t="s">
        <v>291</v>
      </c>
      <c r="ES17" s="2" t="s">
        <v>291</v>
      </c>
      <c r="ET17" s="35" t="s">
        <v>291</v>
      </c>
      <c r="EU17" s="2" t="s">
        <v>291</v>
      </c>
      <c r="EV17" s="103" t="s">
        <v>291</v>
      </c>
      <c r="EW17" s="16" t="s">
        <v>291</v>
      </c>
      <c r="EX17" s="2" t="s">
        <v>291</v>
      </c>
      <c r="EY17" s="35" t="s">
        <v>291</v>
      </c>
      <c r="EZ17" s="2" t="s">
        <v>291</v>
      </c>
      <c r="FA17" s="103" t="s">
        <v>291</v>
      </c>
      <c r="FB17" s="16" t="s">
        <v>291</v>
      </c>
      <c r="FC17" s="2" t="s">
        <v>291</v>
      </c>
      <c r="FD17" s="35" t="s">
        <v>291</v>
      </c>
      <c r="FE17" s="2" t="s">
        <v>291</v>
      </c>
      <c r="FF17" s="103" t="s">
        <v>291</v>
      </c>
      <c r="FG17" s="16" t="s">
        <v>291</v>
      </c>
      <c r="FH17" s="2" t="s">
        <v>291</v>
      </c>
      <c r="FI17" s="35" t="s">
        <v>291</v>
      </c>
      <c r="FJ17" s="2" t="s">
        <v>291</v>
      </c>
      <c r="FK17" s="103" t="s">
        <v>291</v>
      </c>
      <c r="FL17" s="16" t="s">
        <v>291</v>
      </c>
      <c r="FM17" s="2" t="s">
        <v>291</v>
      </c>
      <c r="FN17" s="35" t="s">
        <v>291</v>
      </c>
      <c r="FO17" s="2" t="s">
        <v>291</v>
      </c>
      <c r="FP17" s="103" t="s">
        <v>291</v>
      </c>
      <c r="FQ17" s="16" t="s">
        <v>291</v>
      </c>
      <c r="FR17" s="2" t="s">
        <v>291</v>
      </c>
      <c r="FS17" s="35" t="s">
        <v>291</v>
      </c>
      <c r="FT17" s="2" t="s">
        <v>291</v>
      </c>
      <c r="FU17" s="103" t="s">
        <v>291</v>
      </c>
      <c r="FV17" s="16" t="s">
        <v>291</v>
      </c>
      <c r="FW17" s="2" t="s">
        <v>291</v>
      </c>
      <c r="FX17" s="35" t="s">
        <v>291</v>
      </c>
      <c r="FY17" s="2" t="s">
        <v>291</v>
      </c>
      <c r="FZ17" s="103" t="s">
        <v>291</v>
      </c>
      <c r="GA17" s="16" t="s">
        <v>291</v>
      </c>
      <c r="GB17" s="2" t="s">
        <v>291</v>
      </c>
      <c r="GC17" s="35" t="s">
        <v>291</v>
      </c>
      <c r="GD17" s="2" t="s">
        <v>291</v>
      </c>
      <c r="GE17" s="103" t="s">
        <v>291</v>
      </c>
      <c r="GF17" s="16"/>
      <c r="GH17" s="35"/>
      <c r="GJ17" s="103"/>
    </row>
    <row r="18" spans="1:192" ht="13.5" customHeight="1" x14ac:dyDescent="0.25">
      <c r="A18" s="62" t="s">
        <v>999</v>
      </c>
      <c r="B18" s="2" t="s">
        <v>313</v>
      </c>
      <c r="C18" s="16">
        <v>0</v>
      </c>
      <c r="D18" s="2">
        <v>0</v>
      </c>
      <c r="E18" s="35">
        <v>0</v>
      </c>
      <c r="F18" s="2">
        <v>5</v>
      </c>
      <c r="G18" s="103">
        <v>0.23800000000000002</v>
      </c>
      <c r="H18" s="16" t="s">
        <v>291</v>
      </c>
      <c r="I18" s="2" t="s">
        <v>291</v>
      </c>
      <c r="J18" s="35" t="s">
        <v>291</v>
      </c>
      <c r="K18" s="2" t="s">
        <v>291</v>
      </c>
      <c r="L18" s="103" t="s">
        <v>291</v>
      </c>
      <c r="M18" s="16" t="s">
        <v>291</v>
      </c>
      <c r="N18" s="2">
        <v>0</v>
      </c>
      <c r="O18" s="35">
        <v>0</v>
      </c>
      <c r="P18" s="2">
        <v>6</v>
      </c>
      <c r="Q18" s="103">
        <v>0.3</v>
      </c>
      <c r="R18" s="16" t="s">
        <v>291</v>
      </c>
      <c r="S18" s="2">
        <v>0</v>
      </c>
      <c r="T18" s="35">
        <v>0</v>
      </c>
      <c r="U18" s="2">
        <v>4</v>
      </c>
      <c r="V18" s="103">
        <v>0.2</v>
      </c>
      <c r="W18" s="16" t="s">
        <v>291</v>
      </c>
      <c r="X18" s="2">
        <v>0</v>
      </c>
      <c r="Y18" s="35">
        <v>0</v>
      </c>
      <c r="Z18" s="2">
        <v>4</v>
      </c>
      <c r="AA18" s="103">
        <v>0.2</v>
      </c>
      <c r="AB18" s="16" t="s">
        <v>291</v>
      </c>
      <c r="AC18" s="2">
        <v>0</v>
      </c>
      <c r="AD18" s="35">
        <v>0</v>
      </c>
      <c r="AE18" s="2">
        <v>3</v>
      </c>
      <c r="AF18" s="103">
        <v>0.16699999999999998</v>
      </c>
      <c r="AG18" s="16" t="s">
        <v>291</v>
      </c>
      <c r="AH18" s="2">
        <v>0</v>
      </c>
      <c r="AI18" s="35">
        <v>0</v>
      </c>
      <c r="AJ18" s="2">
        <v>3</v>
      </c>
      <c r="AK18" s="103">
        <v>0.16699999999999998</v>
      </c>
      <c r="AL18" s="16" t="s">
        <v>291</v>
      </c>
      <c r="AM18" s="2">
        <v>0</v>
      </c>
      <c r="AN18" s="35">
        <v>0</v>
      </c>
      <c r="AO18" s="2">
        <v>3</v>
      </c>
      <c r="AP18" s="103">
        <v>0.16699999999999998</v>
      </c>
      <c r="AQ18" s="16" t="s">
        <v>291</v>
      </c>
      <c r="AR18" s="2">
        <v>0</v>
      </c>
      <c r="AS18" s="35">
        <v>0</v>
      </c>
      <c r="AT18" s="2">
        <v>3</v>
      </c>
      <c r="AU18" s="103">
        <v>0.16699999999999998</v>
      </c>
      <c r="AV18" s="16" t="s">
        <v>291</v>
      </c>
      <c r="AW18" s="2" t="s">
        <v>291</v>
      </c>
      <c r="AX18" s="35" t="s">
        <v>291</v>
      </c>
      <c r="AY18" s="2" t="s">
        <v>291</v>
      </c>
      <c r="AZ18" s="103" t="s">
        <v>291</v>
      </c>
      <c r="BA18" s="16" t="s">
        <v>291</v>
      </c>
      <c r="BB18" s="2" t="s">
        <v>291</v>
      </c>
      <c r="BC18" s="35" t="s">
        <v>291</v>
      </c>
      <c r="BD18" s="2" t="s">
        <v>291</v>
      </c>
      <c r="BE18" s="103" t="s">
        <v>291</v>
      </c>
      <c r="BF18" s="16" t="s">
        <v>291</v>
      </c>
      <c r="BG18" s="2" t="s">
        <v>291</v>
      </c>
      <c r="BH18" s="35" t="s">
        <v>291</v>
      </c>
      <c r="BI18" s="2" t="s">
        <v>291</v>
      </c>
      <c r="BJ18" s="103" t="s">
        <v>291</v>
      </c>
      <c r="BK18" s="16" t="s">
        <v>291</v>
      </c>
      <c r="BL18" s="2" t="s">
        <v>291</v>
      </c>
      <c r="BM18" s="35" t="s">
        <v>291</v>
      </c>
      <c r="BN18" s="2" t="s">
        <v>291</v>
      </c>
      <c r="BO18" s="103" t="s">
        <v>291</v>
      </c>
      <c r="BP18" s="16" t="s">
        <v>291</v>
      </c>
      <c r="BQ18" s="2" t="s">
        <v>291</v>
      </c>
      <c r="BR18" s="35" t="s">
        <v>291</v>
      </c>
      <c r="BS18" s="2" t="s">
        <v>291</v>
      </c>
      <c r="BT18" s="103" t="s">
        <v>291</v>
      </c>
      <c r="BU18" s="16" t="s">
        <v>291</v>
      </c>
      <c r="BV18" s="2" t="s">
        <v>291</v>
      </c>
      <c r="BW18" s="35" t="s">
        <v>291</v>
      </c>
      <c r="BX18" s="2" t="s">
        <v>291</v>
      </c>
      <c r="BY18" s="103" t="s">
        <v>291</v>
      </c>
      <c r="BZ18" s="16" t="s">
        <v>291</v>
      </c>
      <c r="CA18" s="2" t="s">
        <v>291</v>
      </c>
      <c r="CB18" s="35" t="s">
        <v>291</v>
      </c>
      <c r="CC18" s="2" t="s">
        <v>291</v>
      </c>
      <c r="CD18" s="103" t="s">
        <v>291</v>
      </c>
      <c r="CE18" s="16" t="s">
        <v>291</v>
      </c>
      <c r="CF18" s="2" t="s">
        <v>291</v>
      </c>
      <c r="CG18" s="35" t="s">
        <v>291</v>
      </c>
      <c r="CH18" s="2" t="s">
        <v>291</v>
      </c>
      <c r="CI18" s="103" t="s">
        <v>291</v>
      </c>
      <c r="CJ18" s="16" t="s">
        <v>291</v>
      </c>
      <c r="CK18" s="2" t="s">
        <v>291</v>
      </c>
      <c r="CL18" s="35" t="s">
        <v>291</v>
      </c>
      <c r="CM18" s="2" t="s">
        <v>291</v>
      </c>
      <c r="CN18" s="103" t="s">
        <v>291</v>
      </c>
      <c r="CO18" s="16" t="s">
        <v>291</v>
      </c>
      <c r="CP18" s="2" t="s">
        <v>291</v>
      </c>
      <c r="CQ18" s="35" t="s">
        <v>291</v>
      </c>
      <c r="CR18" s="2" t="s">
        <v>291</v>
      </c>
      <c r="CS18" s="103" t="s">
        <v>291</v>
      </c>
      <c r="CT18" s="16" t="s">
        <v>291</v>
      </c>
      <c r="CU18" s="2" t="s">
        <v>291</v>
      </c>
      <c r="CV18" s="35" t="s">
        <v>291</v>
      </c>
      <c r="CW18" s="2" t="s">
        <v>291</v>
      </c>
      <c r="CX18" s="103" t="s">
        <v>291</v>
      </c>
      <c r="CY18" s="16" t="s">
        <v>291</v>
      </c>
      <c r="CZ18" s="2" t="s">
        <v>291</v>
      </c>
      <c r="DA18" s="35" t="s">
        <v>291</v>
      </c>
      <c r="DB18" s="2" t="s">
        <v>291</v>
      </c>
      <c r="DC18" s="103" t="s">
        <v>291</v>
      </c>
      <c r="DD18" s="16" t="s">
        <v>291</v>
      </c>
      <c r="DE18" s="2" t="s">
        <v>291</v>
      </c>
      <c r="DF18" s="35" t="s">
        <v>291</v>
      </c>
      <c r="DG18" s="2" t="s">
        <v>291</v>
      </c>
      <c r="DH18" s="103" t="s">
        <v>291</v>
      </c>
      <c r="DI18" s="16" t="s">
        <v>291</v>
      </c>
      <c r="DJ18" s="2" t="s">
        <v>291</v>
      </c>
      <c r="DK18" s="35" t="s">
        <v>291</v>
      </c>
      <c r="DL18" s="2" t="s">
        <v>291</v>
      </c>
      <c r="DM18" s="103" t="s">
        <v>291</v>
      </c>
      <c r="DN18" s="16" t="s">
        <v>291</v>
      </c>
      <c r="DO18" s="2" t="s">
        <v>291</v>
      </c>
      <c r="DP18" s="35" t="s">
        <v>291</v>
      </c>
      <c r="DQ18" s="2" t="s">
        <v>291</v>
      </c>
      <c r="DR18" s="103" t="s">
        <v>291</v>
      </c>
      <c r="DS18" s="16" t="s">
        <v>291</v>
      </c>
      <c r="DT18" s="2" t="s">
        <v>291</v>
      </c>
      <c r="DU18" s="35" t="s">
        <v>291</v>
      </c>
      <c r="DV18" s="2" t="s">
        <v>291</v>
      </c>
      <c r="DW18" s="103" t="s">
        <v>291</v>
      </c>
      <c r="DX18" s="16" t="s">
        <v>291</v>
      </c>
      <c r="DY18" s="2" t="s">
        <v>291</v>
      </c>
      <c r="DZ18" s="35" t="s">
        <v>291</v>
      </c>
      <c r="EA18" s="2" t="s">
        <v>291</v>
      </c>
      <c r="EB18" s="103" t="s">
        <v>291</v>
      </c>
      <c r="EC18" s="16" t="s">
        <v>291</v>
      </c>
      <c r="ED18" s="2" t="s">
        <v>291</v>
      </c>
      <c r="EE18" s="35" t="s">
        <v>291</v>
      </c>
      <c r="EF18" s="2" t="s">
        <v>291</v>
      </c>
      <c r="EG18" s="103" t="s">
        <v>291</v>
      </c>
      <c r="EH18" s="16" t="s">
        <v>291</v>
      </c>
      <c r="EI18" s="2" t="s">
        <v>291</v>
      </c>
      <c r="EJ18" s="35" t="s">
        <v>291</v>
      </c>
      <c r="EK18" s="2" t="s">
        <v>291</v>
      </c>
      <c r="EL18" s="103" t="s">
        <v>291</v>
      </c>
      <c r="EM18" s="16" t="s">
        <v>291</v>
      </c>
      <c r="EN18" s="2" t="s">
        <v>291</v>
      </c>
      <c r="EO18" s="35" t="s">
        <v>291</v>
      </c>
      <c r="EP18" s="2" t="s">
        <v>291</v>
      </c>
      <c r="EQ18" s="103" t="s">
        <v>291</v>
      </c>
      <c r="ER18" s="16" t="s">
        <v>291</v>
      </c>
      <c r="ES18" s="2" t="s">
        <v>291</v>
      </c>
      <c r="ET18" s="35" t="s">
        <v>291</v>
      </c>
      <c r="EU18" s="2" t="s">
        <v>291</v>
      </c>
      <c r="EV18" s="103" t="s">
        <v>291</v>
      </c>
      <c r="EW18" s="16" t="s">
        <v>291</v>
      </c>
      <c r="EX18" s="2" t="s">
        <v>291</v>
      </c>
      <c r="EY18" s="35" t="s">
        <v>291</v>
      </c>
      <c r="EZ18" s="2" t="s">
        <v>291</v>
      </c>
      <c r="FA18" s="103" t="s">
        <v>291</v>
      </c>
      <c r="FB18" s="16" t="s">
        <v>291</v>
      </c>
      <c r="FC18" s="2" t="s">
        <v>291</v>
      </c>
      <c r="FD18" s="35" t="s">
        <v>291</v>
      </c>
      <c r="FE18" s="2" t="s">
        <v>291</v>
      </c>
      <c r="FF18" s="103" t="s">
        <v>291</v>
      </c>
      <c r="FG18" s="16" t="s">
        <v>291</v>
      </c>
      <c r="FH18" s="2" t="s">
        <v>291</v>
      </c>
      <c r="FI18" s="35" t="s">
        <v>291</v>
      </c>
      <c r="FJ18" s="2" t="s">
        <v>291</v>
      </c>
      <c r="FK18" s="103" t="s">
        <v>291</v>
      </c>
      <c r="FL18" s="16" t="s">
        <v>291</v>
      </c>
      <c r="FM18" s="2" t="s">
        <v>291</v>
      </c>
      <c r="FN18" s="35" t="s">
        <v>291</v>
      </c>
      <c r="FO18" s="2" t="s">
        <v>291</v>
      </c>
      <c r="FP18" s="103" t="s">
        <v>291</v>
      </c>
      <c r="FQ18" s="16" t="s">
        <v>291</v>
      </c>
      <c r="FR18" s="2" t="s">
        <v>291</v>
      </c>
      <c r="FS18" s="35" t="s">
        <v>291</v>
      </c>
      <c r="FT18" s="2" t="s">
        <v>291</v>
      </c>
      <c r="FU18" s="103" t="s">
        <v>291</v>
      </c>
      <c r="FV18" s="16" t="s">
        <v>291</v>
      </c>
      <c r="FW18" s="2" t="s">
        <v>291</v>
      </c>
      <c r="FX18" s="35" t="s">
        <v>291</v>
      </c>
      <c r="FY18" s="2" t="s">
        <v>291</v>
      </c>
      <c r="FZ18" s="103" t="s">
        <v>291</v>
      </c>
      <c r="GA18" s="16" t="s">
        <v>291</v>
      </c>
      <c r="GB18" s="2" t="s">
        <v>291</v>
      </c>
      <c r="GC18" s="35" t="s">
        <v>291</v>
      </c>
      <c r="GD18" s="2" t="s">
        <v>291</v>
      </c>
      <c r="GE18" s="103" t="s">
        <v>291</v>
      </c>
      <c r="GF18" s="16"/>
      <c r="GH18" s="35"/>
      <c r="GJ18" s="103"/>
    </row>
    <row r="19" spans="1:192" ht="13.5" customHeight="1" x14ac:dyDescent="0.25">
      <c r="A19" s="62"/>
      <c r="C19" s="16"/>
      <c r="E19" s="35"/>
      <c r="G19" s="103"/>
      <c r="H19" s="16"/>
      <c r="J19" s="35"/>
      <c r="L19" s="103"/>
      <c r="M19" s="16"/>
      <c r="O19" s="35"/>
      <c r="Q19" s="103"/>
      <c r="R19" s="16"/>
      <c r="T19" s="35"/>
      <c r="V19" s="103"/>
      <c r="W19" s="16"/>
      <c r="Y19" s="35"/>
      <c r="AA19" s="103"/>
      <c r="AB19" s="16"/>
      <c r="AD19" s="35"/>
      <c r="AF19" s="103"/>
      <c r="AG19" s="16"/>
      <c r="AI19" s="35"/>
      <c r="AK19" s="103"/>
      <c r="AL19" s="16"/>
      <c r="AN19" s="35"/>
      <c r="AP19" s="103"/>
      <c r="AQ19" s="16"/>
      <c r="AS19" s="35"/>
      <c r="AU19" s="103"/>
      <c r="AV19" s="16"/>
      <c r="AX19" s="35"/>
      <c r="AZ19" s="103"/>
      <c r="BA19" s="16"/>
      <c r="BC19" s="35"/>
      <c r="BE19" s="103"/>
      <c r="BF19" s="16"/>
      <c r="BH19" s="35"/>
      <c r="BJ19" s="103"/>
      <c r="BK19" s="16"/>
      <c r="BM19" s="35"/>
      <c r="BO19" s="103"/>
      <c r="BP19" s="16"/>
      <c r="BR19" s="35"/>
      <c r="BT19" s="103"/>
      <c r="BU19" s="16"/>
      <c r="BW19" s="35"/>
      <c r="BY19" s="103"/>
      <c r="BZ19" s="16"/>
      <c r="CB19" s="35"/>
      <c r="CD19" s="103"/>
      <c r="CE19" s="16"/>
      <c r="CG19" s="35"/>
      <c r="CI19" s="103"/>
      <c r="CJ19" s="16"/>
      <c r="CL19" s="35"/>
      <c r="CN19" s="103"/>
      <c r="CO19" s="16"/>
      <c r="CQ19" s="35"/>
      <c r="CS19" s="103"/>
      <c r="CT19" s="16"/>
      <c r="CV19" s="35"/>
      <c r="CX19" s="103"/>
      <c r="CY19" s="16"/>
      <c r="DA19" s="35"/>
      <c r="DC19" s="103"/>
      <c r="DD19" s="16"/>
      <c r="DF19" s="35"/>
      <c r="DH19" s="103"/>
      <c r="DI19" s="16"/>
      <c r="DK19" s="35"/>
      <c r="DM19" s="103"/>
      <c r="DN19" s="16"/>
      <c r="DP19" s="35"/>
      <c r="DR19" s="103"/>
      <c r="DS19" s="16"/>
      <c r="DU19" s="35"/>
      <c r="DW19" s="103"/>
      <c r="DX19" s="16"/>
      <c r="DZ19" s="35"/>
      <c r="EB19" s="103"/>
      <c r="EC19" s="16"/>
      <c r="EE19" s="35"/>
      <c r="EG19" s="103"/>
      <c r="EH19" s="16"/>
      <c r="EJ19" s="35"/>
      <c r="EL19" s="103"/>
      <c r="EM19" s="16"/>
      <c r="EO19" s="35"/>
      <c r="EQ19" s="103"/>
      <c r="ER19" s="16"/>
      <c r="ET19" s="35"/>
      <c r="EV19" s="103"/>
      <c r="EW19" s="16"/>
      <c r="EY19" s="35"/>
      <c r="FA19" s="103"/>
      <c r="FB19" s="16"/>
      <c r="FD19" s="35"/>
      <c r="FF19" s="103"/>
      <c r="FG19" s="16"/>
      <c r="FI19" s="35"/>
      <c r="FK19" s="103"/>
      <c r="FL19" s="16"/>
      <c r="FN19" s="35"/>
      <c r="FP19" s="103"/>
      <c r="FQ19" s="16"/>
      <c r="FS19" s="35"/>
      <c r="FU19" s="103"/>
      <c r="FV19" s="16"/>
      <c r="FX19" s="35"/>
      <c r="FZ19" s="103"/>
      <c r="GA19" s="16"/>
      <c r="GC19" s="35"/>
      <c r="GE19" s="103"/>
      <c r="GF19" s="16"/>
      <c r="GH19" s="35"/>
      <c r="GJ19" s="103"/>
    </row>
    <row r="20" spans="1:192" ht="13.5" customHeight="1" x14ac:dyDescent="0.25">
      <c r="A20" s="62"/>
      <c r="C20" s="16"/>
      <c r="E20" s="35"/>
      <c r="G20" s="103"/>
      <c r="H20" s="16"/>
      <c r="J20" s="35"/>
      <c r="L20" s="103"/>
      <c r="M20" s="16"/>
      <c r="O20" s="35"/>
      <c r="Q20" s="103"/>
      <c r="R20" s="16"/>
      <c r="T20" s="35"/>
      <c r="V20" s="103"/>
      <c r="W20" s="16"/>
      <c r="Y20" s="35"/>
      <c r="AA20" s="103"/>
      <c r="AB20" s="16"/>
      <c r="AD20" s="35"/>
      <c r="AF20" s="103"/>
      <c r="AG20" s="16"/>
      <c r="AI20" s="35"/>
      <c r="AK20" s="103"/>
      <c r="AL20" s="16"/>
      <c r="AN20" s="35"/>
      <c r="AP20" s="103"/>
      <c r="AQ20" s="16"/>
      <c r="AS20" s="35"/>
      <c r="AU20" s="103"/>
      <c r="AV20" s="16"/>
      <c r="AX20" s="35"/>
      <c r="AZ20" s="103"/>
      <c r="BA20" s="16"/>
      <c r="BC20" s="35"/>
      <c r="BE20" s="103"/>
      <c r="BF20" s="16"/>
      <c r="BH20" s="35"/>
      <c r="BJ20" s="103"/>
      <c r="BK20" s="16"/>
      <c r="BM20" s="35"/>
      <c r="BO20" s="103"/>
      <c r="BP20" s="16"/>
      <c r="BR20" s="35"/>
      <c r="BT20" s="103"/>
      <c r="BU20" s="16"/>
      <c r="BW20" s="35"/>
      <c r="BY20" s="103"/>
      <c r="BZ20" s="16"/>
      <c r="CB20" s="35"/>
      <c r="CD20" s="103"/>
      <c r="CE20" s="16"/>
      <c r="CG20" s="35"/>
      <c r="CI20" s="103"/>
      <c r="CJ20" s="16"/>
      <c r="CL20" s="35"/>
      <c r="CN20" s="103"/>
      <c r="CO20" s="16"/>
      <c r="CQ20" s="35"/>
      <c r="CS20" s="103"/>
      <c r="CT20" s="16"/>
      <c r="CV20" s="35"/>
      <c r="CX20" s="103"/>
      <c r="CY20" s="16"/>
      <c r="DA20" s="35"/>
      <c r="DC20" s="103"/>
      <c r="DD20" s="16"/>
      <c r="DF20" s="35"/>
      <c r="DH20" s="103"/>
      <c r="DI20" s="16"/>
      <c r="DK20" s="35"/>
      <c r="DM20" s="103"/>
      <c r="DN20" s="16"/>
      <c r="DP20" s="35"/>
      <c r="DR20" s="103"/>
      <c r="DS20" s="16"/>
      <c r="DU20" s="35"/>
      <c r="DW20" s="103"/>
      <c r="DX20" s="16"/>
      <c r="DZ20" s="35"/>
      <c r="EB20" s="103"/>
      <c r="EC20" s="16"/>
      <c r="EE20" s="35"/>
      <c r="EG20" s="103"/>
      <c r="EH20" s="16"/>
      <c r="EJ20" s="35"/>
      <c r="EL20" s="103"/>
      <c r="EM20" s="16"/>
      <c r="EO20" s="35"/>
      <c r="EQ20" s="103"/>
      <c r="ER20" s="16"/>
      <c r="ET20" s="35"/>
      <c r="EV20" s="103"/>
      <c r="EW20" s="16"/>
      <c r="EY20" s="35"/>
      <c r="FA20" s="103"/>
      <c r="FB20" s="16"/>
      <c r="FD20" s="35"/>
      <c r="FF20" s="103"/>
      <c r="FG20" s="16"/>
      <c r="FI20" s="35"/>
      <c r="FK20" s="103"/>
      <c r="FL20" s="16"/>
      <c r="FN20" s="35"/>
      <c r="FP20" s="103"/>
      <c r="FQ20" s="16"/>
      <c r="FS20" s="35"/>
      <c r="FU20" s="103"/>
      <c r="FV20" s="16"/>
      <c r="FX20" s="35"/>
      <c r="FZ20" s="103"/>
      <c r="GA20" s="16"/>
      <c r="GC20" s="35"/>
      <c r="GE20" s="103"/>
      <c r="GF20" s="16"/>
      <c r="GH20" s="35"/>
      <c r="GJ20" s="103"/>
    </row>
    <row r="21" spans="1:192" ht="13.5" customHeight="1" x14ac:dyDescent="0.25">
      <c r="A21" s="62"/>
      <c r="C21" s="16"/>
      <c r="E21" s="35"/>
      <c r="G21" s="103"/>
      <c r="H21" s="16"/>
      <c r="J21" s="35"/>
      <c r="L21" s="103"/>
      <c r="M21" s="16"/>
      <c r="O21" s="35"/>
      <c r="Q21" s="103"/>
      <c r="R21" s="16"/>
      <c r="T21" s="35"/>
      <c r="V21" s="103"/>
      <c r="W21" s="16"/>
      <c r="Y21" s="35"/>
      <c r="AA21" s="103"/>
      <c r="AB21" s="16"/>
      <c r="AD21" s="35"/>
      <c r="AF21" s="103"/>
      <c r="AG21" s="16"/>
      <c r="AI21" s="35"/>
      <c r="AK21" s="103"/>
      <c r="AL21" s="16"/>
      <c r="AN21" s="35"/>
      <c r="AP21" s="103"/>
      <c r="AQ21" s="16"/>
      <c r="AS21" s="35"/>
      <c r="AU21" s="103"/>
      <c r="AV21" s="16"/>
      <c r="AX21" s="35"/>
      <c r="AZ21" s="103"/>
      <c r="BA21" s="16"/>
      <c r="BC21" s="35"/>
      <c r="BE21" s="103"/>
      <c r="BF21" s="16"/>
      <c r="BH21" s="35"/>
      <c r="BJ21" s="103"/>
      <c r="BK21" s="16"/>
      <c r="BM21" s="35"/>
      <c r="BO21" s="103"/>
      <c r="BP21" s="16"/>
      <c r="BR21" s="35"/>
      <c r="BT21" s="103"/>
      <c r="BU21" s="16"/>
      <c r="BW21" s="35"/>
      <c r="BY21" s="103"/>
      <c r="BZ21" s="16"/>
      <c r="CB21" s="35"/>
      <c r="CD21" s="103"/>
      <c r="CE21" s="16"/>
      <c r="CG21" s="35"/>
      <c r="CI21" s="103"/>
      <c r="CJ21" s="16"/>
      <c r="CL21" s="35"/>
      <c r="CN21" s="103"/>
      <c r="CO21" s="16"/>
      <c r="CQ21" s="35"/>
      <c r="CS21" s="103"/>
      <c r="CT21" s="16"/>
      <c r="CV21" s="35"/>
      <c r="CX21" s="103"/>
      <c r="CY21" s="16"/>
      <c r="DA21" s="35"/>
      <c r="DC21" s="103"/>
      <c r="DD21" s="16"/>
      <c r="DF21" s="35"/>
      <c r="DH21" s="103"/>
      <c r="DI21" s="16"/>
      <c r="DK21" s="35"/>
      <c r="DM21" s="103"/>
      <c r="DN21" s="16"/>
      <c r="DP21" s="35"/>
      <c r="DR21" s="103"/>
      <c r="DS21" s="16"/>
      <c r="DU21" s="35"/>
      <c r="DW21" s="103"/>
      <c r="DX21" s="16"/>
      <c r="DZ21" s="35"/>
      <c r="EB21" s="103"/>
      <c r="EC21" s="16"/>
      <c r="EE21" s="35"/>
      <c r="EG21" s="103"/>
      <c r="EH21" s="16"/>
      <c r="EJ21" s="35"/>
      <c r="EL21" s="103"/>
      <c r="EM21" s="16"/>
      <c r="EO21" s="35"/>
      <c r="EQ21" s="103"/>
      <c r="ER21" s="16"/>
      <c r="ET21" s="35"/>
      <c r="EV21" s="103"/>
      <c r="EW21" s="16"/>
      <c r="EY21" s="35"/>
      <c r="FA21" s="103"/>
      <c r="FB21" s="16"/>
      <c r="FD21" s="35"/>
      <c r="FF21" s="103"/>
      <c r="FG21" s="16"/>
      <c r="FI21" s="35"/>
      <c r="FK21" s="103"/>
      <c r="FL21" s="16"/>
      <c r="FN21" s="35"/>
      <c r="FP21" s="103"/>
      <c r="FQ21" s="16"/>
      <c r="FS21" s="35"/>
      <c r="FU21" s="103"/>
      <c r="FV21" s="16"/>
      <c r="FX21" s="35"/>
      <c r="FZ21" s="103"/>
      <c r="GA21" s="16"/>
      <c r="GC21" s="35"/>
      <c r="GE21" s="103"/>
      <c r="GF21" s="16"/>
      <c r="GH21" s="35"/>
      <c r="GJ21" s="103"/>
    </row>
    <row r="22" spans="1:192" ht="13.5" customHeight="1" x14ac:dyDescent="0.25">
      <c r="A22" s="62"/>
      <c r="C22" s="16"/>
      <c r="E22" s="35"/>
      <c r="G22" s="103"/>
      <c r="H22" s="16"/>
      <c r="J22" s="35"/>
      <c r="L22" s="103"/>
      <c r="M22" s="16"/>
      <c r="O22" s="35"/>
      <c r="Q22" s="103"/>
      <c r="R22" s="16"/>
      <c r="T22" s="35"/>
      <c r="V22" s="103"/>
      <c r="W22" s="16"/>
      <c r="Y22" s="35"/>
      <c r="AA22" s="103"/>
      <c r="AB22" s="16"/>
      <c r="AD22" s="35"/>
      <c r="AF22" s="103"/>
      <c r="AG22" s="16"/>
      <c r="AI22" s="35"/>
      <c r="AK22" s="103"/>
      <c r="AL22" s="16"/>
      <c r="AN22" s="35"/>
      <c r="AP22" s="103"/>
      <c r="AQ22" s="16"/>
      <c r="AS22" s="35"/>
      <c r="AU22" s="103"/>
      <c r="AV22" s="16"/>
      <c r="AX22" s="35"/>
      <c r="AZ22" s="103"/>
      <c r="BA22" s="16"/>
      <c r="BC22" s="35"/>
      <c r="BE22" s="103"/>
      <c r="BF22" s="16"/>
      <c r="BH22" s="35"/>
      <c r="BJ22" s="103"/>
      <c r="BK22" s="16"/>
      <c r="BM22" s="35"/>
      <c r="BO22" s="103"/>
      <c r="BP22" s="16"/>
      <c r="BR22" s="35"/>
      <c r="BT22" s="103"/>
      <c r="BU22" s="16"/>
      <c r="BW22" s="35"/>
      <c r="BY22" s="103"/>
      <c r="BZ22" s="16"/>
      <c r="CB22" s="35"/>
      <c r="CD22" s="103"/>
      <c r="CE22" s="16"/>
      <c r="CG22" s="35"/>
      <c r="CI22" s="103"/>
      <c r="CJ22" s="16"/>
      <c r="CL22" s="35"/>
      <c r="CN22" s="103"/>
      <c r="CO22" s="16"/>
      <c r="CQ22" s="35"/>
      <c r="CS22" s="103"/>
      <c r="CT22" s="16"/>
      <c r="CV22" s="35"/>
      <c r="CX22" s="103"/>
      <c r="CY22" s="16"/>
      <c r="DA22" s="35"/>
      <c r="DC22" s="103"/>
      <c r="DD22" s="16"/>
      <c r="DF22" s="35"/>
      <c r="DH22" s="103"/>
      <c r="DI22" s="16"/>
      <c r="DK22" s="35"/>
      <c r="DM22" s="103"/>
      <c r="DN22" s="16"/>
      <c r="DP22" s="35"/>
      <c r="DR22" s="103"/>
      <c r="DS22" s="16"/>
      <c r="DU22" s="35"/>
      <c r="DW22" s="103"/>
      <c r="DX22" s="16"/>
      <c r="DZ22" s="35"/>
      <c r="EB22" s="103"/>
      <c r="EC22" s="16"/>
      <c r="EE22" s="35"/>
      <c r="EG22" s="103"/>
      <c r="EH22" s="16"/>
      <c r="EJ22" s="35"/>
      <c r="EL22" s="103"/>
      <c r="EM22" s="16"/>
      <c r="EO22" s="35"/>
      <c r="EQ22" s="103"/>
      <c r="ER22" s="16"/>
      <c r="ET22" s="35"/>
      <c r="EV22" s="103"/>
      <c r="EW22" s="16"/>
      <c r="EY22" s="35"/>
      <c r="FA22" s="103"/>
      <c r="FB22" s="16"/>
      <c r="FD22" s="35"/>
      <c r="FF22" s="103"/>
      <c r="FG22" s="16"/>
      <c r="FI22" s="35"/>
      <c r="FK22" s="103"/>
      <c r="FL22" s="16"/>
      <c r="FN22" s="35"/>
      <c r="FP22" s="103"/>
      <c r="FQ22" s="16"/>
      <c r="FS22" s="35"/>
      <c r="FU22" s="103"/>
      <c r="FV22" s="16"/>
      <c r="FX22" s="35"/>
      <c r="FZ22" s="103"/>
      <c r="GA22" s="16"/>
      <c r="GC22" s="35"/>
      <c r="GE22" s="103"/>
      <c r="GF22" s="16"/>
      <c r="GH22" s="35"/>
      <c r="GJ22" s="103"/>
    </row>
    <row r="23" spans="1:192" ht="13.5" customHeight="1" x14ac:dyDescent="0.25">
      <c r="A23" s="62"/>
      <c r="C23" s="16"/>
      <c r="E23" s="35"/>
      <c r="G23" s="103"/>
      <c r="H23" s="16"/>
      <c r="J23" s="35"/>
      <c r="L23" s="103"/>
      <c r="M23" s="16"/>
      <c r="O23" s="35"/>
      <c r="Q23" s="103"/>
      <c r="R23" s="16"/>
      <c r="T23" s="35"/>
      <c r="V23" s="103"/>
      <c r="W23" s="16"/>
      <c r="Y23" s="35"/>
      <c r="AA23" s="103"/>
      <c r="AB23" s="16"/>
      <c r="AD23" s="35"/>
      <c r="AF23" s="103"/>
      <c r="AG23" s="16"/>
      <c r="AI23" s="35"/>
      <c r="AK23" s="103"/>
      <c r="AL23" s="16"/>
      <c r="AN23" s="35"/>
      <c r="AP23" s="103"/>
      <c r="AQ23" s="16"/>
      <c r="AS23" s="35"/>
      <c r="AU23" s="103"/>
      <c r="AV23" s="16"/>
      <c r="AX23" s="35"/>
      <c r="AZ23" s="103"/>
      <c r="BA23" s="16"/>
      <c r="BC23" s="35"/>
      <c r="BE23" s="103"/>
      <c r="BF23" s="16"/>
      <c r="BH23" s="35"/>
      <c r="BJ23" s="103"/>
      <c r="BK23" s="16"/>
      <c r="BM23" s="35"/>
      <c r="BO23" s="103"/>
      <c r="BP23" s="16"/>
      <c r="BR23" s="35"/>
      <c r="BT23" s="103"/>
      <c r="BU23" s="16"/>
      <c r="BW23" s="35"/>
      <c r="BY23" s="103"/>
      <c r="BZ23" s="16"/>
      <c r="CB23" s="35"/>
      <c r="CD23" s="103"/>
      <c r="CE23" s="16"/>
      <c r="CG23" s="35"/>
      <c r="CI23" s="103"/>
      <c r="CJ23" s="16"/>
      <c r="CL23" s="35"/>
      <c r="CN23" s="103"/>
      <c r="CO23" s="16"/>
      <c r="CQ23" s="35"/>
      <c r="CS23" s="103"/>
      <c r="CT23" s="16"/>
      <c r="CV23" s="35"/>
      <c r="CX23" s="103"/>
      <c r="CY23" s="16"/>
      <c r="DA23" s="35"/>
      <c r="DC23" s="103"/>
      <c r="DD23" s="16"/>
      <c r="DF23" s="35"/>
      <c r="DH23" s="103"/>
      <c r="DI23" s="16"/>
      <c r="DK23" s="35"/>
      <c r="DM23" s="103"/>
      <c r="DN23" s="16"/>
      <c r="DP23" s="35"/>
      <c r="DR23" s="103"/>
      <c r="DS23" s="16"/>
      <c r="DU23" s="35"/>
      <c r="DW23" s="103"/>
      <c r="DX23" s="16"/>
      <c r="DZ23" s="35"/>
      <c r="EB23" s="103"/>
      <c r="EC23" s="16"/>
      <c r="EE23" s="35"/>
      <c r="EG23" s="103"/>
      <c r="EH23" s="16"/>
      <c r="EJ23" s="35"/>
      <c r="EL23" s="103"/>
      <c r="EM23" s="16"/>
      <c r="EO23" s="35"/>
      <c r="EQ23" s="103"/>
      <c r="ER23" s="16"/>
      <c r="ET23" s="35"/>
      <c r="EV23" s="103"/>
      <c r="EW23" s="16"/>
      <c r="EY23" s="35"/>
      <c r="FA23" s="103"/>
      <c r="FB23" s="16"/>
      <c r="FD23" s="35"/>
      <c r="FF23" s="103"/>
      <c r="FG23" s="16"/>
      <c r="FI23" s="35"/>
      <c r="FK23" s="103"/>
      <c r="FL23" s="16"/>
      <c r="FN23" s="35"/>
      <c r="FP23" s="103"/>
      <c r="FQ23" s="16"/>
      <c r="FS23" s="35"/>
      <c r="FU23" s="103"/>
      <c r="FV23" s="16"/>
      <c r="FX23" s="35"/>
      <c r="FZ23" s="103"/>
      <c r="GA23" s="16"/>
      <c r="GC23" s="35"/>
      <c r="GE23" s="103"/>
      <c r="GF23" s="16"/>
      <c r="GH23" s="35"/>
      <c r="GJ23" s="103"/>
    </row>
    <row r="24" spans="1:192" ht="13.5" customHeight="1" x14ac:dyDescent="0.25">
      <c r="A24" s="62"/>
      <c r="C24" s="16"/>
      <c r="E24" s="35"/>
      <c r="G24" s="103"/>
      <c r="H24" s="16"/>
      <c r="J24" s="35"/>
      <c r="L24" s="103"/>
      <c r="M24" s="16"/>
      <c r="O24" s="35"/>
      <c r="Q24" s="103"/>
      <c r="R24" s="16"/>
      <c r="T24" s="35"/>
      <c r="V24" s="103"/>
      <c r="W24" s="16"/>
      <c r="Y24" s="35"/>
      <c r="AA24" s="103"/>
      <c r="AB24" s="16"/>
      <c r="AD24" s="35"/>
      <c r="AF24" s="103"/>
      <c r="AG24" s="16"/>
      <c r="AI24" s="35"/>
      <c r="AK24" s="103"/>
      <c r="AL24" s="16"/>
      <c r="AN24" s="35"/>
      <c r="AP24" s="103"/>
      <c r="AQ24" s="16"/>
      <c r="AS24" s="35"/>
      <c r="AU24" s="103"/>
      <c r="AV24" s="16"/>
      <c r="AX24" s="35"/>
      <c r="AZ24" s="103"/>
      <c r="BA24" s="16"/>
      <c r="BC24" s="35"/>
      <c r="BE24" s="103"/>
      <c r="BF24" s="16"/>
      <c r="BH24" s="35"/>
      <c r="BJ24" s="103"/>
      <c r="BK24" s="16"/>
      <c r="BM24" s="35"/>
      <c r="BO24" s="103"/>
      <c r="BP24" s="16"/>
      <c r="BR24" s="35"/>
      <c r="BT24" s="103"/>
      <c r="BU24" s="16"/>
      <c r="BW24" s="35"/>
      <c r="BY24" s="103"/>
      <c r="BZ24" s="16"/>
      <c r="CB24" s="35"/>
      <c r="CD24" s="103"/>
      <c r="CE24" s="16"/>
      <c r="CG24" s="35"/>
      <c r="CI24" s="103"/>
      <c r="CJ24" s="16"/>
      <c r="CL24" s="35"/>
      <c r="CN24" s="103"/>
      <c r="CO24" s="16"/>
      <c r="CQ24" s="35"/>
      <c r="CS24" s="103"/>
      <c r="CT24" s="16"/>
      <c r="CV24" s="35"/>
      <c r="CX24" s="103"/>
      <c r="CY24" s="16"/>
      <c r="DA24" s="35"/>
      <c r="DC24" s="103"/>
      <c r="DD24" s="16"/>
      <c r="DF24" s="35"/>
      <c r="DH24" s="103"/>
      <c r="DI24" s="16"/>
      <c r="DK24" s="35"/>
      <c r="DM24" s="103"/>
      <c r="DN24" s="16"/>
      <c r="DP24" s="35"/>
      <c r="DR24" s="103"/>
      <c r="DS24" s="16"/>
      <c r="DU24" s="35"/>
      <c r="DW24" s="103"/>
      <c r="DX24" s="16"/>
      <c r="DZ24" s="35"/>
      <c r="EB24" s="103"/>
      <c r="EC24" s="16"/>
      <c r="EE24" s="35"/>
      <c r="EG24" s="103"/>
      <c r="EH24" s="16"/>
      <c r="EJ24" s="35"/>
      <c r="EL24" s="103"/>
      <c r="EM24" s="16"/>
      <c r="EO24" s="35"/>
      <c r="EQ24" s="103"/>
      <c r="ER24" s="16"/>
      <c r="ET24" s="35"/>
      <c r="EV24" s="103"/>
      <c r="EW24" s="16"/>
      <c r="EY24" s="35"/>
      <c r="FA24" s="103"/>
      <c r="FB24" s="16"/>
      <c r="FD24" s="35"/>
      <c r="FF24" s="103"/>
      <c r="FG24" s="16"/>
      <c r="FI24" s="35"/>
      <c r="FK24" s="103"/>
      <c r="FL24" s="16"/>
      <c r="FN24" s="35"/>
      <c r="FP24" s="103"/>
      <c r="FQ24" s="16"/>
      <c r="FS24" s="35"/>
      <c r="FU24" s="103"/>
      <c r="FV24" s="16"/>
      <c r="FX24" s="35"/>
      <c r="FZ24" s="103"/>
      <c r="GA24" s="16"/>
      <c r="GC24" s="35"/>
      <c r="GE24" s="103"/>
      <c r="GF24" s="16"/>
      <c r="GH24" s="35"/>
      <c r="GJ24" s="103"/>
    </row>
    <row r="25" spans="1:192" ht="13.5" customHeight="1" x14ac:dyDescent="0.25">
      <c r="A25" s="62"/>
      <c r="C25" s="16"/>
      <c r="E25" s="35"/>
      <c r="G25" s="103"/>
      <c r="H25" s="16"/>
      <c r="J25" s="35"/>
      <c r="L25" s="103"/>
      <c r="M25" s="16"/>
      <c r="O25" s="35"/>
      <c r="Q25" s="103"/>
      <c r="R25" s="16"/>
      <c r="T25" s="35"/>
      <c r="V25" s="103"/>
      <c r="W25" s="16"/>
      <c r="Y25" s="35"/>
      <c r="AA25" s="103"/>
      <c r="AB25" s="16"/>
      <c r="AD25" s="35"/>
      <c r="AF25" s="103"/>
      <c r="AG25" s="16"/>
      <c r="AI25" s="35"/>
      <c r="AK25" s="103"/>
      <c r="AL25" s="16"/>
      <c r="AN25" s="35"/>
      <c r="AP25" s="103"/>
      <c r="AQ25" s="16"/>
      <c r="AS25" s="35"/>
      <c r="AU25" s="103"/>
      <c r="AV25" s="16"/>
      <c r="AX25" s="35"/>
      <c r="AZ25" s="103"/>
      <c r="BA25" s="16"/>
      <c r="BC25" s="35"/>
      <c r="BE25" s="103"/>
      <c r="BF25" s="16"/>
      <c r="BH25" s="35"/>
      <c r="BJ25" s="103"/>
      <c r="BK25" s="16"/>
      <c r="BM25" s="35"/>
      <c r="BO25" s="103"/>
      <c r="BP25" s="16"/>
      <c r="BR25" s="35"/>
      <c r="BT25" s="103"/>
      <c r="BU25" s="16"/>
      <c r="BW25" s="35"/>
      <c r="BY25" s="103"/>
      <c r="BZ25" s="16"/>
      <c r="CB25" s="35"/>
      <c r="CD25" s="103"/>
      <c r="CE25" s="16"/>
      <c r="CG25" s="35"/>
      <c r="CI25" s="103"/>
      <c r="CJ25" s="16"/>
      <c r="CL25" s="35"/>
      <c r="CN25" s="103"/>
      <c r="CO25" s="16"/>
      <c r="CQ25" s="35"/>
      <c r="CS25" s="103"/>
      <c r="CT25" s="16"/>
      <c r="CV25" s="35"/>
      <c r="CX25" s="103"/>
      <c r="CY25" s="16"/>
      <c r="DA25" s="35"/>
      <c r="DC25" s="103"/>
      <c r="DD25" s="16"/>
      <c r="DF25" s="35"/>
      <c r="DH25" s="103"/>
      <c r="DI25" s="16"/>
      <c r="DK25" s="35"/>
      <c r="DM25" s="103"/>
      <c r="DN25" s="16"/>
      <c r="DP25" s="35"/>
      <c r="DR25" s="103"/>
      <c r="DS25" s="16"/>
      <c r="DU25" s="35"/>
      <c r="DW25" s="103"/>
      <c r="DX25" s="16"/>
      <c r="DZ25" s="35"/>
      <c r="EB25" s="103"/>
      <c r="EC25" s="16"/>
      <c r="EE25" s="35"/>
      <c r="EG25" s="103"/>
      <c r="EH25" s="16"/>
      <c r="EJ25" s="35"/>
      <c r="EL25" s="103"/>
      <c r="EM25" s="16"/>
      <c r="EO25" s="35"/>
      <c r="EQ25" s="103"/>
      <c r="ER25" s="16"/>
      <c r="ET25" s="35"/>
      <c r="EV25" s="103"/>
      <c r="EW25" s="16"/>
      <c r="EY25" s="35"/>
      <c r="FA25" s="103"/>
      <c r="FB25" s="16"/>
      <c r="FD25" s="35"/>
      <c r="FF25" s="103"/>
      <c r="FG25" s="16"/>
      <c r="FI25" s="35"/>
      <c r="FK25" s="103"/>
      <c r="FL25" s="16"/>
      <c r="FN25" s="35"/>
      <c r="FP25" s="103"/>
      <c r="FQ25" s="16"/>
      <c r="FS25" s="35"/>
      <c r="FU25" s="103"/>
      <c r="FV25" s="16"/>
      <c r="FX25" s="35"/>
      <c r="FZ25" s="103"/>
      <c r="GA25" s="16"/>
      <c r="GC25" s="35"/>
      <c r="GE25" s="103"/>
      <c r="GF25" s="16"/>
      <c r="GH25" s="35"/>
      <c r="GJ25" s="103"/>
    </row>
    <row r="26" spans="1:192" ht="13.5" customHeight="1" x14ac:dyDescent="0.25">
      <c r="A26" s="62"/>
      <c r="C26" s="16"/>
      <c r="E26" s="35"/>
      <c r="G26" s="103"/>
      <c r="H26" s="16"/>
      <c r="J26" s="35"/>
      <c r="L26" s="103"/>
      <c r="M26" s="16"/>
      <c r="O26" s="35"/>
      <c r="Q26" s="103"/>
      <c r="R26" s="16"/>
      <c r="T26" s="35"/>
      <c r="V26" s="103"/>
      <c r="W26" s="16"/>
      <c r="Y26" s="35"/>
      <c r="AA26" s="103"/>
      <c r="AB26" s="16"/>
      <c r="AD26" s="35"/>
      <c r="AF26" s="103"/>
      <c r="AG26" s="16"/>
      <c r="AI26" s="35"/>
      <c r="AK26" s="103"/>
      <c r="AL26" s="16"/>
      <c r="AN26" s="35"/>
      <c r="AP26" s="103"/>
      <c r="AQ26" s="16"/>
      <c r="AS26" s="35"/>
      <c r="AU26" s="103"/>
      <c r="AV26" s="16"/>
      <c r="AX26" s="35"/>
      <c r="AZ26" s="103"/>
      <c r="BA26" s="16"/>
      <c r="BC26" s="35"/>
      <c r="BE26" s="103"/>
      <c r="BF26" s="16"/>
      <c r="BH26" s="35"/>
      <c r="BJ26" s="103"/>
      <c r="BK26" s="16"/>
      <c r="BM26" s="35"/>
      <c r="BO26" s="103"/>
      <c r="BP26" s="16"/>
      <c r="BR26" s="35"/>
      <c r="BT26" s="103"/>
      <c r="BU26" s="16"/>
      <c r="BW26" s="35"/>
      <c r="BY26" s="103"/>
      <c r="BZ26" s="16"/>
      <c r="CB26" s="35"/>
      <c r="CD26" s="103"/>
      <c r="CE26" s="16"/>
      <c r="CG26" s="35"/>
      <c r="CI26" s="103"/>
      <c r="CJ26" s="16"/>
      <c r="CL26" s="35"/>
      <c r="CN26" s="103"/>
      <c r="CO26" s="16"/>
      <c r="CQ26" s="35"/>
      <c r="CS26" s="103"/>
      <c r="CT26" s="16"/>
      <c r="CV26" s="35"/>
      <c r="CX26" s="103"/>
      <c r="CY26" s="16"/>
      <c r="DA26" s="35"/>
      <c r="DC26" s="103"/>
      <c r="DD26" s="16"/>
      <c r="DF26" s="35"/>
      <c r="DH26" s="103"/>
      <c r="DI26" s="16"/>
      <c r="DK26" s="35"/>
      <c r="DM26" s="103"/>
      <c r="DN26" s="16"/>
      <c r="DP26" s="35"/>
      <c r="DR26" s="103"/>
      <c r="DS26" s="16"/>
      <c r="DU26" s="35"/>
      <c r="DW26" s="103"/>
      <c r="DX26" s="16"/>
      <c r="DZ26" s="35"/>
      <c r="EB26" s="103"/>
      <c r="EC26" s="16"/>
      <c r="EE26" s="35"/>
      <c r="EG26" s="103"/>
      <c r="EH26" s="16"/>
      <c r="EJ26" s="35"/>
      <c r="EL26" s="103"/>
      <c r="EM26" s="16"/>
      <c r="EO26" s="35"/>
      <c r="EQ26" s="103"/>
      <c r="ER26" s="16"/>
      <c r="ET26" s="35"/>
      <c r="EV26" s="103"/>
      <c r="EW26" s="16"/>
      <c r="EY26" s="35"/>
      <c r="FA26" s="103"/>
      <c r="FB26" s="16"/>
      <c r="FD26" s="35"/>
      <c r="FF26" s="103"/>
      <c r="FG26" s="16"/>
      <c r="FI26" s="35"/>
      <c r="FK26" s="103"/>
      <c r="FL26" s="16"/>
      <c r="FN26" s="35"/>
      <c r="FP26" s="103"/>
      <c r="FQ26" s="16"/>
      <c r="FS26" s="35"/>
      <c r="FU26" s="103"/>
      <c r="FV26" s="16"/>
      <c r="FX26" s="35"/>
      <c r="FZ26" s="103"/>
      <c r="GA26" s="16"/>
      <c r="GC26" s="35"/>
      <c r="GE26" s="103"/>
      <c r="GF26" s="16"/>
      <c r="GH26" s="35"/>
      <c r="GJ26" s="103"/>
    </row>
    <row r="27" spans="1:192" ht="13.5" customHeight="1" x14ac:dyDescent="0.25">
      <c r="A27" s="62"/>
      <c r="C27" s="16"/>
      <c r="E27" s="35"/>
      <c r="G27" s="103"/>
      <c r="H27" s="16"/>
      <c r="J27" s="35"/>
      <c r="L27" s="103"/>
      <c r="M27" s="16"/>
      <c r="O27" s="35"/>
      <c r="Q27" s="103"/>
      <c r="R27" s="16"/>
      <c r="T27" s="35"/>
      <c r="V27" s="103"/>
      <c r="W27" s="16"/>
      <c r="Y27" s="35"/>
      <c r="AA27" s="103"/>
      <c r="AB27" s="16"/>
      <c r="AD27" s="35"/>
      <c r="AF27" s="103"/>
      <c r="AG27" s="16"/>
      <c r="AI27" s="35"/>
      <c r="AK27" s="103"/>
      <c r="AL27" s="16"/>
      <c r="AN27" s="35"/>
      <c r="AP27" s="103"/>
      <c r="AQ27" s="16"/>
      <c r="AS27" s="35"/>
      <c r="AU27" s="103"/>
      <c r="AV27" s="16"/>
      <c r="AX27" s="35"/>
      <c r="AZ27" s="103"/>
      <c r="BA27" s="16"/>
      <c r="BC27" s="35"/>
      <c r="BE27" s="103"/>
      <c r="BF27" s="16"/>
      <c r="BH27" s="35"/>
      <c r="BJ27" s="103"/>
      <c r="BK27" s="16"/>
      <c r="BM27" s="35"/>
      <c r="BO27" s="103"/>
      <c r="BP27" s="16"/>
      <c r="BR27" s="35"/>
      <c r="BT27" s="103"/>
      <c r="BU27" s="16"/>
      <c r="BW27" s="35"/>
      <c r="BY27" s="103"/>
      <c r="BZ27" s="16"/>
      <c r="CB27" s="35"/>
      <c r="CD27" s="103"/>
      <c r="CE27" s="16"/>
      <c r="CG27" s="35"/>
      <c r="CI27" s="103"/>
      <c r="CJ27" s="16"/>
      <c r="CL27" s="35"/>
      <c r="CN27" s="103"/>
      <c r="CO27" s="16"/>
      <c r="CQ27" s="35"/>
      <c r="CS27" s="103"/>
      <c r="CT27" s="16"/>
      <c r="CV27" s="35"/>
      <c r="CX27" s="103"/>
      <c r="CY27" s="16"/>
      <c r="DA27" s="35"/>
      <c r="DC27" s="103"/>
      <c r="DD27" s="16"/>
      <c r="DF27" s="35"/>
      <c r="DH27" s="103"/>
      <c r="DI27" s="16"/>
      <c r="DK27" s="35"/>
      <c r="DM27" s="103"/>
      <c r="DN27" s="16"/>
      <c r="DP27" s="35"/>
      <c r="DR27" s="103"/>
      <c r="DS27" s="16"/>
      <c r="DU27" s="35"/>
      <c r="DW27" s="103"/>
      <c r="DX27" s="16"/>
      <c r="DZ27" s="35"/>
      <c r="EB27" s="103"/>
      <c r="EC27" s="16"/>
      <c r="EE27" s="35"/>
      <c r="EG27" s="103"/>
      <c r="EH27" s="16"/>
      <c r="EJ27" s="35"/>
      <c r="EL27" s="103"/>
      <c r="EM27" s="16"/>
      <c r="EO27" s="35"/>
      <c r="EQ27" s="103"/>
      <c r="ER27" s="16"/>
      <c r="ET27" s="35"/>
      <c r="EV27" s="103"/>
      <c r="EW27" s="16"/>
      <c r="EY27" s="35"/>
      <c r="FA27" s="103"/>
      <c r="FB27" s="16"/>
      <c r="FD27" s="35"/>
      <c r="FF27" s="103"/>
      <c r="FG27" s="16"/>
      <c r="FI27" s="35"/>
      <c r="FK27" s="103"/>
      <c r="FL27" s="16"/>
      <c r="FN27" s="35"/>
      <c r="FP27" s="103"/>
      <c r="FQ27" s="16"/>
      <c r="FS27" s="35"/>
      <c r="FU27" s="103"/>
      <c r="FV27" s="16"/>
      <c r="FX27" s="35"/>
      <c r="FZ27" s="103"/>
      <c r="GA27" s="16"/>
      <c r="GC27" s="35"/>
      <c r="GE27" s="103"/>
      <c r="GF27" s="16"/>
      <c r="GH27" s="35"/>
      <c r="GJ27" s="103"/>
    </row>
    <row r="28" spans="1:192" ht="13.5" customHeight="1" x14ac:dyDescent="0.25">
      <c r="A28" s="62"/>
      <c r="C28" s="16"/>
      <c r="E28" s="35"/>
      <c r="G28" s="103"/>
      <c r="H28" s="16"/>
      <c r="J28" s="35"/>
      <c r="L28" s="103"/>
      <c r="M28" s="16"/>
      <c r="O28" s="35"/>
      <c r="Q28" s="103"/>
      <c r="R28" s="16"/>
      <c r="T28" s="35"/>
      <c r="V28" s="103"/>
      <c r="W28" s="16"/>
      <c r="Y28" s="35"/>
      <c r="AA28" s="103"/>
      <c r="AB28" s="16"/>
      <c r="AD28" s="35"/>
      <c r="AF28" s="103"/>
      <c r="AG28" s="16"/>
      <c r="AI28" s="35"/>
      <c r="AK28" s="103"/>
      <c r="AL28" s="16"/>
      <c r="AN28" s="35"/>
      <c r="AP28" s="103"/>
      <c r="AQ28" s="16"/>
      <c r="AS28" s="35"/>
      <c r="AU28" s="103"/>
      <c r="AV28" s="16"/>
      <c r="AX28" s="35"/>
      <c r="AZ28" s="103"/>
      <c r="BA28" s="16"/>
      <c r="BC28" s="35"/>
      <c r="BE28" s="103"/>
      <c r="BF28" s="16"/>
      <c r="BH28" s="35"/>
      <c r="BJ28" s="103"/>
      <c r="BK28" s="16"/>
      <c r="BM28" s="35"/>
      <c r="BO28" s="103"/>
      <c r="BP28" s="16"/>
      <c r="BR28" s="35"/>
      <c r="BT28" s="103"/>
      <c r="BU28" s="16"/>
      <c r="BW28" s="35"/>
      <c r="BY28" s="103"/>
      <c r="BZ28" s="16"/>
      <c r="CB28" s="35"/>
      <c r="CD28" s="103"/>
      <c r="CE28" s="16"/>
      <c r="CG28" s="35"/>
      <c r="CI28" s="103"/>
      <c r="CJ28" s="16"/>
      <c r="CL28" s="35"/>
      <c r="CN28" s="103"/>
      <c r="CO28" s="16"/>
      <c r="CQ28" s="35"/>
      <c r="CS28" s="103"/>
      <c r="CT28" s="16"/>
      <c r="CV28" s="35"/>
      <c r="CX28" s="103"/>
      <c r="CY28" s="16"/>
      <c r="DA28" s="35"/>
      <c r="DC28" s="103"/>
      <c r="DD28" s="16"/>
      <c r="DF28" s="35"/>
      <c r="DH28" s="103"/>
      <c r="DI28" s="16"/>
      <c r="DK28" s="35"/>
      <c r="DM28" s="103"/>
      <c r="DN28" s="16"/>
      <c r="DP28" s="35"/>
      <c r="DR28" s="103"/>
      <c r="DS28" s="16"/>
      <c r="DU28" s="35"/>
      <c r="DW28" s="103"/>
      <c r="DX28" s="16"/>
      <c r="DZ28" s="35"/>
      <c r="EB28" s="103"/>
      <c r="EC28" s="16"/>
      <c r="EE28" s="35"/>
      <c r="EG28" s="103"/>
      <c r="EH28" s="16"/>
      <c r="EJ28" s="35"/>
      <c r="EL28" s="103"/>
      <c r="EM28" s="16"/>
      <c r="EO28" s="35"/>
      <c r="EQ28" s="103"/>
      <c r="ER28" s="16"/>
      <c r="ET28" s="35"/>
      <c r="EV28" s="103"/>
      <c r="EW28" s="16"/>
      <c r="EY28" s="35"/>
      <c r="FA28" s="103"/>
      <c r="FB28" s="16"/>
      <c r="FD28" s="35"/>
      <c r="FF28" s="103"/>
      <c r="FG28" s="16"/>
      <c r="FI28" s="35"/>
      <c r="FK28" s="103"/>
      <c r="FL28" s="16"/>
      <c r="FN28" s="35"/>
      <c r="FP28" s="103"/>
      <c r="FQ28" s="16"/>
      <c r="FS28" s="35"/>
      <c r="FU28" s="103"/>
      <c r="FV28" s="16"/>
      <c r="FX28" s="35"/>
      <c r="FZ28" s="103"/>
      <c r="GA28" s="16"/>
      <c r="GC28" s="35"/>
      <c r="GE28" s="103"/>
      <c r="GF28" s="16"/>
      <c r="GH28" s="35"/>
      <c r="GJ28" s="103"/>
    </row>
    <row r="29" spans="1:192" ht="13.5" customHeight="1" x14ac:dyDescent="0.25">
      <c r="A29" s="62"/>
      <c r="C29" s="16"/>
      <c r="E29" s="35"/>
      <c r="G29" s="103"/>
      <c r="H29" s="16"/>
      <c r="J29" s="35"/>
      <c r="L29" s="103"/>
      <c r="M29" s="16"/>
      <c r="O29" s="35"/>
      <c r="Q29" s="103"/>
      <c r="R29" s="16"/>
      <c r="T29" s="35"/>
      <c r="V29" s="103"/>
      <c r="W29" s="16"/>
      <c r="Y29" s="35"/>
      <c r="AA29" s="103"/>
      <c r="AB29" s="16"/>
      <c r="AD29" s="35"/>
      <c r="AF29" s="103"/>
      <c r="AG29" s="16"/>
      <c r="AI29" s="35"/>
      <c r="AK29" s="103"/>
      <c r="AL29" s="16"/>
      <c r="AN29" s="35"/>
      <c r="AP29" s="103"/>
      <c r="AQ29" s="16"/>
      <c r="AS29" s="35"/>
      <c r="AU29" s="103"/>
      <c r="AV29" s="16"/>
      <c r="AX29" s="35"/>
      <c r="AZ29" s="103"/>
      <c r="BA29" s="16"/>
      <c r="BC29" s="35"/>
      <c r="BE29" s="103"/>
      <c r="BF29" s="16"/>
      <c r="BH29" s="35"/>
      <c r="BJ29" s="103"/>
      <c r="BK29" s="16"/>
      <c r="BM29" s="35"/>
      <c r="BO29" s="103"/>
      <c r="BP29" s="16"/>
      <c r="BR29" s="35"/>
      <c r="BT29" s="103"/>
      <c r="BU29" s="16"/>
      <c r="BW29" s="35"/>
      <c r="BY29" s="103"/>
      <c r="BZ29" s="16"/>
      <c r="CB29" s="35"/>
      <c r="CD29" s="103"/>
      <c r="CE29" s="16"/>
      <c r="CG29" s="35"/>
      <c r="CI29" s="103"/>
      <c r="CJ29" s="16"/>
      <c r="CL29" s="35"/>
      <c r="CN29" s="103"/>
      <c r="CO29" s="16"/>
      <c r="CQ29" s="35"/>
      <c r="CS29" s="103"/>
      <c r="CT29" s="16"/>
      <c r="CV29" s="35"/>
      <c r="CX29" s="103"/>
      <c r="CY29" s="16"/>
      <c r="DA29" s="35"/>
      <c r="DC29" s="103"/>
      <c r="DD29" s="16"/>
      <c r="DF29" s="35"/>
      <c r="DH29" s="103"/>
      <c r="DI29" s="16"/>
      <c r="DK29" s="35"/>
      <c r="DM29" s="103"/>
      <c r="DN29" s="16"/>
      <c r="DP29" s="35"/>
      <c r="DR29" s="103"/>
      <c r="DS29" s="16"/>
      <c r="DU29" s="35"/>
      <c r="DW29" s="103"/>
      <c r="DX29" s="16"/>
      <c r="DZ29" s="35"/>
      <c r="EB29" s="103"/>
      <c r="EC29" s="16"/>
      <c r="EE29" s="35"/>
      <c r="EG29" s="103"/>
      <c r="EH29" s="16"/>
      <c r="EJ29" s="35"/>
      <c r="EL29" s="103"/>
      <c r="EM29" s="16"/>
      <c r="EO29" s="35"/>
      <c r="EQ29" s="103"/>
      <c r="ER29" s="16"/>
      <c r="ET29" s="35"/>
      <c r="EV29" s="103"/>
      <c r="EW29" s="16"/>
      <c r="EY29" s="35"/>
      <c r="FA29" s="103"/>
      <c r="FB29" s="16"/>
      <c r="FD29" s="35"/>
      <c r="FF29" s="103"/>
      <c r="FG29" s="16"/>
      <c r="FI29" s="35"/>
      <c r="FK29" s="103"/>
      <c r="FL29" s="16"/>
      <c r="FN29" s="35"/>
      <c r="FP29" s="103"/>
      <c r="FQ29" s="16"/>
      <c r="FS29" s="35"/>
      <c r="FU29" s="103"/>
      <c r="FV29" s="16"/>
      <c r="FX29" s="35"/>
      <c r="FZ29" s="103"/>
      <c r="GA29" s="16"/>
      <c r="GC29" s="35"/>
      <c r="GE29" s="103"/>
      <c r="GF29" s="16"/>
      <c r="GH29" s="35"/>
      <c r="GJ29" s="103"/>
    </row>
    <row r="30" spans="1:192" ht="13.5" customHeight="1" x14ac:dyDescent="0.25">
      <c r="A30" s="62"/>
      <c r="C30" s="16"/>
      <c r="E30" s="35"/>
      <c r="G30" s="103"/>
      <c r="H30" s="16"/>
      <c r="J30" s="35"/>
      <c r="L30" s="103"/>
      <c r="M30" s="16"/>
      <c r="O30" s="35"/>
      <c r="Q30" s="103"/>
      <c r="R30" s="16"/>
      <c r="T30" s="35"/>
      <c r="V30" s="103"/>
      <c r="W30" s="16"/>
      <c r="Y30" s="35"/>
      <c r="AA30" s="103"/>
      <c r="AB30" s="16"/>
      <c r="AD30" s="35"/>
      <c r="AF30" s="103"/>
      <c r="AG30" s="16"/>
      <c r="AI30" s="35"/>
      <c r="AK30" s="103"/>
      <c r="AL30" s="16"/>
      <c r="AN30" s="35"/>
      <c r="AP30" s="103"/>
      <c r="AQ30" s="16"/>
      <c r="AS30" s="35"/>
      <c r="AU30" s="103"/>
      <c r="AV30" s="16"/>
      <c r="AX30" s="35"/>
      <c r="AZ30" s="103"/>
      <c r="BA30" s="16"/>
      <c r="BC30" s="35"/>
      <c r="BE30" s="103"/>
      <c r="BF30" s="16"/>
      <c r="BH30" s="35"/>
      <c r="BJ30" s="103"/>
      <c r="BK30" s="16"/>
      <c r="BM30" s="35"/>
      <c r="BO30" s="103"/>
      <c r="BP30" s="16"/>
      <c r="BR30" s="35"/>
      <c r="BT30" s="103"/>
      <c r="BU30" s="16"/>
      <c r="BW30" s="35"/>
      <c r="BY30" s="103"/>
      <c r="BZ30" s="16"/>
      <c r="CB30" s="35"/>
      <c r="CD30" s="103"/>
      <c r="CE30" s="16"/>
      <c r="CG30" s="35"/>
      <c r="CI30" s="103"/>
      <c r="CJ30" s="16"/>
      <c r="CL30" s="35"/>
      <c r="CN30" s="103"/>
      <c r="CO30" s="16"/>
      <c r="CQ30" s="35"/>
      <c r="CS30" s="103"/>
      <c r="CT30" s="16"/>
      <c r="CV30" s="35"/>
      <c r="CX30" s="103"/>
      <c r="CY30" s="16"/>
      <c r="DA30" s="35"/>
      <c r="DC30" s="103"/>
      <c r="DD30" s="16"/>
      <c r="DF30" s="35"/>
      <c r="DH30" s="103"/>
      <c r="DI30" s="16"/>
      <c r="DK30" s="35"/>
      <c r="DM30" s="103"/>
      <c r="DN30" s="16"/>
      <c r="DP30" s="35"/>
      <c r="DR30" s="103"/>
      <c r="DS30" s="16"/>
      <c r="DU30" s="35"/>
      <c r="DW30" s="103"/>
      <c r="DX30" s="16"/>
      <c r="DZ30" s="35"/>
      <c r="EB30" s="103"/>
      <c r="EC30" s="16"/>
      <c r="EE30" s="35"/>
      <c r="EG30" s="103"/>
      <c r="EH30" s="16"/>
      <c r="EJ30" s="35"/>
      <c r="EL30" s="103"/>
      <c r="EM30" s="16"/>
      <c r="EO30" s="35"/>
      <c r="EQ30" s="103"/>
      <c r="ER30" s="16"/>
      <c r="ET30" s="35"/>
      <c r="EV30" s="103"/>
      <c r="EW30" s="16"/>
      <c r="EY30" s="35"/>
      <c r="FA30" s="103"/>
      <c r="FB30" s="16"/>
      <c r="FD30" s="35"/>
      <c r="FF30" s="103"/>
      <c r="FG30" s="16"/>
      <c r="FI30" s="35"/>
      <c r="FK30" s="103"/>
      <c r="FL30" s="16"/>
      <c r="FN30" s="35"/>
      <c r="FP30" s="103"/>
      <c r="FQ30" s="16"/>
      <c r="FS30" s="35"/>
      <c r="FU30" s="103"/>
      <c r="FV30" s="16"/>
      <c r="FX30" s="35"/>
      <c r="FZ30" s="103"/>
      <c r="GA30" s="16"/>
      <c r="GC30" s="35"/>
      <c r="GE30" s="103"/>
      <c r="GF30" s="16"/>
      <c r="GH30" s="35"/>
      <c r="GJ30" s="103"/>
    </row>
    <row r="31" spans="1:192" ht="13.5" customHeight="1" x14ac:dyDescent="0.25">
      <c r="A31" s="62"/>
      <c r="C31" s="16"/>
      <c r="E31" s="35"/>
      <c r="G31" s="103"/>
      <c r="H31" s="16"/>
      <c r="J31" s="35"/>
      <c r="L31" s="103"/>
      <c r="M31" s="16"/>
      <c r="O31" s="35"/>
      <c r="Q31" s="103"/>
      <c r="R31" s="16"/>
      <c r="T31" s="35"/>
      <c r="V31" s="103"/>
      <c r="W31" s="16"/>
      <c r="Y31" s="35"/>
      <c r="AA31" s="103"/>
      <c r="AB31" s="16"/>
      <c r="AD31" s="35"/>
      <c r="AF31" s="103"/>
      <c r="AG31" s="16"/>
      <c r="AI31" s="35"/>
      <c r="AK31" s="103"/>
      <c r="AL31" s="16"/>
      <c r="AN31" s="35"/>
      <c r="AP31" s="103"/>
      <c r="AQ31" s="16"/>
      <c r="AS31" s="35"/>
      <c r="AU31" s="103"/>
      <c r="AV31" s="16"/>
      <c r="AX31" s="35"/>
      <c r="AZ31" s="103"/>
      <c r="BA31" s="16"/>
      <c r="BC31" s="35"/>
      <c r="BE31" s="103"/>
      <c r="BF31" s="16"/>
      <c r="BH31" s="35"/>
      <c r="BJ31" s="103"/>
      <c r="BK31" s="16"/>
      <c r="BM31" s="35"/>
      <c r="BO31" s="103"/>
      <c r="BP31" s="16"/>
      <c r="BR31" s="35"/>
      <c r="BT31" s="103"/>
      <c r="BU31" s="16"/>
      <c r="BW31" s="35"/>
      <c r="BY31" s="103"/>
      <c r="BZ31" s="16"/>
      <c r="CB31" s="35"/>
      <c r="CD31" s="103"/>
      <c r="CE31" s="16"/>
      <c r="CG31" s="35"/>
      <c r="CI31" s="103"/>
      <c r="CJ31" s="16"/>
      <c r="CL31" s="35"/>
      <c r="CN31" s="103"/>
      <c r="CO31" s="16"/>
      <c r="CQ31" s="35"/>
      <c r="CS31" s="103"/>
      <c r="CT31" s="16"/>
      <c r="CV31" s="35"/>
      <c r="CX31" s="103"/>
      <c r="CY31" s="16"/>
      <c r="DA31" s="35"/>
      <c r="DC31" s="103"/>
      <c r="DD31" s="16"/>
      <c r="DF31" s="35"/>
      <c r="DH31" s="103"/>
      <c r="DI31" s="16"/>
      <c r="DK31" s="35"/>
      <c r="DM31" s="103"/>
      <c r="DN31" s="16"/>
      <c r="DP31" s="35"/>
      <c r="DR31" s="103"/>
      <c r="DS31" s="16"/>
      <c r="DU31" s="35"/>
      <c r="DW31" s="103"/>
      <c r="DX31" s="16"/>
      <c r="DZ31" s="35"/>
      <c r="EB31" s="103"/>
      <c r="EC31" s="16"/>
      <c r="EE31" s="35"/>
      <c r="EG31" s="103"/>
      <c r="EH31" s="16"/>
      <c r="EJ31" s="35"/>
      <c r="EL31" s="103"/>
      <c r="EM31" s="16"/>
      <c r="EO31" s="35"/>
      <c r="EQ31" s="103"/>
      <c r="ER31" s="16"/>
      <c r="ET31" s="35"/>
      <c r="EV31" s="103"/>
      <c r="EW31" s="16"/>
      <c r="EY31" s="35"/>
      <c r="FA31" s="103"/>
      <c r="FB31" s="16"/>
      <c r="FD31" s="35"/>
      <c r="FF31" s="103"/>
      <c r="FG31" s="16"/>
      <c r="FI31" s="35"/>
      <c r="FK31" s="103"/>
      <c r="FL31" s="16"/>
      <c r="FN31" s="35"/>
      <c r="FP31" s="103"/>
      <c r="FQ31" s="16"/>
      <c r="FS31" s="35"/>
      <c r="FU31" s="103"/>
      <c r="FV31" s="16"/>
      <c r="FX31" s="35"/>
      <c r="FZ31" s="103"/>
      <c r="GA31" s="16"/>
      <c r="GC31" s="35"/>
      <c r="GE31" s="103"/>
      <c r="GF31" s="16"/>
      <c r="GH31" s="35"/>
      <c r="GJ31" s="103"/>
    </row>
    <row r="32" spans="1:192" ht="13.5" customHeight="1" x14ac:dyDescent="0.25">
      <c r="A32" s="62"/>
      <c r="C32" s="16"/>
      <c r="E32" s="35"/>
      <c r="G32" s="103"/>
      <c r="H32" s="16"/>
      <c r="J32" s="35"/>
      <c r="L32" s="103"/>
      <c r="M32" s="16"/>
      <c r="O32" s="35"/>
      <c r="Q32" s="103"/>
      <c r="R32" s="16"/>
      <c r="T32" s="35"/>
      <c r="V32" s="103"/>
      <c r="W32" s="16"/>
      <c r="Y32" s="35"/>
      <c r="AA32" s="103"/>
      <c r="AB32" s="16"/>
      <c r="AD32" s="35"/>
      <c r="AF32" s="103"/>
      <c r="AG32" s="16"/>
      <c r="AI32" s="35"/>
      <c r="AK32" s="103"/>
      <c r="AL32" s="16"/>
      <c r="AN32" s="35"/>
      <c r="AP32" s="103"/>
      <c r="AQ32" s="16"/>
      <c r="AS32" s="35"/>
      <c r="AU32" s="103"/>
      <c r="AV32" s="16"/>
      <c r="AX32" s="35"/>
      <c r="AZ32" s="103"/>
      <c r="BA32" s="16"/>
      <c r="BC32" s="35"/>
      <c r="BE32" s="103"/>
      <c r="BF32" s="16"/>
      <c r="BH32" s="35"/>
      <c r="BJ32" s="103"/>
      <c r="BK32" s="16"/>
      <c r="BM32" s="35"/>
      <c r="BO32" s="103"/>
      <c r="BP32" s="16"/>
      <c r="BR32" s="35"/>
      <c r="BT32" s="103"/>
      <c r="BU32" s="16"/>
      <c r="BW32" s="35"/>
      <c r="BY32" s="103"/>
      <c r="BZ32" s="16"/>
      <c r="CB32" s="35"/>
      <c r="CD32" s="103"/>
      <c r="CE32" s="16"/>
      <c r="CG32" s="35"/>
      <c r="CI32" s="103"/>
      <c r="CJ32" s="16"/>
      <c r="CL32" s="35"/>
      <c r="CN32" s="103"/>
      <c r="CO32" s="16"/>
      <c r="CQ32" s="35"/>
      <c r="CS32" s="103"/>
      <c r="CT32" s="16"/>
      <c r="CV32" s="35"/>
      <c r="CX32" s="103"/>
      <c r="CY32" s="16"/>
      <c r="DA32" s="35"/>
      <c r="DC32" s="103"/>
      <c r="DD32" s="16"/>
      <c r="DF32" s="35"/>
      <c r="DH32" s="103"/>
      <c r="DI32" s="16"/>
      <c r="DK32" s="35"/>
      <c r="DM32" s="103"/>
      <c r="DN32" s="16"/>
      <c r="DP32" s="35"/>
      <c r="DR32" s="103"/>
      <c r="DS32" s="16"/>
      <c r="DU32" s="35"/>
      <c r="DW32" s="103"/>
      <c r="DX32" s="16"/>
      <c r="DZ32" s="35"/>
      <c r="EB32" s="103"/>
      <c r="EC32" s="16"/>
      <c r="EE32" s="35"/>
      <c r="EG32" s="103"/>
      <c r="EH32" s="16"/>
      <c r="EJ32" s="35"/>
      <c r="EL32" s="103"/>
      <c r="EM32" s="16"/>
      <c r="EO32" s="35"/>
      <c r="EQ32" s="103"/>
      <c r="ER32" s="16"/>
      <c r="ET32" s="35"/>
      <c r="EV32" s="103"/>
      <c r="EW32" s="16"/>
      <c r="EY32" s="35"/>
      <c r="FA32" s="103"/>
      <c r="FB32" s="16"/>
      <c r="FD32" s="35"/>
      <c r="FF32" s="103"/>
      <c r="FG32" s="16"/>
      <c r="FI32" s="35"/>
      <c r="FK32" s="103"/>
      <c r="FL32" s="16"/>
      <c r="FN32" s="35"/>
      <c r="FP32" s="103"/>
      <c r="FQ32" s="16"/>
      <c r="FS32" s="35"/>
      <c r="FU32" s="103"/>
      <c r="FV32" s="16"/>
      <c r="FX32" s="35"/>
      <c r="FZ32" s="103"/>
      <c r="GA32" s="16"/>
      <c r="GC32" s="35"/>
      <c r="GE32" s="103"/>
      <c r="GF32" s="16"/>
      <c r="GH32" s="35"/>
      <c r="GJ32" s="103"/>
    </row>
    <row r="33" spans="1:192" ht="13.5" customHeight="1" x14ac:dyDescent="0.25">
      <c r="A33" s="62"/>
      <c r="C33" s="16"/>
      <c r="E33" s="35"/>
      <c r="G33" s="103"/>
      <c r="H33" s="16"/>
      <c r="J33" s="35"/>
      <c r="L33" s="103"/>
      <c r="M33" s="16"/>
      <c r="O33" s="35"/>
      <c r="Q33" s="103"/>
      <c r="R33" s="16"/>
      <c r="T33" s="35"/>
      <c r="V33" s="103"/>
      <c r="W33" s="16"/>
      <c r="Y33" s="35"/>
      <c r="AA33" s="103"/>
      <c r="AB33" s="16"/>
      <c r="AD33" s="35"/>
      <c r="AF33" s="103"/>
      <c r="AG33" s="16"/>
      <c r="AI33" s="35"/>
      <c r="AK33" s="103"/>
      <c r="AL33" s="16"/>
      <c r="AN33" s="35"/>
      <c r="AP33" s="103"/>
      <c r="AQ33" s="16"/>
      <c r="AS33" s="35"/>
      <c r="AU33" s="103"/>
      <c r="AV33" s="16"/>
      <c r="AX33" s="35"/>
      <c r="AZ33" s="103"/>
      <c r="BA33" s="16"/>
      <c r="BC33" s="35"/>
      <c r="BE33" s="103"/>
      <c r="BF33" s="16"/>
      <c r="BH33" s="35"/>
      <c r="BJ33" s="103"/>
      <c r="BK33" s="16"/>
      <c r="BM33" s="35"/>
      <c r="BO33" s="103"/>
      <c r="BP33" s="16"/>
      <c r="BR33" s="35"/>
      <c r="BT33" s="103"/>
      <c r="BU33" s="16"/>
      <c r="BW33" s="35"/>
      <c r="BY33" s="103"/>
      <c r="BZ33" s="16"/>
      <c r="CB33" s="35"/>
      <c r="CD33" s="103"/>
      <c r="CE33" s="16"/>
      <c r="CG33" s="35"/>
      <c r="CI33" s="103"/>
      <c r="CJ33" s="16"/>
      <c r="CL33" s="35"/>
      <c r="CN33" s="103"/>
      <c r="CO33" s="16"/>
      <c r="CQ33" s="35"/>
      <c r="CS33" s="103"/>
      <c r="CT33" s="16"/>
      <c r="CV33" s="35"/>
      <c r="CX33" s="103"/>
      <c r="CY33" s="16"/>
      <c r="DA33" s="35"/>
      <c r="DC33" s="103"/>
      <c r="DD33" s="16"/>
      <c r="DF33" s="35"/>
      <c r="DH33" s="103"/>
      <c r="DI33" s="16"/>
      <c r="DK33" s="35"/>
      <c r="DM33" s="103"/>
      <c r="DN33" s="16"/>
      <c r="DP33" s="35"/>
      <c r="DR33" s="103"/>
      <c r="DS33" s="16"/>
      <c r="DU33" s="35"/>
      <c r="DW33" s="103"/>
      <c r="DX33" s="16"/>
      <c r="DZ33" s="35"/>
      <c r="EB33" s="103"/>
      <c r="EC33" s="16"/>
      <c r="EE33" s="35"/>
      <c r="EG33" s="103"/>
      <c r="EH33" s="16"/>
      <c r="EJ33" s="35"/>
      <c r="EL33" s="103"/>
      <c r="EM33" s="16"/>
      <c r="EO33" s="35"/>
      <c r="EQ33" s="103"/>
      <c r="ER33" s="16"/>
      <c r="ET33" s="35"/>
      <c r="EV33" s="103"/>
      <c r="EW33" s="16"/>
      <c r="EY33" s="35"/>
      <c r="FA33" s="103"/>
      <c r="FB33" s="16"/>
      <c r="FD33" s="35"/>
      <c r="FF33" s="103"/>
      <c r="FG33" s="16"/>
      <c r="FI33" s="35"/>
      <c r="FK33" s="103"/>
      <c r="FL33" s="16"/>
      <c r="FN33" s="35"/>
      <c r="FP33" s="103"/>
      <c r="FQ33" s="16"/>
      <c r="FS33" s="35"/>
      <c r="FU33" s="103"/>
      <c r="FV33" s="16"/>
      <c r="FX33" s="35"/>
      <c r="FZ33" s="103"/>
      <c r="GA33" s="16"/>
      <c r="GC33" s="35"/>
      <c r="GE33" s="103"/>
      <c r="GF33" s="16"/>
      <c r="GH33" s="35"/>
      <c r="GJ33" s="103"/>
    </row>
    <row r="34" spans="1:192" ht="13.5" customHeight="1" x14ac:dyDescent="0.25">
      <c r="A34" s="62"/>
      <c r="C34" s="16"/>
      <c r="E34" s="35"/>
      <c r="G34" s="103"/>
      <c r="H34" s="16"/>
      <c r="J34" s="35"/>
      <c r="L34" s="103"/>
      <c r="M34" s="16"/>
      <c r="O34" s="35"/>
      <c r="Q34" s="103"/>
      <c r="R34" s="16"/>
      <c r="T34" s="35"/>
      <c r="V34" s="103"/>
      <c r="W34" s="16"/>
      <c r="Y34" s="35"/>
      <c r="AA34" s="103"/>
      <c r="AB34" s="16"/>
      <c r="AD34" s="35"/>
      <c r="AF34" s="103"/>
      <c r="AG34" s="16"/>
      <c r="AI34" s="35"/>
      <c r="AK34" s="103"/>
      <c r="AL34" s="16"/>
      <c r="AN34" s="35"/>
      <c r="AP34" s="103"/>
      <c r="AQ34" s="16"/>
      <c r="AS34" s="35"/>
      <c r="AU34" s="103"/>
      <c r="AV34" s="16"/>
      <c r="AX34" s="35"/>
      <c r="AZ34" s="103"/>
      <c r="BA34" s="16"/>
      <c r="BC34" s="35"/>
      <c r="BE34" s="103"/>
      <c r="BF34" s="16"/>
      <c r="BH34" s="35"/>
      <c r="BJ34" s="103"/>
      <c r="BK34" s="16"/>
      <c r="BM34" s="35"/>
      <c r="BO34" s="103"/>
      <c r="BP34" s="16"/>
      <c r="BR34" s="35"/>
      <c r="BT34" s="103"/>
      <c r="BU34" s="16"/>
      <c r="BW34" s="35"/>
      <c r="BY34" s="103"/>
      <c r="BZ34" s="16"/>
      <c r="CB34" s="35"/>
      <c r="CD34" s="103"/>
      <c r="CE34" s="16"/>
      <c r="CG34" s="35"/>
      <c r="CI34" s="103"/>
      <c r="CJ34" s="16"/>
      <c r="CL34" s="35"/>
      <c r="CN34" s="103"/>
      <c r="CO34" s="16"/>
      <c r="CQ34" s="35"/>
      <c r="CS34" s="103"/>
      <c r="CT34" s="16"/>
      <c r="CV34" s="35"/>
      <c r="CX34" s="103"/>
      <c r="CY34" s="16"/>
      <c r="DA34" s="35"/>
      <c r="DC34" s="103"/>
      <c r="DD34" s="16"/>
      <c r="DF34" s="35"/>
      <c r="DH34" s="103"/>
      <c r="DI34" s="16"/>
      <c r="DK34" s="35"/>
      <c r="DM34" s="103"/>
      <c r="DN34" s="16"/>
      <c r="DP34" s="35"/>
      <c r="DR34" s="103"/>
      <c r="DS34" s="16"/>
      <c r="DU34" s="35"/>
      <c r="DW34" s="103"/>
      <c r="DX34" s="16"/>
      <c r="DZ34" s="35"/>
      <c r="EB34" s="103"/>
      <c r="EC34" s="16"/>
      <c r="EE34" s="35"/>
      <c r="EG34" s="103"/>
      <c r="EH34" s="16"/>
      <c r="EJ34" s="35"/>
      <c r="EL34" s="103"/>
      <c r="EM34" s="16"/>
      <c r="EO34" s="35"/>
      <c r="EQ34" s="103"/>
      <c r="ER34" s="16"/>
      <c r="ET34" s="35"/>
      <c r="EV34" s="103"/>
      <c r="EW34" s="16"/>
      <c r="EY34" s="35"/>
      <c r="FA34" s="103"/>
      <c r="FB34" s="16"/>
      <c r="FD34" s="35"/>
      <c r="FF34" s="103"/>
      <c r="FG34" s="16"/>
      <c r="FI34" s="35"/>
      <c r="FK34" s="103"/>
      <c r="FL34" s="16"/>
      <c r="FN34" s="35"/>
      <c r="FP34" s="103"/>
      <c r="FQ34" s="16"/>
      <c r="FS34" s="35"/>
      <c r="FU34" s="103"/>
      <c r="FV34" s="16"/>
      <c r="FX34" s="35"/>
      <c r="FZ34" s="103"/>
      <c r="GA34" s="16"/>
      <c r="GC34" s="35"/>
      <c r="GE34" s="103"/>
      <c r="GF34" s="16"/>
      <c r="GH34" s="35"/>
      <c r="GJ34" s="103"/>
    </row>
    <row r="35" spans="1:192" ht="13.5" customHeight="1" x14ac:dyDescent="0.25">
      <c r="A35" s="62"/>
      <c r="C35" s="16"/>
      <c r="E35" s="35"/>
      <c r="G35" s="103"/>
      <c r="H35" s="16"/>
      <c r="J35" s="35"/>
      <c r="L35" s="103"/>
      <c r="M35" s="16"/>
      <c r="O35" s="35"/>
      <c r="Q35" s="103"/>
      <c r="R35" s="16"/>
      <c r="T35" s="35"/>
      <c r="V35" s="103"/>
      <c r="W35" s="16"/>
      <c r="Y35" s="35"/>
      <c r="AA35" s="103"/>
      <c r="AB35" s="16"/>
      <c r="AD35" s="35"/>
      <c r="AF35" s="103"/>
      <c r="AG35" s="16"/>
      <c r="AI35" s="35"/>
      <c r="AK35" s="103"/>
      <c r="AL35" s="16"/>
      <c r="AN35" s="35"/>
      <c r="AP35" s="103"/>
      <c r="AQ35" s="16"/>
      <c r="AS35" s="35"/>
      <c r="AU35" s="103"/>
      <c r="AV35" s="16"/>
      <c r="AX35" s="35"/>
      <c r="AZ35" s="103"/>
      <c r="BA35" s="16"/>
      <c r="BC35" s="35"/>
      <c r="BE35" s="103"/>
      <c r="BF35" s="16"/>
      <c r="BH35" s="35"/>
      <c r="BJ35" s="103"/>
      <c r="BK35" s="16"/>
      <c r="BM35" s="35"/>
      <c r="BO35" s="103"/>
      <c r="BP35" s="16"/>
      <c r="BR35" s="35"/>
      <c r="BT35" s="103"/>
      <c r="BU35" s="16"/>
      <c r="BW35" s="35"/>
      <c r="BY35" s="103"/>
      <c r="BZ35" s="16"/>
      <c r="CB35" s="35"/>
      <c r="CD35" s="103"/>
      <c r="CE35" s="16"/>
      <c r="CG35" s="35"/>
      <c r="CI35" s="103"/>
      <c r="CJ35" s="16"/>
      <c r="CL35" s="35"/>
      <c r="CN35" s="103"/>
      <c r="CO35" s="16"/>
      <c r="CQ35" s="35"/>
      <c r="CS35" s="103"/>
      <c r="CT35" s="16"/>
      <c r="CV35" s="35"/>
      <c r="CX35" s="103"/>
      <c r="CY35" s="16"/>
      <c r="DA35" s="35"/>
      <c r="DC35" s="103"/>
      <c r="DD35" s="16"/>
      <c r="DF35" s="35"/>
      <c r="DH35" s="103"/>
      <c r="DI35" s="16"/>
      <c r="DK35" s="35"/>
      <c r="DM35" s="103"/>
      <c r="DN35" s="16"/>
      <c r="DP35" s="35"/>
      <c r="DR35" s="103"/>
      <c r="DS35" s="16"/>
      <c r="DU35" s="35"/>
      <c r="DW35" s="103"/>
      <c r="DX35" s="16"/>
      <c r="DZ35" s="35"/>
      <c r="EB35" s="103"/>
      <c r="EC35" s="16"/>
      <c r="EE35" s="35"/>
      <c r="EG35" s="103"/>
      <c r="EH35" s="16"/>
      <c r="EJ35" s="35"/>
      <c r="EL35" s="103"/>
      <c r="EM35" s="16"/>
      <c r="EO35" s="35"/>
      <c r="EQ35" s="103"/>
      <c r="ER35" s="16"/>
      <c r="ET35" s="35"/>
      <c r="EV35" s="103"/>
      <c r="EW35" s="16"/>
      <c r="EY35" s="35"/>
      <c r="FA35" s="103"/>
      <c r="FB35" s="16"/>
      <c r="FD35" s="35"/>
      <c r="FF35" s="103"/>
      <c r="FG35" s="16"/>
      <c r="FI35" s="35"/>
      <c r="FK35" s="103"/>
      <c r="FL35" s="16"/>
      <c r="FN35" s="35"/>
      <c r="FP35" s="103"/>
      <c r="FQ35" s="16"/>
      <c r="FS35" s="35"/>
      <c r="FU35" s="103"/>
      <c r="FV35" s="16"/>
      <c r="FX35" s="35"/>
      <c r="FZ35" s="103"/>
      <c r="GA35" s="16"/>
      <c r="GC35" s="35"/>
      <c r="GE35" s="103"/>
      <c r="GF35" s="16"/>
      <c r="GH35" s="35"/>
      <c r="GJ35" s="103"/>
    </row>
    <row r="36" spans="1:192" ht="13.5" customHeight="1" x14ac:dyDescent="0.25">
      <c r="A36" s="62"/>
      <c r="C36" s="16"/>
      <c r="E36" s="35"/>
      <c r="G36" s="103"/>
      <c r="H36" s="16"/>
      <c r="J36" s="35"/>
      <c r="L36" s="103"/>
      <c r="M36" s="16"/>
      <c r="O36" s="35"/>
      <c r="Q36" s="103"/>
      <c r="R36" s="16"/>
      <c r="T36" s="35"/>
      <c r="V36" s="103"/>
      <c r="W36" s="16"/>
      <c r="Y36" s="35"/>
      <c r="AA36" s="103"/>
      <c r="AB36" s="16"/>
      <c r="AD36" s="35"/>
      <c r="AF36" s="103"/>
      <c r="AG36" s="16"/>
      <c r="AI36" s="35"/>
      <c r="AK36" s="103"/>
      <c r="AL36" s="16"/>
      <c r="AN36" s="35"/>
      <c r="AP36" s="103"/>
      <c r="AQ36" s="16"/>
      <c r="AS36" s="35"/>
      <c r="AU36" s="103"/>
      <c r="AV36" s="16"/>
      <c r="AX36" s="35"/>
      <c r="AZ36" s="103"/>
      <c r="BA36" s="16"/>
      <c r="BC36" s="35"/>
      <c r="BE36" s="103"/>
      <c r="BF36" s="16"/>
      <c r="BH36" s="35"/>
      <c r="BJ36" s="103"/>
      <c r="BK36" s="16"/>
      <c r="BM36" s="35"/>
      <c r="BO36" s="103"/>
      <c r="BP36" s="16"/>
      <c r="BR36" s="35"/>
      <c r="BT36" s="103"/>
      <c r="BU36" s="16"/>
      <c r="BW36" s="35"/>
      <c r="BY36" s="103"/>
      <c r="BZ36" s="16"/>
      <c r="CB36" s="35"/>
      <c r="CD36" s="103"/>
      <c r="CE36" s="16"/>
      <c r="CG36" s="35"/>
      <c r="CI36" s="103"/>
      <c r="CJ36" s="16"/>
      <c r="CL36" s="35"/>
      <c r="CN36" s="103"/>
      <c r="CO36" s="16"/>
      <c r="CQ36" s="35"/>
      <c r="CS36" s="103"/>
      <c r="CT36" s="16"/>
      <c r="CV36" s="35"/>
      <c r="CX36" s="103"/>
      <c r="CY36" s="16"/>
      <c r="DA36" s="35"/>
      <c r="DC36" s="103"/>
      <c r="DD36" s="16"/>
      <c r="DF36" s="35"/>
      <c r="DH36" s="103"/>
      <c r="DI36" s="16"/>
      <c r="DK36" s="35"/>
      <c r="DM36" s="103"/>
      <c r="DN36" s="16"/>
      <c r="DP36" s="35"/>
      <c r="DR36" s="103"/>
      <c r="DS36" s="16"/>
      <c r="DU36" s="35"/>
      <c r="DW36" s="103"/>
      <c r="DX36" s="16"/>
      <c r="DZ36" s="35"/>
      <c r="EB36" s="103"/>
      <c r="EC36" s="16"/>
      <c r="EE36" s="35"/>
      <c r="EG36" s="103"/>
      <c r="EH36" s="16"/>
      <c r="EJ36" s="35"/>
      <c r="EL36" s="103"/>
      <c r="EM36" s="16"/>
      <c r="EO36" s="35"/>
      <c r="EQ36" s="103"/>
      <c r="ER36" s="16"/>
      <c r="ET36" s="35"/>
      <c r="EV36" s="103"/>
      <c r="EW36" s="16"/>
      <c r="EY36" s="35"/>
      <c r="FA36" s="103"/>
      <c r="FB36" s="16"/>
      <c r="FD36" s="35"/>
      <c r="FF36" s="103"/>
      <c r="FG36" s="16"/>
      <c r="FI36" s="35"/>
      <c r="FK36" s="103"/>
      <c r="FL36" s="16"/>
      <c r="FN36" s="35"/>
      <c r="FP36" s="103"/>
      <c r="FQ36" s="16"/>
      <c r="FS36" s="35"/>
      <c r="FU36" s="103"/>
      <c r="FV36" s="16"/>
      <c r="FX36" s="35"/>
      <c r="FZ36" s="103"/>
      <c r="GA36" s="16"/>
      <c r="GC36" s="35"/>
      <c r="GE36" s="103"/>
      <c r="GF36" s="16"/>
      <c r="GH36" s="35"/>
      <c r="GJ36" s="103"/>
    </row>
    <row r="37" spans="1:192" ht="13.5" customHeight="1" x14ac:dyDescent="0.25">
      <c r="A37" s="62"/>
      <c r="C37" s="16"/>
      <c r="E37" s="35"/>
      <c r="G37" s="103"/>
      <c r="H37" s="16"/>
      <c r="J37" s="35"/>
      <c r="L37" s="103"/>
      <c r="M37" s="16"/>
      <c r="O37" s="35"/>
      <c r="Q37" s="103"/>
      <c r="R37" s="16"/>
      <c r="T37" s="35"/>
      <c r="V37" s="103"/>
      <c r="W37" s="16"/>
      <c r="Y37" s="35"/>
      <c r="AA37" s="103"/>
      <c r="AB37" s="16"/>
      <c r="AD37" s="35"/>
      <c r="AF37" s="103"/>
      <c r="AG37" s="16"/>
      <c r="AI37" s="35"/>
      <c r="AK37" s="103"/>
      <c r="AL37" s="16"/>
      <c r="AN37" s="35"/>
      <c r="AP37" s="103"/>
      <c r="AQ37" s="16"/>
      <c r="AS37" s="35"/>
      <c r="AU37" s="103"/>
      <c r="AV37" s="16"/>
      <c r="AX37" s="35"/>
      <c r="AZ37" s="103"/>
      <c r="BA37" s="16"/>
      <c r="BC37" s="35"/>
      <c r="BE37" s="103"/>
      <c r="BF37" s="16"/>
      <c r="BH37" s="35"/>
      <c r="BJ37" s="103"/>
      <c r="BK37" s="16"/>
      <c r="BM37" s="35"/>
      <c r="BO37" s="103"/>
      <c r="BP37" s="16"/>
      <c r="BR37" s="35"/>
      <c r="BT37" s="103"/>
      <c r="BU37" s="16"/>
      <c r="BW37" s="35"/>
      <c r="BY37" s="103"/>
      <c r="BZ37" s="16"/>
      <c r="CB37" s="35"/>
      <c r="CD37" s="103"/>
      <c r="CE37" s="16"/>
      <c r="CG37" s="35"/>
      <c r="CI37" s="103"/>
      <c r="CJ37" s="16"/>
      <c r="CL37" s="35"/>
      <c r="CN37" s="103"/>
      <c r="CO37" s="16"/>
      <c r="CQ37" s="35"/>
      <c r="CS37" s="103"/>
      <c r="CT37" s="16"/>
      <c r="CV37" s="35"/>
      <c r="CX37" s="103"/>
      <c r="CY37" s="16"/>
      <c r="DA37" s="35"/>
      <c r="DC37" s="103"/>
      <c r="DD37" s="16"/>
      <c r="DF37" s="35"/>
      <c r="DH37" s="103"/>
      <c r="DI37" s="16"/>
      <c r="DK37" s="35"/>
      <c r="DM37" s="103"/>
      <c r="DN37" s="16"/>
      <c r="DP37" s="35"/>
      <c r="DR37" s="103"/>
      <c r="DS37" s="16"/>
      <c r="DU37" s="35"/>
      <c r="DW37" s="103"/>
      <c r="DX37" s="16"/>
      <c r="DZ37" s="35"/>
      <c r="EB37" s="103"/>
      <c r="EC37" s="16"/>
      <c r="EE37" s="35"/>
      <c r="EG37" s="103"/>
      <c r="EH37" s="16"/>
      <c r="EJ37" s="35"/>
      <c r="EL37" s="103"/>
      <c r="EM37" s="16"/>
      <c r="EO37" s="35"/>
      <c r="EQ37" s="103"/>
      <c r="ER37" s="16"/>
      <c r="ET37" s="35"/>
      <c r="EV37" s="103"/>
      <c r="EW37" s="16"/>
      <c r="EY37" s="35"/>
      <c r="FA37" s="103"/>
      <c r="FB37" s="16"/>
      <c r="FD37" s="35"/>
      <c r="FF37" s="103"/>
      <c r="FG37" s="16"/>
      <c r="FI37" s="35"/>
      <c r="FK37" s="103"/>
      <c r="FL37" s="16"/>
      <c r="FN37" s="35"/>
      <c r="FP37" s="103"/>
      <c r="FQ37" s="16"/>
      <c r="FS37" s="35"/>
      <c r="FU37" s="103"/>
      <c r="FV37" s="16"/>
      <c r="FX37" s="35"/>
      <c r="FZ37" s="103"/>
      <c r="GA37" s="16"/>
      <c r="GC37" s="35"/>
      <c r="GE37" s="103"/>
      <c r="GF37" s="16"/>
      <c r="GH37" s="35"/>
      <c r="GJ37" s="103"/>
    </row>
    <row r="38" spans="1:192" ht="13.5" customHeight="1" x14ac:dyDescent="0.25">
      <c r="A38" s="62"/>
      <c r="C38" s="16"/>
      <c r="E38" s="35"/>
      <c r="G38" s="103"/>
      <c r="H38" s="16"/>
      <c r="J38" s="35"/>
      <c r="L38" s="103"/>
      <c r="M38" s="16"/>
      <c r="O38" s="35"/>
      <c r="Q38" s="103"/>
      <c r="R38" s="16"/>
      <c r="T38" s="35"/>
      <c r="V38" s="103"/>
      <c r="W38" s="16"/>
      <c r="Y38" s="35"/>
      <c r="AA38" s="103"/>
      <c r="AB38" s="16"/>
      <c r="AD38" s="35"/>
      <c r="AF38" s="103"/>
      <c r="AG38" s="16"/>
      <c r="AI38" s="35"/>
      <c r="AK38" s="103"/>
      <c r="AL38" s="16"/>
      <c r="AN38" s="35"/>
      <c r="AP38" s="103"/>
      <c r="AQ38" s="16"/>
      <c r="AS38" s="35"/>
      <c r="AU38" s="103"/>
      <c r="AV38" s="16"/>
      <c r="AX38" s="35"/>
      <c r="AZ38" s="103"/>
      <c r="BA38" s="16"/>
      <c r="BC38" s="35"/>
      <c r="BE38" s="103"/>
      <c r="BF38" s="16"/>
      <c r="BH38" s="35"/>
      <c r="BJ38" s="103"/>
      <c r="BK38" s="16"/>
      <c r="BM38" s="35"/>
      <c r="BO38" s="103"/>
      <c r="BP38" s="16"/>
      <c r="BR38" s="35"/>
      <c r="BT38" s="103"/>
      <c r="BU38" s="16"/>
      <c r="BW38" s="35"/>
      <c r="BY38" s="103"/>
      <c r="BZ38" s="16"/>
      <c r="CB38" s="35"/>
      <c r="CD38" s="103"/>
      <c r="CE38" s="16"/>
      <c r="CG38" s="35"/>
      <c r="CI38" s="103"/>
      <c r="CJ38" s="16"/>
      <c r="CL38" s="35"/>
      <c r="CN38" s="103"/>
      <c r="CO38" s="16"/>
      <c r="CQ38" s="35"/>
      <c r="CS38" s="103"/>
      <c r="CT38" s="16"/>
      <c r="CV38" s="35"/>
      <c r="CX38" s="103"/>
      <c r="CY38" s="16"/>
      <c r="DA38" s="35"/>
      <c r="DC38" s="103"/>
      <c r="DD38" s="16"/>
      <c r="DF38" s="35"/>
      <c r="DH38" s="103"/>
      <c r="DI38" s="16"/>
      <c r="DK38" s="35"/>
      <c r="DM38" s="103"/>
      <c r="DN38" s="16"/>
      <c r="DP38" s="35"/>
      <c r="DR38" s="103"/>
      <c r="DS38" s="16"/>
      <c r="DU38" s="35"/>
      <c r="DW38" s="103"/>
      <c r="DX38" s="16"/>
      <c r="DZ38" s="35"/>
      <c r="EB38" s="103"/>
      <c r="EC38" s="16"/>
      <c r="EE38" s="35"/>
      <c r="EG38" s="103"/>
      <c r="EH38" s="16"/>
      <c r="EJ38" s="35"/>
      <c r="EL38" s="103"/>
      <c r="EM38" s="16"/>
      <c r="EO38" s="35"/>
      <c r="EQ38" s="103"/>
      <c r="ER38" s="16"/>
      <c r="ET38" s="35"/>
      <c r="EV38" s="103"/>
      <c r="EW38" s="16"/>
      <c r="EY38" s="35"/>
      <c r="FA38" s="103"/>
      <c r="FB38" s="16"/>
      <c r="FD38" s="35"/>
      <c r="FF38" s="103"/>
      <c r="FG38" s="16"/>
      <c r="FI38" s="35"/>
      <c r="FK38" s="103"/>
      <c r="FL38" s="16"/>
      <c r="FN38" s="35"/>
      <c r="FP38" s="103"/>
      <c r="FQ38" s="16"/>
      <c r="FS38" s="35"/>
      <c r="FU38" s="103"/>
      <c r="FV38" s="16"/>
      <c r="FX38" s="35"/>
      <c r="FZ38" s="103"/>
      <c r="GA38" s="16"/>
      <c r="GC38" s="35"/>
      <c r="GE38" s="103"/>
      <c r="GF38" s="16"/>
      <c r="GH38" s="35"/>
      <c r="GJ38" s="103"/>
    </row>
    <row r="39" spans="1:192" ht="13.5" customHeight="1" x14ac:dyDescent="0.25">
      <c r="A39" s="62"/>
      <c r="C39" s="16"/>
      <c r="E39" s="35"/>
      <c r="G39" s="103"/>
      <c r="H39" s="16"/>
      <c r="J39" s="35"/>
      <c r="L39" s="103"/>
      <c r="M39" s="16"/>
      <c r="O39" s="35"/>
      <c r="Q39" s="103"/>
      <c r="R39" s="16"/>
      <c r="T39" s="35"/>
      <c r="V39" s="103"/>
      <c r="W39" s="16"/>
      <c r="Y39" s="35"/>
      <c r="AA39" s="103"/>
      <c r="AB39" s="16"/>
      <c r="AD39" s="35"/>
      <c r="AF39" s="103"/>
      <c r="AG39" s="16"/>
      <c r="AI39" s="35"/>
      <c r="AK39" s="103"/>
      <c r="AL39" s="16"/>
      <c r="AN39" s="35"/>
      <c r="AP39" s="103"/>
      <c r="AQ39" s="16"/>
      <c r="AS39" s="35"/>
      <c r="AU39" s="103"/>
      <c r="AV39" s="16"/>
      <c r="AX39" s="35"/>
      <c r="AZ39" s="103"/>
      <c r="BA39" s="16"/>
      <c r="BC39" s="35"/>
      <c r="BE39" s="103"/>
      <c r="BF39" s="16"/>
      <c r="BH39" s="35"/>
      <c r="BJ39" s="103"/>
      <c r="BK39" s="16"/>
      <c r="BM39" s="35"/>
      <c r="BO39" s="103"/>
      <c r="BP39" s="16"/>
      <c r="BR39" s="35"/>
      <c r="BT39" s="103"/>
      <c r="BU39" s="16"/>
      <c r="BW39" s="35"/>
      <c r="BY39" s="103"/>
      <c r="BZ39" s="16"/>
      <c r="CB39" s="35"/>
      <c r="CD39" s="103"/>
      <c r="CE39" s="16"/>
      <c r="CG39" s="35"/>
      <c r="CI39" s="103"/>
      <c r="CJ39" s="16"/>
      <c r="CL39" s="35"/>
      <c r="CN39" s="103"/>
      <c r="CO39" s="16"/>
      <c r="CQ39" s="35"/>
      <c r="CS39" s="103"/>
      <c r="CT39" s="16"/>
      <c r="CV39" s="35"/>
      <c r="CX39" s="103"/>
      <c r="CY39" s="16"/>
      <c r="DA39" s="35"/>
      <c r="DC39" s="103"/>
      <c r="DD39" s="16"/>
      <c r="DF39" s="35"/>
      <c r="DH39" s="103"/>
      <c r="DI39" s="16"/>
      <c r="DK39" s="35"/>
      <c r="DM39" s="103"/>
      <c r="DN39" s="16"/>
      <c r="DP39" s="35"/>
      <c r="DR39" s="103"/>
      <c r="DS39" s="16"/>
      <c r="DU39" s="35"/>
      <c r="DW39" s="103"/>
      <c r="DX39" s="16"/>
      <c r="DZ39" s="35"/>
      <c r="EB39" s="103"/>
      <c r="EC39" s="16"/>
      <c r="EE39" s="35"/>
      <c r="EG39" s="103"/>
      <c r="EH39" s="16"/>
      <c r="EJ39" s="35"/>
      <c r="EL39" s="103"/>
      <c r="EM39" s="16"/>
      <c r="EO39" s="35"/>
      <c r="EQ39" s="103"/>
      <c r="ER39" s="16"/>
      <c r="ET39" s="35"/>
      <c r="EV39" s="103"/>
      <c r="EW39" s="16"/>
      <c r="EY39" s="35"/>
      <c r="FA39" s="103"/>
      <c r="FB39" s="16"/>
      <c r="FD39" s="35"/>
      <c r="FF39" s="103"/>
      <c r="FG39" s="16"/>
      <c r="FI39" s="35"/>
      <c r="FK39" s="103"/>
      <c r="FL39" s="16"/>
      <c r="FN39" s="35"/>
      <c r="FP39" s="103"/>
      <c r="FQ39" s="16"/>
      <c r="FS39" s="35"/>
      <c r="FU39" s="103"/>
      <c r="FV39" s="16"/>
      <c r="FX39" s="35"/>
      <c r="FZ39" s="103"/>
      <c r="GA39" s="16"/>
      <c r="GC39" s="35"/>
      <c r="GE39" s="103"/>
      <c r="GF39" s="16"/>
      <c r="GH39" s="35"/>
      <c r="GJ39" s="103"/>
    </row>
    <row r="40" spans="1:192" ht="13.5" customHeight="1" x14ac:dyDescent="0.25">
      <c r="A40" s="62"/>
      <c r="C40" s="16"/>
      <c r="E40" s="35"/>
      <c r="G40" s="103"/>
      <c r="H40" s="16"/>
      <c r="J40" s="35"/>
      <c r="L40" s="103"/>
      <c r="M40" s="16"/>
      <c r="O40" s="35"/>
      <c r="Q40" s="103"/>
      <c r="R40" s="16"/>
      <c r="T40" s="35"/>
      <c r="V40" s="103"/>
      <c r="W40" s="16"/>
      <c r="Y40" s="35"/>
      <c r="AA40" s="103"/>
      <c r="AB40" s="16"/>
      <c r="AD40" s="35"/>
      <c r="AF40" s="103"/>
      <c r="AG40" s="16"/>
      <c r="AI40" s="35"/>
      <c r="AK40" s="103"/>
      <c r="AL40" s="16"/>
      <c r="AN40" s="35"/>
      <c r="AP40" s="103"/>
      <c r="AQ40" s="16"/>
      <c r="AS40" s="35"/>
      <c r="AU40" s="103"/>
      <c r="AV40" s="16"/>
      <c r="AX40" s="35"/>
      <c r="AZ40" s="103"/>
      <c r="BA40" s="16"/>
      <c r="BC40" s="35"/>
      <c r="BE40" s="103"/>
      <c r="BF40" s="16"/>
      <c r="BH40" s="35"/>
      <c r="BJ40" s="103"/>
      <c r="BK40" s="16"/>
      <c r="BM40" s="35"/>
      <c r="BO40" s="103"/>
      <c r="BP40" s="16"/>
      <c r="BR40" s="35"/>
      <c r="BT40" s="103"/>
      <c r="BU40" s="16"/>
      <c r="BW40" s="35"/>
      <c r="BY40" s="103"/>
      <c r="BZ40" s="16"/>
      <c r="CB40" s="35"/>
      <c r="CD40" s="103"/>
      <c r="CE40" s="16"/>
      <c r="CG40" s="35"/>
      <c r="CI40" s="103"/>
      <c r="CJ40" s="16"/>
      <c r="CL40" s="35"/>
      <c r="CN40" s="103"/>
      <c r="CO40" s="16"/>
      <c r="CQ40" s="35"/>
      <c r="CS40" s="103"/>
      <c r="CT40" s="16"/>
      <c r="CV40" s="35"/>
      <c r="CX40" s="103"/>
      <c r="CY40" s="16"/>
      <c r="DA40" s="35"/>
      <c r="DC40" s="103"/>
      <c r="DD40" s="16"/>
      <c r="DF40" s="35"/>
      <c r="DH40" s="103"/>
      <c r="DI40" s="16"/>
      <c r="DK40" s="35"/>
      <c r="DM40" s="103"/>
      <c r="DN40" s="16"/>
      <c r="DP40" s="35"/>
      <c r="DR40" s="103"/>
      <c r="DS40" s="16"/>
      <c r="DU40" s="35"/>
      <c r="DW40" s="103"/>
      <c r="DX40" s="16"/>
      <c r="DZ40" s="35"/>
      <c r="EB40" s="103"/>
      <c r="EC40" s="16"/>
      <c r="EE40" s="35"/>
      <c r="EG40" s="103"/>
      <c r="EH40" s="16"/>
      <c r="EJ40" s="35"/>
      <c r="EL40" s="103"/>
      <c r="EM40" s="16"/>
      <c r="EO40" s="35"/>
      <c r="EQ40" s="103"/>
      <c r="ER40" s="16"/>
      <c r="ET40" s="35"/>
      <c r="EV40" s="103"/>
      <c r="EW40" s="16"/>
      <c r="EY40" s="35"/>
      <c r="FA40" s="103"/>
      <c r="FB40" s="16"/>
      <c r="FD40" s="35"/>
      <c r="FF40" s="103"/>
      <c r="FG40" s="16"/>
      <c r="FI40" s="35"/>
      <c r="FK40" s="103"/>
      <c r="FL40" s="16"/>
      <c r="FN40" s="35"/>
      <c r="FP40" s="103"/>
      <c r="FQ40" s="16"/>
      <c r="FS40" s="35"/>
      <c r="FU40" s="103"/>
      <c r="FV40" s="16"/>
      <c r="FX40" s="35"/>
      <c r="FZ40" s="103"/>
      <c r="GA40" s="16"/>
      <c r="GC40" s="35"/>
      <c r="GE40" s="103"/>
      <c r="GF40" s="16"/>
      <c r="GH40" s="35"/>
      <c r="GJ40" s="103"/>
    </row>
    <row r="41" spans="1:192" ht="13.5" customHeight="1" x14ac:dyDescent="0.25">
      <c r="A41" s="62"/>
      <c r="C41" s="16"/>
      <c r="E41" s="35"/>
      <c r="G41" s="103"/>
      <c r="H41" s="16"/>
      <c r="J41" s="35"/>
      <c r="L41" s="103"/>
      <c r="M41" s="16"/>
      <c r="O41" s="35"/>
      <c r="Q41" s="103"/>
      <c r="R41" s="16"/>
      <c r="T41" s="35"/>
      <c r="V41" s="103"/>
      <c r="W41" s="16"/>
      <c r="Y41" s="35"/>
      <c r="AA41" s="103"/>
      <c r="AB41" s="16"/>
      <c r="AD41" s="35"/>
      <c r="AF41" s="103"/>
      <c r="AG41" s="16"/>
      <c r="AI41" s="35"/>
      <c r="AK41" s="103"/>
      <c r="AL41" s="16"/>
      <c r="AN41" s="35"/>
      <c r="AP41" s="103"/>
      <c r="AQ41" s="16"/>
      <c r="AS41" s="35"/>
      <c r="AU41" s="103"/>
      <c r="AV41" s="16"/>
      <c r="AX41" s="35"/>
      <c r="AZ41" s="103"/>
      <c r="BA41" s="16"/>
      <c r="BC41" s="35"/>
      <c r="BE41" s="103"/>
      <c r="BF41" s="16"/>
      <c r="BH41" s="35"/>
      <c r="BJ41" s="103"/>
      <c r="BK41" s="16"/>
      <c r="BM41" s="35"/>
      <c r="BO41" s="103"/>
      <c r="BP41" s="16"/>
      <c r="BR41" s="35"/>
      <c r="BT41" s="103"/>
      <c r="BU41" s="16"/>
      <c r="BW41" s="35"/>
      <c r="BY41" s="103"/>
      <c r="BZ41" s="16"/>
      <c r="CB41" s="35"/>
      <c r="CD41" s="103"/>
      <c r="CE41" s="16"/>
      <c r="CG41" s="35"/>
      <c r="CI41" s="103"/>
      <c r="CJ41" s="16"/>
      <c r="CL41" s="35"/>
      <c r="CN41" s="103"/>
      <c r="CO41" s="16"/>
      <c r="CQ41" s="35"/>
      <c r="CS41" s="103"/>
      <c r="CT41" s="16"/>
      <c r="CV41" s="35"/>
      <c r="CX41" s="103"/>
      <c r="CY41" s="16"/>
      <c r="DA41" s="35"/>
      <c r="DC41" s="103"/>
      <c r="DD41" s="16"/>
      <c r="DF41" s="35"/>
      <c r="DH41" s="103"/>
      <c r="DI41" s="16"/>
      <c r="DK41" s="35"/>
      <c r="DM41" s="103"/>
      <c r="DN41" s="16"/>
      <c r="DP41" s="35"/>
      <c r="DR41" s="103"/>
      <c r="DS41" s="16"/>
      <c r="DU41" s="35"/>
      <c r="DW41" s="103"/>
      <c r="DX41" s="16"/>
      <c r="DZ41" s="35"/>
      <c r="EB41" s="103"/>
      <c r="EC41" s="16"/>
      <c r="EE41" s="35"/>
      <c r="EG41" s="103"/>
      <c r="EH41" s="16"/>
      <c r="EJ41" s="35"/>
      <c r="EL41" s="103"/>
      <c r="EM41" s="16"/>
      <c r="EO41" s="35"/>
      <c r="EQ41" s="103"/>
      <c r="ER41" s="16"/>
      <c r="ET41" s="35"/>
      <c r="EV41" s="103"/>
      <c r="EW41" s="16"/>
      <c r="EY41" s="35"/>
      <c r="FA41" s="103"/>
      <c r="FB41" s="16"/>
      <c r="FD41" s="35"/>
      <c r="FF41" s="103"/>
      <c r="FG41" s="16"/>
      <c r="FI41" s="35"/>
      <c r="FK41" s="103"/>
      <c r="FL41" s="16"/>
      <c r="FN41" s="35"/>
      <c r="FP41" s="103"/>
      <c r="FQ41" s="16"/>
      <c r="FS41" s="35"/>
      <c r="FU41" s="103"/>
      <c r="FV41" s="16"/>
      <c r="FX41" s="35"/>
      <c r="FZ41" s="103"/>
      <c r="GA41" s="16"/>
      <c r="GC41" s="35"/>
      <c r="GE41" s="103"/>
      <c r="GF41" s="16"/>
      <c r="GH41" s="35"/>
      <c r="GJ41" s="103"/>
    </row>
    <row r="42" spans="1:192" ht="13.5" customHeight="1" x14ac:dyDescent="0.25">
      <c r="A42" s="62"/>
      <c r="C42" s="16"/>
      <c r="E42" s="35"/>
      <c r="G42" s="103"/>
      <c r="H42" s="16"/>
      <c r="J42" s="35"/>
      <c r="L42" s="103"/>
      <c r="M42" s="16"/>
      <c r="O42" s="35"/>
      <c r="Q42" s="103"/>
      <c r="R42" s="16"/>
      <c r="T42" s="35"/>
      <c r="V42" s="103"/>
      <c r="W42" s="16"/>
      <c r="Y42" s="35"/>
      <c r="AA42" s="103"/>
      <c r="AB42" s="16"/>
      <c r="AD42" s="35"/>
      <c r="AF42" s="103"/>
      <c r="AG42" s="16"/>
      <c r="AI42" s="35"/>
      <c r="AK42" s="103"/>
      <c r="AL42" s="16"/>
      <c r="AN42" s="35"/>
      <c r="AP42" s="103"/>
      <c r="AQ42" s="16"/>
      <c r="AS42" s="35"/>
      <c r="AU42" s="103"/>
      <c r="AV42" s="16"/>
      <c r="AX42" s="35"/>
      <c r="AZ42" s="103"/>
      <c r="BA42" s="16"/>
      <c r="BC42" s="35"/>
      <c r="BE42" s="103"/>
      <c r="BF42" s="16"/>
      <c r="BH42" s="35"/>
      <c r="BJ42" s="103"/>
      <c r="BK42" s="16"/>
      <c r="BM42" s="35"/>
      <c r="BO42" s="103"/>
      <c r="BP42" s="16"/>
      <c r="BR42" s="35"/>
      <c r="BT42" s="103"/>
      <c r="BU42" s="16"/>
      <c r="BW42" s="35"/>
      <c r="BY42" s="103"/>
      <c r="BZ42" s="16"/>
      <c r="CB42" s="35"/>
      <c r="CD42" s="103"/>
      <c r="CE42" s="16"/>
      <c r="CG42" s="35"/>
      <c r="CI42" s="103"/>
      <c r="CJ42" s="16"/>
      <c r="CL42" s="35"/>
      <c r="CN42" s="103"/>
      <c r="CO42" s="16"/>
      <c r="CQ42" s="35"/>
      <c r="CS42" s="103"/>
      <c r="CT42" s="16"/>
      <c r="CV42" s="35"/>
      <c r="CX42" s="103"/>
      <c r="CY42" s="16"/>
      <c r="DA42" s="35"/>
      <c r="DC42" s="103"/>
      <c r="DD42" s="16"/>
      <c r="DF42" s="35"/>
      <c r="DH42" s="103"/>
      <c r="DI42" s="16"/>
      <c r="DK42" s="35"/>
      <c r="DM42" s="103"/>
      <c r="DN42" s="16"/>
      <c r="DP42" s="35"/>
      <c r="DR42" s="103"/>
      <c r="DS42" s="16"/>
      <c r="DU42" s="35"/>
      <c r="DW42" s="103"/>
      <c r="DX42" s="16"/>
      <c r="DZ42" s="35"/>
      <c r="EB42" s="103"/>
      <c r="EC42" s="16"/>
      <c r="EE42" s="35"/>
      <c r="EG42" s="103"/>
      <c r="EH42" s="16"/>
      <c r="EJ42" s="35"/>
      <c r="EL42" s="103"/>
      <c r="EM42" s="16"/>
      <c r="EO42" s="35"/>
      <c r="EQ42" s="103"/>
      <c r="ER42" s="16"/>
      <c r="ET42" s="35"/>
      <c r="EV42" s="103"/>
      <c r="EW42" s="16"/>
      <c r="EY42" s="35"/>
      <c r="FA42" s="103"/>
      <c r="FB42" s="16"/>
      <c r="FD42" s="35"/>
      <c r="FF42" s="103"/>
      <c r="FG42" s="16"/>
      <c r="FI42" s="35"/>
      <c r="FK42" s="103"/>
      <c r="FL42" s="16"/>
      <c r="FN42" s="35"/>
      <c r="FP42" s="103"/>
      <c r="FQ42" s="16"/>
      <c r="FS42" s="35"/>
      <c r="FU42" s="103"/>
      <c r="FV42" s="16"/>
      <c r="FX42" s="35"/>
      <c r="FZ42" s="103"/>
      <c r="GA42" s="16"/>
      <c r="GC42" s="35"/>
      <c r="GE42" s="103"/>
      <c r="GF42" s="16"/>
      <c r="GH42" s="35"/>
      <c r="GJ42" s="103"/>
    </row>
    <row r="43" spans="1:192" ht="13.5" customHeight="1" x14ac:dyDescent="0.25">
      <c r="A43" s="62"/>
      <c r="C43" s="16"/>
      <c r="E43" s="35"/>
      <c r="G43" s="103"/>
      <c r="H43" s="16"/>
      <c r="J43" s="35"/>
      <c r="L43" s="103"/>
      <c r="M43" s="16"/>
      <c r="O43" s="35"/>
      <c r="Q43" s="103"/>
      <c r="R43" s="16"/>
      <c r="T43" s="35"/>
      <c r="V43" s="103"/>
      <c r="W43" s="16"/>
      <c r="Y43" s="35"/>
      <c r="AA43" s="103"/>
      <c r="AB43" s="16"/>
      <c r="AD43" s="35"/>
      <c r="AF43" s="103"/>
      <c r="AG43" s="16"/>
      <c r="AI43" s="35"/>
      <c r="AK43" s="103"/>
      <c r="AL43" s="16"/>
      <c r="AN43" s="35"/>
      <c r="AP43" s="103"/>
      <c r="AQ43" s="16"/>
      <c r="AS43" s="35"/>
      <c r="AU43" s="103"/>
      <c r="AV43" s="16"/>
      <c r="AX43" s="35"/>
      <c r="AZ43" s="103"/>
      <c r="BA43" s="16"/>
      <c r="BC43" s="35"/>
      <c r="BE43" s="103"/>
      <c r="BF43" s="16"/>
      <c r="BH43" s="35"/>
      <c r="BJ43" s="103"/>
      <c r="BK43" s="16"/>
      <c r="BM43" s="35"/>
      <c r="BO43" s="103"/>
      <c r="BP43" s="16"/>
      <c r="BR43" s="35"/>
      <c r="BT43" s="103"/>
      <c r="BU43" s="16"/>
      <c r="BW43" s="35"/>
      <c r="BY43" s="103"/>
      <c r="BZ43" s="16"/>
      <c r="CB43" s="35"/>
      <c r="CD43" s="103"/>
      <c r="CE43" s="16"/>
      <c r="CG43" s="35"/>
      <c r="CI43" s="103"/>
      <c r="CJ43" s="16"/>
      <c r="CL43" s="35"/>
      <c r="CN43" s="103"/>
      <c r="CO43" s="16"/>
      <c r="CQ43" s="35"/>
      <c r="CS43" s="103"/>
      <c r="CT43" s="16"/>
      <c r="CV43" s="35"/>
      <c r="CX43" s="103"/>
      <c r="CY43" s="16"/>
      <c r="DA43" s="35"/>
      <c r="DC43" s="103"/>
      <c r="DD43" s="16"/>
      <c r="DF43" s="35"/>
      <c r="DH43" s="103"/>
      <c r="DI43" s="16"/>
      <c r="DK43" s="35"/>
      <c r="DM43" s="103"/>
      <c r="DN43" s="16"/>
      <c r="DP43" s="35"/>
      <c r="DR43" s="103"/>
      <c r="DS43" s="16"/>
      <c r="DU43" s="35"/>
      <c r="DW43" s="103"/>
      <c r="DX43" s="16"/>
      <c r="DZ43" s="35"/>
      <c r="EB43" s="103"/>
      <c r="EC43" s="16"/>
      <c r="EE43" s="35"/>
      <c r="EG43" s="103"/>
      <c r="EH43" s="16"/>
      <c r="EJ43" s="35"/>
      <c r="EL43" s="103"/>
      <c r="EM43" s="16"/>
      <c r="EO43" s="35"/>
      <c r="EQ43" s="103"/>
      <c r="ER43" s="16"/>
      <c r="ET43" s="35"/>
      <c r="EV43" s="103"/>
      <c r="EW43" s="16"/>
      <c r="EY43" s="35"/>
      <c r="FA43" s="103"/>
      <c r="FB43" s="16"/>
      <c r="FD43" s="35"/>
      <c r="FF43" s="103"/>
      <c r="FG43" s="16"/>
      <c r="FI43" s="35"/>
      <c r="FK43" s="103"/>
      <c r="FL43" s="16"/>
      <c r="FN43" s="35"/>
      <c r="FP43" s="103"/>
      <c r="FQ43" s="16"/>
      <c r="FS43" s="35"/>
      <c r="FU43" s="103"/>
      <c r="FV43" s="16"/>
      <c r="FX43" s="35"/>
      <c r="FZ43" s="103"/>
      <c r="GA43" s="16"/>
      <c r="GC43" s="35"/>
      <c r="GE43" s="103"/>
      <c r="GF43" s="16"/>
      <c r="GH43" s="35"/>
      <c r="GJ43" s="103"/>
    </row>
    <row r="44" spans="1:192" ht="13.5" customHeight="1" x14ac:dyDescent="0.25">
      <c r="A44" s="62"/>
      <c r="C44" s="16"/>
      <c r="E44" s="35"/>
      <c r="G44" s="103"/>
      <c r="H44" s="16"/>
      <c r="J44" s="35"/>
      <c r="L44" s="103"/>
      <c r="M44" s="16"/>
      <c r="O44" s="35"/>
      <c r="Q44" s="103"/>
      <c r="R44" s="16"/>
      <c r="T44" s="35"/>
      <c r="V44" s="103"/>
      <c r="W44" s="16"/>
      <c r="Y44" s="35"/>
      <c r="AA44" s="103"/>
      <c r="AB44" s="16"/>
      <c r="AD44" s="35"/>
      <c r="AF44" s="103"/>
      <c r="AG44" s="16"/>
      <c r="AI44" s="35"/>
      <c r="AK44" s="103"/>
      <c r="AL44" s="16"/>
      <c r="AN44" s="35"/>
      <c r="AP44" s="103"/>
      <c r="AQ44" s="16"/>
      <c r="AS44" s="35"/>
      <c r="AU44" s="103"/>
      <c r="AV44" s="16"/>
      <c r="AX44" s="35"/>
      <c r="AZ44" s="103"/>
      <c r="BA44" s="16"/>
      <c r="BC44" s="35"/>
      <c r="BE44" s="103"/>
      <c r="BF44" s="16"/>
      <c r="BH44" s="35"/>
      <c r="BJ44" s="103"/>
      <c r="BK44" s="16"/>
      <c r="BM44" s="35"/>
      <c r="BO44" s="103"/>
      <c r="BP44" s="16"/>
      <c r="BR44" s="35"/>
      <c r="BT44" s="103"/>
      <c r="BU44" s="16"/>
      <c r="BW44" s="35"/>
      <c r="BY44" s="103"/>
      <c r="BZ44" s="16"/>
      <c r="CB44" s="35"/>
      <c r="CD44" s="103"/>
      <c r="CE44" s="16"/>
      <c r="CG44" s="35"/>
      <c r="CI44" s="103"/>
      <c r="CJ44" s="16"/>
      <c r="CL44" s="35"/>
      <c r="CN44" s="103"/>
      <c r="CO44" s="16"/>
      <c r="CQ44" s="35"/>
      <c r="CS44" s="103"/>
      <c r="CT44" s="16"/>
      <c r="CV44" s="35"/>
      <c r="CX44" s="103"/>
      <c r="CY44" s="16"/>
      <c r="DA44" s="35"/>
      <c r="DC44" s="103"/>
      <c r="DD44" s="16"/>
      <c r="DF44" s="35"/>
      <c r="DH44" s="103"/>
      <c r="DI44" s="16"/>
      <c r="DK44" s="35"/>
      <c r="DM44" s="103"/>
      <c r="DN44" s="16"/>
      <c r="DP44" s="35"/>
      <c r="DR44" s="103"/>
      <c r="DS44" s="16"/>
      <c r="DU44" s="35"/>
      <c r="DW44" s="103"/>
      <c r="DX44" s="16"/>
      <c r="DZ44" s="35"/>
      <c r="EB44" s="103"/>
      <c r="EC44" s="16"/>
      <c r="EE44" s="35"/>
      <c r="EG44" s="103"/>
      <c r="EH44" s="16"/>
      <c r="EJ44" s="35"/>
      <c r="EL44" s="103"/>
      <c r="EM44" s="16"/>
      <c r="EO44" s="35"/>
      <c r="EQ44" s="103"/>
      <c r="ER44" s="16"/>
      <c r="ET44" s="35"/>
      <c r="EV44" s="103"/>
      <c r="EW44" s="16"/>
      <c r="EY44" s="35"/>
      <c r="FA44" s="103"/>
      <c r="FB44" s="16"/>
      <c r="FD44" s="35"/>
      <c r="FF44" s="103"/>
      <c r="FG44" s="16"/>
      <c r="FI44" s="35"/>
      <c r="FK44" s="103"/>
      <c r="FL44" s="16"/>
      <c r="FN44" s="35"/>
      <c r="FP44" s="103"/>
      <c r="FQ44" s="16"/>
      <c r="FS44" s="35"/>
      <c r="FU44" s="103"/>
      <c r="FV44" s="16"/>
      <c r="FX44" s="35"/>
      <c r="FZ44" s="103"/>
      <c r="GA44" s="16"/>
      <c r="GC44" s="35"/>
      <c r="GE44" s="103"/>
      <c r="GF44" s="16"/>
      <c r="GH44" s="35"/>
      <c r="GJ44" s="103"/>
    </row>
    <row r="45" spans="1:192" ht="13.5" customHeight="1" x14ac:dyDescent="0.25">
      <c r="A45" s="62"/>
      <c r="C45" s="16"/>
      <c r="E45" s="35"/>
      <c r="G45" s="103"/>
      <c r="H45" s="16"/>
      <c r="J45" s="35"/>
      <c r="L45" s="103"/>
      <c r="M45" s="16"/>
      <c r="O45" s="35"/>
      <c r="Q45" s="103"/>
      <c r="R45" s="16"/>
      <c r="T45" s="35"/>
      <c r="V45" s="103"/>
      <c r="W45" s="16"/>
      <c r="Y45" s="35"/>
      <c r="AA45" s="103"/>
      <c r="AB45" s="16"/>
      <c r="AD45" s="35"/>
      <c r="AF45" s="103"/>
      <c r="AG45" s="16"/>
      <c r="AI45" s="35"/>
      <c r="AK45" s="103"/>
      <c r="AL45" s="16"/>
      <c r="AN45" s="35"/>
      <c r="AP45" s="103"/>
      <c r="AQ45" s="16"/>
      <c r="AS45" s="35"/>
      <c r="AU45" s="103"/>
      <c r="AV45" s="16"/>
      <c r="AX45" s="35"/>
      <c r="AZ45" s="103"/>
      <c r="BA45" s="16"/>
      <c r="BC45" s="35"/>
      <c r="BE45" s="103"/>
      <c r="BF45" s="16"/>
      <c r="BH45" s="35"/>
      <c r="BJ45" s="103"/>
      <c r="BK45" s="16"/>
      <c r="BM45" s="35"/>
      <c r="BO45" s="103"/>
      <c r="BP45" s="16"/>
      <c r="BR45" s="35"/>
      <c r="BT45" s="103"/>
      <c r="BU45" s="16"/>
      <c r="BW45" s="35"/>
      <c r="BY45" s="103"/>
      <c r="BZ45" s="16"/>
      <c r="CB45" s="35"/>
      <c r="CD45" s="103"/>
      <c r="CE45" s="16"/>
      <c r="CG45" s="35"/>
      <c r="CI45" s="103"/>
      <c r="CJ45" s="16"/>
      <c r="CL45" s="35"/>
      <c r="CN45" s="103"/>
      <c r="CO45" s="16"/>
      <c r="CQ45" s="35"/>
      <c r="CS45" s="103"/>
      <c r="CT45" s="16"/>
      <c r="CV45" s="35"/>
      <c r="CX45" s="103"/>
      <c r="CY45" s="16"/>
      <c r="DA45" s="35"/>
      <c r="DC45" s="103"/>
      <c r="DD45" s="16"/>
      <c r="DF45" s="35"/>
      <c r="DH45" s="103"/>
      <c r="DI45" s="16"/>
      <c r="DK45" s="35"/>
      <c r="DM45" s="103"/>
      <c r="DN45" s="16"/>
      <c r="DP45" s="35"/>
      <c r="DR45" s="103"/>
      <c r="DS45" s="16"/>
      <c r="DU45" s="35"/>
      <c r="DW45" s="103"/>
      <c r="DX45" s="16"/>
      <c r="DZ45" s="35"/>
      <c r="EB45" s="103"/>
      <c r="EC45" s="16"/>
      <c r="EE45" s="35"/>
      <c r="EG45" s="103"/>
      <c r="EH45" s="16"/>
      <c r="EJ45" s="35"/>
      <c r="EL45" s="103"/>
      <c r="EM45" s="16"/>
      <c r="EO45" s="35"/>
      <c r="EQ45" s="103"/>
      <c r="ER45" s="16"/>
      <c r="ET45" s="35"/>
      <c r="EV45" s="103"/>
      <c r="EW45" s="16"/>
      <c r="EY45" s="35"/>
      <c r="FA45" s="103"/>
      <c r="FB45" s="16"/>
      <c r="FD45" s="35"/>
      <c r="FF45" s="103"/>
      <c r="FG45" s="16"/>
      <c r="FI45" s="35"/>
      <c r="FK45" s="103"/>
      <c r="FL45" s="16"/>
      <c r="FN45" s="35"/>
      <c r="FP45" s="103"/>
      <c r="FQ45" s="16"/>
      <c r="FS45" s="35"/>
      <c r="FU45" s="103"/>
      <c r="FV45" s="16"/>
      <c r="FX45" s="35"/>
      <c r="FZ45" s="103"/>
      <c r="GA45" s="16"/>
      <c r="GC45" s="35"/>
      <c r="GE45" s="103"/>
      <c r="GF45" s="16"/>
      <c r="GH45" s="35"/>
      <c r="GJ45" s="103"/>
    </row>
    <row r="46" spans="1:192" ht="13.5" customHeight="1" x14ac:dyDescent="0.25">
      <c r="A46" s="62"/>
      <c r="C46" s="16"/>
      <c r="E46" s="35"/>
      <c r="G46" s="103"/>
      <c r="H46" s="16"/>
      <c r="J46" s="35"/>
      <c r="L46" s="103"/>
      <c r="M46" s="16"/>
      <c r="O46" s="35"/>
      <c r="Q46" s="103"/>
      <c r="R46" s="16"/>
      <c r="T46" s="35"/>
      <c r="V46" s="103"/>
      <c r="W46" s="16"/>
      <c r="Y46" s="35"/>
      <c r="AA46" s="103"/>
      <c r="AB46" s="16"/>
      <c r="AD46" s="35"/>
      <c r="AF46" s="103"/>
      <c r="AG46" s="16"/>
      <c r="AI46" s="35"/>
      <c r="AK46" s="103"/>
      <c r="AL46" s="16"/>
      <c r="AN46" s="35"/>
      <c r="AP46" s="103"/>
      <c r="AQ46" s="16"/>
      <c r="AS46" s="35"/>
      <c r="AU46" s="103"/>
      <c r="AV46" s="16"/>
      <c r="AX46" s="35"/>
      <c r="AZ46" s="103"/>
      <c r="BA46" s="16"/>
      <c r="BC46" s="35"/>
      <c r="BE46" s="103"/>
      <c r="BF46" s="16"/>
      <c r="BH46" s="35"/>
      <c r="BJ46" s="103"/>
      <c r="BK46" s="16"/>
      <c r="BM46" s="35"/>
      <c r="BO46" s="103"/>
      <c r="BP46" s="16"/>
      <c r="BR46" s="35"/>
      <c r="BT46" s="103"/>
      <c r="BU46" s="16"/>
      <c r="BW46" s="35"/>
      <c r="BY46" s="103"/>
      <c r="BZ46" s="16"/>
      <c r="CB46" s="35"/>
      <c r="CD46" s="103"/>
      <c r="CE46" s="16"/>
      <c r="CG46" s="35"/>
      <c r="CI46" s="103"/>
      <c r="CJ46" s="16"/>
      <c r="CL46" s="35"/>
      <c r="CN46" s="103"/>
      <c r="CO46" s="16"/>
      <c r="CQ46" s="35"/>
      <c r="CS46" s="103"/>
      <c r="CT46" s="16"/>
      <c r="CV46" s="35"/>
      <c r="CX46" s="103"/>
      <c r="CY46" s="16"/>
      <c r="DA46" s="35"/>
      <c r="DC46" s="103"/>
      <c r="DD46" s="16"/>
      <c r="DF46" s="35"/>
      <c r="DH46" s="103"/>
      <c r="DI46" s="16"/>
      <c r="DK46" s="35"/>
      <c r="DM46" s="103"/>
      <c r="DN46" s="16"/>
      <c r="DP46" s="35"/>
      <c r="DR46" s="103"/>
      <c r="DS46" s="16"/>
      <c r="DU46" s="35"/>
      <c r="DW46" s="103"/>
      <c r="DX46" s="16"/>
      <c r="DZ46" s="35"/>
      <c r="EB46" s="103"/>
      <c r="EC46" s="16"/>
      <c r="EE46" s="35"/>
      <c r="EG46" s="103"/>
      <c r="EH46" s="16"/>
      <c r="EJ46" s="35"/>
      <c r="EL46" s="103"/>
      <c r="EM46" s="16"/>
      <c r="EO46" s="35"/>
      <c r="EQ46" s="103"/>
      <c r="ER46" s="16"/>
      <c r="ET46" s="35"/>
      <c r="EV46" s="103"/>
      <c r="EW46" s="16"/>
      <c r="EY46" s="35"/>
      <c r="FA46" s="103"/>
      <c r="FB46" s="16"/>
      <c r="FD46" s="35"/>
      <c r="FF46" s="103"/>
      <c r="FG46" s="16"/>
      <c r="FI46" s="35"/>
      <c r="FK46" s="103"/>
      <c r="FL46" s="16"/>
      <c r="FN46" s="35"/>
      <c r="FP46" s="103"/>
      <c r="FQ46" s="16"/>
      <c r="FS46" s="35"/>
      <c r="FU46" s="103"/>
      <c r="FV46" s="16"/>
      <c r="FX46" s="35"/>
      <c r="FZ46" s="103"/>
      <c r="GA46" s="16"/>
      <c r="GC46" s="35"/>
      <c r="GE46" s="103"/>
      <c r="GF46" s="16"/>
      <c r="GH46" s="35"/>
      <c r="GJ46" s="103"/>
    </row>
    <row r="47" spans="1:192" ht="13.5" customHeight="1" x14ac:dyDescent="0.25">
      <c r="A47" s="62"/>
      <c r="C47" s="16"/>
      <c r="E47" s="35"/>
      <c r="G47" s="103"/>
      <c r="H47" s="16"/>
      <c r="J47" s="35"/>
      <c r="L47" s="103"/>
      <c r="M47" s="16"/>
      <c r="O47" s="35"/>
      <c r="Q47" s="103"/>
      <c r="R47" s="16"/>
      <c r="T47" s="35"/>
      <c r="V47" s="103"/>
      <c r="W47" s="16"/>
      <c r="Y47" s="35"/>
      <c r="AA47" s="103"/>
      <c r="AB47" s="16"/>
      <c r="AD47" s="35"/>
      <c r="AF47" s="103"/>
      <c r="AG47" s="16"/>
      <c r="AI47" s="35"/>
      <c r="AK47" s="103"/>
      <c r="AL47" s="16"/>
      <c r="AN47" s="35"/>
      <c r="AP47" s="103"/>
      <c r="AQ47" s="16"/>
      <c r="AS47" s="35"/>
      <c r="AU47" s="103"/>
      <c r="AV47" s="16"/>
      <c r="AX47" s="35"/>
      <c r="AZ47" s="103"/>
      <c r="BA47" s="16"/>
      <c r="BC47" s="35"/>
      <c r="BE47" s="103"/>
      <c r="BF47" s="16"/>
      <c r="BH47" s="35"/>
      <c r="BJ47" s="103"/>
      <c r="BK47" s="16"/>
      <c r="BM47" s="35"/>
      <c r="BO47" s="103"/>
      <c r="BP47" s="16"/>
      <c r="BR47" s="35"/>
      <c r="BT47" s="103"/>
      <c r="BU47" s="16"/>
      <c r="BW47" s="35"/>
      <c r="BY47" s="103"/>
      <c r="BZ47" s="16"/>
      <c r="CB47" s="35"/>
      <c r="CD47" s="103"/>
      <c r="CE47" s="16"/>
      <c r="CG47" s="35"/>
      <c r="CI47" s="103"/>
      <c r="CJ47" s="16"/>
      <c r="CL47" s="35"/>
      <c r="CN47" s="103"/>
      <c r="CO47" s="16"/>
      <c r="CQ47" s="35"/>
      <c r="CS47" s="103"/>
      <c r="CT47" s="16"/>
      <c r="CV47" s="35"/>
      <c r="CX47" s="103"/>
      <c r="CY47" s="16"/>
      <c r="DA47" s="35"/>
      <c r="DC47" s="103"/>
      <c r="DD47" s="16"/>
      <c r="DF47" s="35"/>
      <c r="DH47" s="103"/>
      <c r="DI47" s="16"/>
      <c r="DK47" s="35"/>
      <c r="DM47" s="103"/>
      <c r="DN47" s="16"/>
      <c r="DP47" s="35"/>
      <c r="DR47" s="103"/>
      <c r="DS47" s="16"/>
      <c r="DU47" s="35"/>
      <c r="DW47" s="103"/>
      <c r="DX47" s="16"/>
      <c r="DZ47" s="35"/>
      <c r="EB47" s="103"/>
      <c r="EC47" s="16"/>
      <c r="EE47" s="35"/>
      <c r="EG47" s="103"/>
      <c r="EH47" s="16"/>
      <c r="EJ47" s="35"/>
      <c r="EL47" s="103"/>
      <c r="EM47" s="16"/>
      <c r="EO47" s="35"/>
      <c r="EQ47" s="103"/>
      <c r="ER47" s="16"/>
      <c r="ET47" s="35"/>
      <c r="EV47" s="103"/>
      <c r="EW47" s="16"/>
      <c r="EY47" s="35"/>
      <c r="FA47" s="103"/>
      <c r="FB47" s="16"/>
      <c r="FD47" s="35"/>
      <c r="FF47" s="103"/>
      <c r="FG47" s="16"/>
      <c r="FI47" s="35"/>
      <c r="FK47" s="103"/>
      <c r="FL47" s="16"/>
      <c r="FN47" s="35"/>
      <c r="FP47" s="103"/>
      <c r="FQ47" s="16"/>
      <c r="FS47" s="35"/>
      <c r="FU47" s="103"/>
      <c r="FV47" s="16"/>
      <c r="FX47" s="35"/>
      <c r="FZ47" s="103"/>
      <c r="GA47" s="16"/>
      <c r="GC47" s="35"/>
      <c r="GE47" s="103"/>
      <c r="GF47" s="16"/>
      <c r="GH47" s="35"/>
      <c r="GJ47" s="103"/>
    </row>
    <row r="48" spans="1:192" ht="13.5" customHeight="1" x14ac:dyDescent="0.25">
      <c r="A48" s="62"/>
      <c r="C48" s="16"/>
      <c r="E48" s="35"/>
      <c r="G48" s="103"/>
      <c r="H48" s="16"/>
      <c r="J48" s="35"/>
      <c r="L48" s="103"/>
      <c r="M48" s="16"/>
      <c r="O48" s="35"/>
      <c r="Q48" s="103"/>
      <c r="R48" s="16"/>
      <c r="T48" s="35"/>
      <c r="V48" s="103"/>
      <c r="W48" s="16"/>
      <c r="Y48" s="35"/>
      <c r="AA48" s="103"/>
      <c r="AB48" s="16"/>
      <c r="AD48" s="35"/>
      <c r="AF48" s="103"/>
      <c r="AG48" s="16"/>
      <c r="AI48" s="35"/>
      <c r="AK48" s="103"/>
      <c r="AL48" s="16"/>
      <c r="AN48" s="35"/>
      <c r="AP48" s="103"/>
      <c r="AQ48" s="16"/>
      <c r="AS48" s="35"/>
      <c r="AU48" s="103"/>
      <c r="AV48" s="16"/>
      <c r="AX48" s="35"/>
      <c r="AZ48" s="103"/>
      <c r="BA48" s="16"/>
      <c r="BC48" s="35"/>
      <c r="BE48" s="103"/>
      <c r="BF48" s="16"/>
      <c r="BH48" s="35"/>
      <c r="BJ48" s="103"/>
      <c r="BK48" s="16"/>
      <c r="BM48" s="35"/>
      <c r="BO48" s="103"/>
      <c r="BP48" s="16"/>
      <c r="BR48" s="35"/>
      <c r="BT48" s="103"/>
      <c r="BU48" s="16"/>
      <c r="BW48" s="35"/>
      <c r="BY48" s="103"/>
      <c r="BZ48" s="16"/>
      <c r="CB48" s="35"/>
      <c r="CD48" s="103"/>
      <c r="CE48" s="16"/>
      <c r="CG48" s="35"/>
      <c r="CI48" s="103"/>
      <c r="CJ48" s="16"/>
      <c r="CL48" s="35"/>
      <c r="CN48" s="103"/>
      <c r="CO48" s="16"/>
      <c r="CQ48" s="35"/>
      <c r="CS48" s="103"/>
      <c r="CT48" s="16"/>
      <c r="CV48" s="35"/>
      <c r="CX48" s="103"/>
      <c r="CY48" s="16"/>
      <c r="DA48" s="35"/>
      <c r="DC48" s="103"/>
      <c r="DD48" s="16"/>
      <c r="DF48" s="35"/>
      <c r="DH48" s="103"/>
      <c r="DI48" s="16"/>
      <c r="DK48" s="35"/>
      <c r="DM48" s="103"/>
      <c r="DN48" s="16"/>
      <c r="DP48" s="35"/>
      <c r="DR48" s="103"/>
      <c r="DS48" s="16"/>
      <c r="DU48" s="35"/>
      <c r="DW48" s="103"/>
      <c r="DX48" s="16"/>
      <c r="DZ48" s="35"/>
      <c r="EB48" s="103"/>
      <c r="EC48" s="16"/>
      <c r="EE48" s="35"/>
      <c r="EG48" s="103"/>
      <c r="EH48" s="16"/>
      <c r="EJ48" s="35"/>
      <c r="EL48" s="103"/>
      <c r="EM48" s="16"/>
      <c r="EO48" s="35"/>
      <c r="EQ48" s="103"/>
      <c r="ER48" s="16"/>
      <c r="ET48" s="35"/>
      <c r="EV48" s="103"/>
      <c r="EW48" s="16"/>
      <c r="EY48" s="35"/>
      <c r="FA48" s="103"/>
      <c r="FB48" s="16"/>
      <c r="FD48" s="35"/>
      <c r="FF48" s="103"/>
      <c r="FG48" s="16"/>
      <c r="FI48" s="35"/>
      <c r="FK48" s="103"/>
      <c r="FL48" s="16"/>
      <c r="FN48" s="35"/>
      <c r="FP48" s="103"/>
      <c r="FQ48" s="16"/>
      <c r="FS48" s="35"/>
      <c r="FU48" s="103"/>
      <c r="FV48" s="16"/>
      <c r="FX48" s="35"/>
      <c r="FZ48" s="103"/>
      <c r="GA48" s="16"/>
      <c r="GC48" s="35"/>
      <c r="GE48" s="103"/>
      <c r="GF48" s="16"/>
      <c r="GH48" s="35"/>
      <c r="GJ48" s="103"/>
    </row>
    <row r="49" spans="1:192" ht="13.5" customHeight="1" x14ac:dyDescent="0.25">
      <c r="A49" s="62"/>
      <c r="C49" s="16"/>
      <c r="E49" s="35"/>
      <c r="G49" s="103"/>
      <c r="H49" s="16"/>
      <c r="J49" s="35"/>
      <c r="L49" s="103"/>
      <c r="M49" s="16"/>
      <c r="O49" s="35"/>
      <c r="Q49" s="103"/>
      <c r="R49" s="16"/>
      <c r="T49" s="35"/>
      <c r="V49" s="103"/>
      <c r="W49" s="16"/>
      <c r="Y49" s="35"/>
      <c r="AA49" s="103"/>
      <c r="AB49" s="16"/>
      <c r="AD49" s="35"/>
      <c r="AF49" s="103"/>
      <c r="AG49" s="16"/>
      <c r="AI49" s="35"/>
      <c r="AK49" s="103"/>
      <c r="AL49" s="16"/>
      <c r="AN49" s="35"/>
      <c r="AP49" s="103"/>
      <c r="AQ49" s="16"/>
      <c r="AS49" s="35"/>
      <c r="AU49" s="103"/>
      <c r="AV49" s="16"/>
      <c r="AX49" s="35"/>
      <c r="AZ49" s="103"/>
      <c r="BA49" s="16"/>
      <c r="BC49" s="35"/>
      <c r="BE49" s="103"/>
      <c r="BF49" s="16"/>
      <c r="BH49" s="35"/>
      <c r="BJ49" s="103"/>
      <c r="BK49" s="16"/>
      <c r="BM49" s="35"/>
      <c r="BO49" s="103"/>
      <c r="BP49" s="16"/>
      <c r="BR49" s="35"/>
      <c r="BT49" s="103"/>
      <c r="BU49" s="16"/>
      <c r="BW49" s="35"/>
      <c r="BY49" s="103"/>
      <c r="BZ49" s="16"/>
      <c r="CB49" s="35"/>
      <c r="CD49" s="103"/>
      <c r="CE49" s="16"/>
      <c r="CG49" s="35"/>
      <c r="CI49" s="103"/>
      <c r="CJ49" s="16"/>
      <c r="CL49" s="35"/>
      <c r="CN49" s="103"/>
      <c r="CO49" s="16"/>
      <c r="CQ49" s="35"/>
      <c r="CS49" s="103"/>
      <c r="CT49" s="16"/>
      <c r="CV49" s="35"/>
      <c r="CX49" s="103"/>
      <c r="CY49" s="16"/>
      <c r="DA49" s="35"/>
      <c r="DC49" s="103"/>
      <c r="DD49" s="16"/>
      <c r="DF49" s="35"/>
      <c r="DH49" s="103"/>
      <c r="DI49" s="16"/>
      <c r="DK49" s="35"/>
      <c r="DM49" s="103"/>
      <c r="DN49" s="16"/>
      <c r="DP49" s="35"/>
      <c r="DR49" s="103"/>
      <c r="DS49" s="16"/>
      <c r="DU49" s="35"/>
      <c r="DW49" s="103"/>
      <c r="DX49" s="16"/>
      <c r="DZ49" s="35"/>
      <c r="EB49" s="103"/>
      <c r="EC49" s="16"/>
      <c r="EE49" s="35"/>
      <c r="EG49" s="103"/>
      <c r="EH49" s="16"/>
      <c r="EJ49" s="35"/>
      <c r="EL49" s="103"/>
      <c r="EM49" s="16"/>
      <c r="EO49" s="35"/>
      <c r="EQ49" s="103"/>
      <c r="ER49" s="16"/>
      <c r="ET49" s="35"/>
      <c r="EV49" s="103"/>
      <c r="EW49" s="16"/>
      <c r="EY49" s="35"/>
      <c r="FA49" s="103"/>
      <c r="FB49" s="16"/>
      <c r="FD49" s="35"/>
      <c r="FF49" s="103"/>
      <c r="FG49" s="16"/>
      <c r="FI49" s="35"/>
      <c r="FK49" s="103"/>
      <c r="FL49" s="16"/>
      <c r="FN49" s="35"/>
      <c r="FP49" s="103"/>
      <c r="FQ49" s="16"/>
      <c r="FS49" s="35"/>
      <c r="FU49" s="103"/>
      <c r="FV49" s="16"/>
      <c r="FX49" s="35"/>
      <c r="FZ49" s="103"/>
      <c r="GA49" s="16"/>
      <c r="GC49" s="35"/>
      <c r="GE49" s="103"/>
      <c r="GF49" s="16"/>
      <c r="GH49" s="35"/>
      <c r="GJ49" s="103"/>
    </row>
    <row r="50" spans="1:192" ht="13.5" customHeight="1" x14ac:dyDescent="0.25">
      <c r="A50" s="62"/>
      <c r="C50" s="16"/>
      <c r="E50" s="35"/>
      <c r="G50" s="103"/>
      <c r="H50" s="16"/>
      <c r="J50" s="35"/>
      <c r="L50" s="103"/>
      <c r="M50" s="16"/>
      <c r="O50" s="35"/>
      <c r="Q50" s="103"/>
      <c r="R50" s="16"/>
      <c r="T50" s="35"/>
      <c r="V50" s="103"/>
      <c r="W50" s="16"/>
      <c r="Y50" s="35"/>
      <c r="AA50" s="103"/>
      <c r="AB50" s="16"/>
      <c r="AD50" s="35"/>
      <c r="AF50" s="103"/>
      <c r="AG50" s="16"/>
      <c r="AI50" s="35"/>
      <c r="AK50" s="103"/>
      <c r="AL50" s="16"/>
      <c r="AN50" s="35"/>
      <c r="AP50" s="103"/>
      <c r="AQ50" s="16"/>
      <c r="AS50" s="35"/>
      <c r="AU50" s="103"/>
      <c r="AV50" s="16"/>
      <c r="AX50" s="35"/>
      <c r="AZ50" s="103"/>
      <c r="BA50" s="16"/>
      <c r="BC50" s="35"/>
      <c r="BE50" s="103"/>
      <c r="BF50" s="16"/>
      <c r="BH50" s="35"/>
      <c r="BJ50" s="103"/>
      <c r="BK50" s="16"/>
      <c r="BM50" s="35"/>
      <c r="BO50" s="103"/>
      <c r="BP50" s="16"/>
      <c r="BR50" s="35"/>
      <c r="BT50" s="103"/>
      <c r="BU50" s="16"/>
      <c r="BW50" s="35"/>
      <c r="BY50" s="103"/>
      <c r="BZ50" s="16"/>
      <c r="CB50" s="35"/>
      <c r="CD50" s="103"/>
      <c r="CE50" s="16"/>
      <c r="CG50" s="35"/>
      <c r="CI50" s="103"/>
      <c r="CJ50" s="16"/>
      <c r="CL50" s="35"/>
      <c r="CN50" s="103"/>
      <c r="CO50" s="16"/>
      <c r="CQ50" s="35"/>
      <c r="CS50" s="103"/>
      <c r="CT50" s="16"/>
      <c r="CV50" s="35"/>
      <c r="CX50" s="103"/>
      <c r="CY50" s="16"/>
      <c r="DA50" s="35"/>
      <c r="DC50" s="103"/>
      <c r="DD50" s="16"/>
      <c r="DF50" s="35"/>
      <c r="DH50" s="103"/>
      <c r="DI50" s="16"/>
      <c r="DK50" s="35"/>
      <c r="DM50" s="103"/>
      <c r="DN50" s="16"/>
      <c r="DP50" s="35"/>
      <c r="DR50" s="103"/>
      <c r="DS50" s="16"/>
      <c r="DU50" s="35"/>
      <c r="DW50" s="103"/>
      <c r="DX50" s="16"/>
      <c r="DZ50" s="35"/>
      <c r="EB50" s="103"/>
      <c r="EC50" s="16"/>
      <c r="EE50" s="35"/>
      <c r="EG50" s="103"/>
      <c r="EH50" s="16"/>
      <c r="EJ50" s="35"/>
      <c r="EL50" s="103"/>
      <c r="EM50" s="16"/>
      <c r="EO50" s="35"/>
      <c r="EQ50" s="103"/>
      <c r="ER50" s="16"/>
      <c r="ET50" s="35"/>
      <c r="EV50" s="103"/>
      <c r="EW50" s="16"/>
      <c r="EY50" s="35"/>
      <c r="FA50" s="103"/>
      <c r="FB50" s="16"/>
      <c r="FD50" s="35"/>
      <c r="FF50" s="103"/>
      <c r="FG50" s="16"/>
      <c r="FI50" s="35"/>
      <c r="FK50" s="103"/>
      <c r="FL50" s="16"/>
      <c r="FN50" s="35"/>
      <c r="FP50" s="103"/>
      <c r="FQ50" s="16"/>
      <c r="FS50" s="35"/>
      <c r="FU50" s="103"/>
      <c r="FV50" s="16"/>
      <c r="FX50" s="35"/>
      <c r="FZ50" s="103"/>
      <c r="GA50" s="16"/>
      <c r="GC50" s="35"/>
      <c r="GE50" s="103"/>
      <c r="GF50" s="16"/>
      <c r="GH50" s="35"/>
      <c r="GJ50" s="103"/>
    </row>
    <row r="51" spans="1:192" ht="13.5" customHeight="1" x14ac:dyDescent="0.25">
      <c r="A51" s="62"/>
      <c r="C51" s="16"/>
      <c r="E51" s="35"/>
      <c r="G51" s="103"/>
      <c r="H51" s="16"/>
      <c r="J51" s="35"/>
      <c r="L51" s="103"/>
      <c r="M51" s="16"/>
      <c r="O51" s="35"/>
      <c r="Q51" s="103"/>
      <c r="R51" s="16"/>
      <c r="T51" s="35"/>
      <c r="V51" s="103"/>
      <c r="W51" s="16"/>
      <c r="Y51" s="35"/>
      <c r="AA51" s="103"/>
      <c r="AB51" s="16"/>
      <c r="AD51" s="35"/>
      <c r="AF51" s="103"/>
      <c r="AG51" s="16"/>
      <c r="AI51" s="35"/>
      <c r="AK51" s="103"/>
      <c r="AL51" s="16"/>
      <c r="AN51" s="35"/>
      <c r="AP51" s="103"/>
      <c r="AQ51" s="16"/>
      <c r="AS51" s="35"/>
      <c r="AU51" s="103"/>
      <c r="AV51" s="16"/>
      <c r="AX51" s="35"/>
      <c r="AZ51" s="103"/>
      <c r="BA51" s="16"/>
      <c r="BC51" s="35"/>
      <c r="BE51" s="103"/>
      <c r="BF51" s="16"/>
      <c r="BH51" s="35"/>
      <c r="BJ51" s="103"/>
      <c r="BK51" s="16"/>
      <c r="BM51" s="35"/>
      <c r="BO51" s="103"/>
      <c r="BP51" s="16"/>
      <c r="BR51" s="35"/>
      <c r="BT51" s="103"/>
      <c r="BU51" s="16"/>
      <c r="BW51" s="35"/>
      <c r="BY51" s="103"/>
      <c r="BZ51" s="16"/>
      <c r="CB51" s="35"/>
      <c r="CD51" s="103"/>
      <c r="CE51" s="16"/>
      <c r="CG51" s="35"/>
      <c r="CI51" s="103"/>
      <c r="CJ51" s="16"/>
      <c r="CL51" s="35"/>
      <c r="CN51" s="103"/>
      <c r="CO51" s="16"/>
      <c r="CQ51" s="35"/>
      <c r="CS51" s="103"/>
      <c r="CT51" s="16"/>
      <c r="CV51" s="35"/>
      <c r="CX51" s="103"/>
      <c r="CY51" s="16"/>
      <c r="DA51" s="35"/>
      <c r="DC51" s="103"/>
      <c r="DD51" s="16"/>
      <c r="DF51" s="35"/>
      <c r="DH51" s="103"/>
      <c r="DI51" s="16"/>
      <c r="DK51" s="35"/>
      <c r="DM51" s="103"/>
      <c r="DN51" s="16"/>
      <c r="DP51" s="35"/>
      <c r="DR51" s="103"/>
      <c r="DS51" s="16"/>
      <c r="DU51" s="35"/>
      <c r="DW51" s="103"/>
      <c r="DX51" s="16"/>
      <c r="DZ51" s="35"/>
      <c r="EB51" s="103"/>
      <c r="EC51" s="16"/>
      <c r="EE51" s="35"/>
      <c r="EG51" s="103"/>
      <c r="EH51" s="16"/>
      <c r="EJ51" s="35"/>
      <c r="EL51" s="103"/>
      <c r="EM51" s="16"/>
      <c r="EO51" s="35"/>
      <c r="EQ51" s="103"/>
      <c r="ER51" s="16"/>
      <c r="ET51" s="35"/>
      <c r="EV51" s="103"/>
      <c r="EW51" s="16"/>
      <c r="EY51" s="35"/>
      <c r="FA51" s="103"/>
      <c r="FB51" s="16"/>
      <c r="FD51" s="35"/>
      <c r="FF51" s="103"/>
      <c r="FG51" s="16"/>
      <c r="FI51" s="35"/>
      <c r="FK51" s="103"/>
      <c r="FL51" s="16"/>
      <c r="FN51" s="35"/>
      <c r="FP51" s="103"/>
      <c r="FQ51" s="16"/>
      <c r="FS51" s="35"/>
      <c r="FU51" s="103"/>
      <c r="FV51" s="16"/>
      <c r="FX51" s="35"/>
      <c r="FZ51" s="103"/>
      <c r="GA51" s="16"/>
      <c r="GC51" s="35"/>
      <c r="GE51" s="103"/>
      <c r="GF51" s="16"/>
      <c r="GH51" s="35"/>
      <c r="GJ51" s="103"/>
    </row>
    <row r="52" spans="1:192" ht="13.5" customHeight="1" x14ac:dyDescent="0.25">
      <c r="A52" s="62"/>
      <c r="C52" s="16"/>
      <c r="E52" s="35"/>
      <c r="G52" s="103"/>
      <c r="H52" s="16"/>
      <c r="J52" s="35"/>
      <c r="L52" s="103"/>
      <c r="M52" s="16"/>
      <c r="O52" s="35"/>
      <c r="Q52" s="103"/>
      <c r="R52" s="16"/>
      <c r="T52" s="35"/>
      <c r="V52" s="103"/>
      <c r="W52" s="16"/>
      <c r="Y52" s="35"/>
      <c r="AA52" s="103"/>
      <c r="AB52" s="16"/>
      <c r="AD52" s="35"/>
      <c r="AF52" s="103"/>
      <c r="AG52" s="16"/>
      <c r="AI52" s="35"/>
      <c r="AK52" s="103"/>
      <c r="AL52" s="16"/>
      <c r="AN52" s="35"/>
      <c r="AP52" s="103"/>
      <c r="AQ52" s="16"/>
      <c r="AS52" s="35"/>
      <c r="AU52" s="103"/>
      <c r="AV52" s="16"/>
      <c r="AX52" s="35"/>
      <c r="AZ52" s="103"/>
      <c r="BA52" s="16"/>
      <c r="BC52" s="35"/>
      <c r="BE52" s="103"/>
      <c r="BF52" s="16"/>
      <c r="BH52" s="35"/>
      <c r="BJ52" s="103"/>
      <c r="BK52" s="16"/>
      <c r="BM52" s="35"/>
      <c r="BO52" s="103"/>
      <c r="BP52" s="16"/>
      <c r="BR52" s="35"/>
      <c r="BT52" s="103"/>
      <c r="BU52" s="16"/>
      <c r="BW52" s="35"/>
      <c r="BY52" s="103"/>
      <c r="BZ52" s="16"/>
      <c r="CB52" s="35"/>
      <c r="CD52" s="103"/>
      <c r="CE52" s="16"/>
      <c r="CG52" s="35"/>
      <c r="CI52" s="103"/>
      <c r="CJ52" s="16"/>
      <c r="CL52" s="35"/>
      <c r="CN52" s="103"/>
      <c r="CO52" s="16"/>
      <c r="CQ52" s="35"/>
      <c r="CS52" s="103"/>
      <c r="CT52" s="16"/>
      <c r="CV52" s="35"/>
      <c r="CX52" s="103"/>
      <c r="CY52" s="16"/>
      <c r="DA52" s="35"/>
      <c r="DC52" s="103"/>
      <c r="DD52" s="16"/>
      <c r="DF52" s="35"/>
      <c r="DH52" s="103"/>
      <c r="DI52" s="16"/>
      <c r="DK52" s="35"/>
      <c r="DM52" s="103"/>
      <c r="DN52" s="16"/>
      <c r="DP52" s="35"/>
      <c r="DR52" s="103"/>
      <c r="DS52" s="16"/>
      <c r="DU52" s="35"/>
      <c r="DW52" s="103"/>
      <c r="DX52" s="16"/>
      <c r="DZ52" s="35"/>
      <c r="EB52" s="103"/>
      <c r="EC52" s="16"/>
      <c r="EE52" s="35"/>
      <c r="EG52" s="103"/>
      <c r="EH52" s="16"/>
      <c r="EJ52" s="35"/>
      <c r="EL52" s="103"/>
      <c r="EM52" s="16"/>
      <c r="EO52" s="35"/>
      <c r="EQ52" s="103"/>
      <c r="ER52" s="16"/>
      <c r="ET52" s="35"/>
      <c r="EV52" s="103"/>
      <c r="EW52" s="16"/>
      <c r="EY52" s="35"/>
      <c r="FA52" s="103"/>
      <c r="FB52" s="16"/>
      <c r="FD52" s="35"/>
      <c r="FF52" s="103"/>
      <c r="FG52" s="16"/>
      <c r="FI52" s="35"/>
      <c r="FK52" s="103"/>
      <c r="FL52" s="16"/>
      <c r="FN52" s="35"/>
      <c r="FP52" s="103"/>
      <c r="FQ52" s="16"/>
      <c r="FS52" s="35"/>
      <c r="FU52" s="103"/>
      <c r="FV52" s="16"/>
      <c r="FX52" s="35"/>
      <c r="FZ52" s="103"/>
      <c r="GA52" s="16"/>
      <c r="GC52" s="35"/>
      <c r="GE52" s="103"/>
      <c r="GF52" s="16"/>
      <c r="GH52" s="35"/>
      <c r="GJ52" s="103"/>
    </row>
    <row r="53" spans="1:192" ht="13.5" customHeight="1" x14ac:dyDescent="0.25">
      <c r="A53" s="62"/>
      <c r="C53" s="16"/>
      <c r="E53" s="35"/>
      <c r="G53" s="103"/>
      <c r="H53" s="16"/>
      <c r="J53" s="35"/>
      <c r="L53" s="103"/>
      <c r="M53" s="16"/>
      <c r="O53" s="35"/>
      <c r="Q53" s="103"/>
      <c r="R53" s="16"/>
      <c r="T53" s="35"/>
      <c r="V53" s="103"/>
      <c r="W53" s="16"/>
      <c r="Y53" s="35"/>
      <c r="AA53" s="103"/>
      <c r="AB53" s="16"/>
      <c r="AD53" s="35"/>
      <c r="AF53" s="103"/>
      <c r="AG53" s="16"/>
      <c r="AI53" s="35"/>
      <c r="AK53" s="103"/>
      <c r="AL53" s="16"/>
      <c r="AN53" s="35"/>
      <c r="AP53" s="103"/>
      <c r="AQ53" s="16"/>
      <c r="AS53" s="35"/>
      <c r="AU53" s="103"/>
      <c r="AV53" s="16"/>
      <c r="AX53" s="35"/>
      <c r="AZ53" s="103"/>
      <c r="BA53" s="16"/>
      <c r="BC53" s="35"/>
      <c r="BE53" s="103"/>
      <c r="BF53" s="16"/>
      <c r="BH53" s="35"/>
      <c r="BJ53" s="103"/>
      <c r="BK53" s="16"/>
      <c r="BM53" s="35"/>
      <c r="BO53" s="103"/>
      <c r="BP53" s="16"/>
      <c r="BR53" s="35"/>
      <c r="BT53" s="103"/>
      <c r="BU53" s="16"/>
      <c r="BW53" s="35"/>
      <c r="BY53" s="103"/>
      <c r="BZ53" s="16"/>
      <c r="CB53" s="35"/>
      <c r="CD53" s="103"/>
      <c r="CE53" s="16"/>
      <c r="CG53" s="35"/>
      <c r="CI53" s="103"/>
      <c r="CJ53" s="16"/>
      <c r="CL53" s="35"/>
      <c r="CN53" s="103"/>
      <c r="CO53" s="16"/>
      <c r="CQ53" s="35"/>
      <c r="CS53" s="103"/>
      <c r="CT53" s="16"/>
      <c r="CV53" s="35"/>
      <c r="CX53" s="103"/>
      <c r="CY53" s="16"/>
      <c r="DA53" s="35"/>
      <c r="DC53" s="103"/>
      <c r="DD53" s="16"/>
      <c r="DF53" s="35"/>
      <c r="DH53" s="103"/>
      <c r="DI53" s="16"/>
      <c r="DK53" s="35"/>
      <c r="DM53" s="103"/>
      <c r="DN53" s="16"/>
      <c r="DP53" s="35"/>
      <c r="DR53" s="103"/>
      <c r="DS53" s="16"/>
      <c r="DU53" s="35"/>
      <c r="DW53" s="103"/>
      <c r="DX53" s="16"/>
      <c r="DZ53" s="35"/>
      <c r="EB53" s="103"/>
      <c r="EC53" s="16"/>
      <c r="EE53" s="35"/>
      <c r="EG53" s="103"/>
      <c r="EH53" s="16"/>
      <c r="EJ53" s="35"/>
      <c r="EL53" s="103"/>
      <c r="EM53" s="16"/>
      <c r="EO53" s="35"/>
      <c r="EQ53" s="103"/>
      <c r="ER53" s="16"/>
      <c r="ET53" s="35"/>
      <c r="EV53" s="103"/>
      <c r="EW53" s="16"/>
      <c r="EY53" s="35"/>
      <c r="FA53" s="103"/>
      <c r="FB53" s="16"/>
      <c r="FD53" s="35"/>
      <c r="FF53" s="103"/>
      <c r="FG53" s="16"/>
      <c r="FI53" s="35"/>
      <c r="FK53" s="103"/>
      <c r="FL53" s="16"/>
      <c r="FN53" s="35"/>
      <c r="FP53" s="103"/>
      <c r="FQ53" s="16"/>
      <c r="FS53" s="35"/>
      <c r="FU53" s="103"/>
      <c r="FV53" s="16"/>
      <c r="FX53" s="35"/>
      <c r="FZ53" s="103"/>
      <c r="GA53" s="16"/>
      <c r="GC53" s="35"/>
      <c r="GE53" s="103"/>
      <c r="GF53" s="16"/>
      <c r="GH53" s="35"/>
      <c r="GJ53" s="103"/>
    </row>
    <row r="54" spans="1:192" ht="13.5" customHeight="1" x14ac:dyDescent="0.25">
      <c r="A54" s="62"/>
      <c r="C54" s="16"/>
      <c r="E54" s="35"/>
      <c r="G54" s="103"/>
      <c r="H54" s="16"/>
      <c r="J54" s="35"/>
      <c r="L54" s="103"/>
      <c r="M54" s="16"/>
      <c r="O54" s="35"/>
      <c r="Q54" s="103"/>
      <c r="R54" s="16"/>
      <c r="T54" s="35"/>
      <c r="V54" s="103"/>
      <c r="W54" s="16"/>
      <c r="Y54" s="35"/>
      <c r="AA54" s="103"/>
      <c r="AB54" s="16"/>
      <c r="AD54" s="35"/>
      <c r="AF54" s="103"/>
      <c r="AG54" s="16"/>
      <c r="AI54" s="35"/>
      <c r="AK54" s="103"/>
      <c r="AL54" s="16"/>
      <c r="AN54" s="35"/>
      <c r="AP54" s="103"/>
      <c r="AQ54" s="16"/>
      <c r="AS54" s="35"/>
      <c r="AU54" s="103"/>
      <c r="AV54" s="16"/>
      <c r="AX54" s="35"/>
      <c r="AZ54" s="103"/>
      <c r="BA54" s="16"/>
      <c r="BC54" s="35"/>
      <c r="BE54" s="103"/>
      <c r="BF54" s="16"/>
      <c r="BH54" s="35"/>
      <c r="BJ54" s="103"/>
      <c r="BK54" s="16"/>
      <c r="BM54" s="35"/>
      <c r="BO54" s="103"/>
      <c r="BP54" s="16"/>
      <c r="BR54" s="35"/>
      <c r="BT54" s="103"/>
      <c r="BU54" s="16"/>
      <c r="BW54" s="35"/>
      <c r="BY54" s="103"/>
      <c r="BZ54" s="16"/>
      <c r="CB54" s="35"/>
      <c r="CD54" s="103"/>
      <c r="CE54" s="16"/>
      <c r="CG54" s="35"/>
      <c r="CI54" s="103"/>
      <c r="CJ54" s="16"/>
      <c r="CL54" s="35"/>
      <c r="CN54" s="103"/>
      <c r="CO54" s="16"/>
      <c r="CQ54" s="35"/>
      <c r="CS54" s="103"/>
      <c r="CT54" s="16"/>
      <c r="CV54" s="35"/>
      <c r="CX54" s="103"/>
      <c r="CY54" s="16"/>
      <c r="DA54" s="35"/>
      <c r="DC54" s="103"/>
      <c r="DD54" s="16"/>
      <c r="DF54" s="35"/>
      <c r="DH54" s="103"/>
      <c r="DI54" s="16"/>
      <c r="DK54" s="35"/>
      <c r="DM54" s="103"/>
      <c r="DN54" s="16"/>
      <c r="DP54" s="35"/>
      <c r="DR54" s="103"/>
      <c r="DS54" s="16"/>
      <c r="DU54" s="35"/>
      <c r="DW54" s="103"/>
      <c r="DX54" s="16"/>
      <c r="DZ54" s="35"/>
      <c r="EB54" s="103"/>
      <c r="EC54" s="16"/>
      <c r="EE54" s="35"/>
      <c r="EG54" s="103"/>
      <c r="EH54" s="16"/>
      <c r="EJ54" s="35"/>
      <c r="EL54" s="103"/>
      <c r="EM54" s="16"/>
      <c r="EO54" s="35"/>
      <c r="EQ54" s="103"/>
      <c r="ER54" s="16"/>
      <c r="ET54" s="35"/>
      <c r="EV54" s="103"/>
      <c r="EW54" s="16"/>
      <c r="EY54" s="35"/>
      <c r="FA54" s="103"/>
      <c r="FB54" s="16"/>
      <c r="FD54" s="35"/>
      <c r="FF54" s="103"/>
      <c r="FG54" s="16"/>
      <c r="FI54" s="35"/>
      <c r="FK54" s="103"/>
      <c r="FL54" s="16"/>
      <c r="FN54" s="35"/>
      <c r="FP54" s="103"/>
      <c r="FQ54" s="16"/>
      <c r="FS54" s="35"/>
      <c r="FU54" s="103"/>
      <c r="FV54" s="16"/>
      <c r="FX54" s="35"/>
      <c r="FZ54" s="103"/>
      <c r="GA54" s="16"/>
      <c r="GC54" s="35"/>
      <c r="GE54" s="103"/>
      <c r="GF54" s="16"/>
      <c r="GH54" s="35"/>
      <c r="GJ54" s="103"/>
    </row>
    <row r="55" spans="1:192" ht="13.5" customHeight="1" x14ac:dyDescent="0.25">
      <c r="A55" s="62"/>
      <c r="C55" s="16"/>
      <c r="E55" s="35"/>
      <c r="G55" s="103"/>
      <c r="H55" s="16"/>
      <c r="J55" s="35"/>
      <c r="L55" s="103"/>
      <c r="M55" s="16"/>
      <c r="O55" s="35"/>
      <c r="Q55" s="103"/>
      <c r="R55" s="16"/>
      <c r="T55" s="35"/>
      <c r="V55" s="103"/>
      <c r="W55" s="16"/>
      <c r="Y55" s="35"/>
      <c r="AA55" s="103"/>
      <c r="AB55" s="16"/>
      <c r="AD55" s="35"/>
      <c r="AF55" s="103"/>
      <c r="AG55" s="16"/>
      <c r="AI55" s="35"/>
      <c r="AK55" s="103"/>
      <c r="AL55" s="16"/>
      <c r="AN55" s="35"/>
      <c r="AP55" s="103"/>
      <c r="AQ55" s="16"/>
      <c r="AS55" s="35"/>
      <c r="AU55" s="103"/>
      <c r="AV55" s="16"/>
      <c r="AX55" s="35"/>
      <c r="AZ55" s="103"/>
      <c r="BA55" s="16"/>
      <c r="BC55" s="35"/>
      <c r="BE55" s="103"/>
      <c r="BF55" s="16"/>
      <c r="BH55" s="35"/>
      <c r="BJ55" s="103"/>
      <c r="BK55" s="16"/>
      <c r="BM55" s="35"/>
      <c r="BO55" s="103"/>
      <c r="BP55" s="16"/>
      <c r="BR55" s="35"/>
      <c r="BT55" s="103"/>
      <c r="BU55" s="16"/>
      <c r="BW55" s="35"/>
      <c r="BY55" s="103"/>
      <c r="BZ55" s="16"/>
      <c r="CB55" s="35"/>
      <c r="CD55" s="103"/>
      <c r="CE55" s="16"/>
      <c r="CG55" s="35"/>
      <c r="CI55" s="103"/>
      <c r="CJ55" s="16"/>
      <c r="CL55" s="35"/>
      <c r="CN55" s="103"/>
      <c r="CO55" s="16"/>
      <c r="CQ55" s="35"/>
      <c r="CS55" s="103"/>
      <c r="CT55" s="16"/>
      <c r="CV55" s="35"/>
      <c r="CX55" s="103"/>
      <c r="CY55" s="16"/>
      <c r="DA55" s="35"/>
      <c r="DC55" s="103"/>
      <c r="DD55" s="16"/>
      <c r="DF55" s="35"/>
      <c r="DH55" s="103"/>
      <c r="DI55" s="16"/>
      <c r="DK55" s="35"/>
      <c r="DM55" s="103"/>
      <c r="DN55" s="16"/>
      <c r="DP55" s="35"/>
      <c r="DR55" s="103"/>
      <c r="DS55" s="16"/>
      <c r="DU55" s="35"/>
      <c r="DW55" s="103"/>
      <c r="DX55" s="16"/>
      <c r="DZ55" s="35"/>
      <c r="EB55" s="103"/>
      <c r="EC55" s="16"/>
      <c r="EE55" s="35"/>
      <c r="EG55" s="103"/>
      <c r="EH55" s="16"/>
      <c r="EJ55" s="35"/>
      <c r="EL55" s="103"/>
      <c r="EM55" s="16"/>
      <c r="EO55" s="35"/>
      <c r="EQ55" s="103"/>
      <c r="ER55" s="16"/>
      <c r="ET55" s="35"/>
      <c r="EV55" s="103"/>
      <c r="EW55" s="16"/>
      <c r="EY55" s="35"/>
      <c r="FA55" s="103"/>
      <c r="FB55" s="16"/>
      <c r="FD55" s="35"/>
      <c r="FF55" s="103"/>
      <c r="FG55" s="16"/>
      <c r="FI55" s="35"/>
      <c r="FK55" s="103"/>
      <c r="FL55" s="16"/>
      <c r="FN55" s="35"/>
      <c r="FP55" s="103"/>
      <c r="FQ55" s="16"/>
      <c r="FS55" s="35"/>
      <c r="FU55" s="103"/>
      <c r="FV55" s="16"/>
      <c r="FX55" s="35"/>
      <c r="FZ55" s="103"/>
      <c r="GA55" s="16"/>
      <c r="GC55" s="35"/>
      <c r="GE55" s="103"/>
      <c r="GF55" s="16"/>
      <c r="GH55" s="35"/>
      <c r="GJ55" s="103"/>
    </row>
    <row r="56" spans="1:192" ht="13.5" customHeight="1" x14ac:dyDescent="0.25">
      <c r="A56" s="62"/>
      <c r="C56" s="16"/>
      <c r="E56" s="35"/>
      <c r="G56" s="103"/>
      <c r="H56" s="16"/>
      <c r="J56" s="35"/>
      <c r="L56" s="103"/>
      <c r="M56" s="16"/>
      <c r="O56" s="35"/>
      <c r="Q56" s="103"/>
      <c r="R56" s="16"/>
      <c r="T56" s="35"/>
      <c r="V56" s="103"/>
      <c r="W56" s="16"/>
      <c r="Y56" s="35"/>
      <c r="AA56" s="103"/>
      <c r="AB56" s="16"/>
      <c r="AD56" s="35"/>
      <c r="AF56" s="103"/>
      <c r="AG56" s="16"/>
      <c r="AI56" s="35"/>
      <c r="AK56" s="103"/>
      <c r="AL56" s="16"/>
      <c r="AN56" s="35"/>
      <c r="AP56" s="103"/>
      <c r="AQ56" s="16"/>
      <c r="AS56" s="35"/>
      <c r="AU56" s="103"/>
      <c r="AV56" s="16"/>
      <c r="AX56" s="35"/>
      <c r="AZ56" s="103"/>
      <c r="BA56" s="16"/>
      <c r="BC56" s="35"/>
      <c r="BE56" s="103"/>
      <c r="BF56" s="16"/>
      <c r="BH56" s="35"/>
      <c r="BJ56" s="103"/>
      <c r="BK56" s="16"/>
      <c r="BM56" s="35"/>
      <c r="BO56" s="103"/>
      <c r="BP56" s="16"/>
      <c r="BR56" s="35"/>
      <c r="BT56" s="103"/>
      <c r="BU56" s="16"/>
      <c r="BW56" s="35"/>
      <c r="BY56" s="103"/>
      <c r="BZ56" s="16"/>
      <c r="CB56" s="35"/>
      <c r="CD56" s="103"/>
      <c r="CE56" s="16"/>
      <c r="CG56" s="35"/>
      <c r="CI56" s="103"/>
      <c r="CJ56" s="16"/>
      <c r="CL56" s="35"/>
      <c r="CN56" s="103"/>
      <c r="CO56" s="16"/>
      <c r="CQ56" s="35"/>
      <c r="CS56" s="103"/>
      <c r="CT56" s="16"/>
      <c r="CV56" s="35"/>
      <c r="CX56" s="103"/>
      <c r="CY56" s="16"/>
      <c r="DA56" s="35"/>
      <c r="DC56" s="103"/>
      <c r="DD56" s="16"/>
      <c r="DF56" s="35"/>
      <c r="DH56" s="103"/>
      <c r="DI56" s="16"/>
      <c r="DK56" s="35"/>
      <c r="DM56" s="103"/>
      <c r="DN56" s="16"/>
      <c r="DP56" s="35"/>
      <c r="DR56" s="103"/>
      <c r="DS56" s="16"/>
      <c r="DU56" s="35"/>
      <c r="DW56" s="103"/>
      <c r="DX56" s="16"/>
      <c r="DZ56" s="35"/>
      <c r="EB56" s="103"/>
      <c r="EC56" s="16"/>
      <c r="EE56" s="35"/>
      <c r="EG56" s="103"/>
      <c r="EH56" s="16"/>
      <c r="EJ56" s="35"/>
      <c r="EL56" s="103"/>
      <c r="EM56" s="16"/>
      <c r="EO56" s="35"/>
      <c r="EQ56" s="103"/>
      <c r="ER56" s="16"/>
      <c r="ET56" s="35"/>
      <c r="EV56" s="103"/>
      <c r="EW56" s="16"/>
      <c r="EY56" s="35"/>
      <c r="FA56" s="103"/>
      <c r="FB56" s="16"/>
      <c r="FD56" s="35"/>
      <c r="FF56" s="103"/>
      <c r="FG56" s="16"/>
      <c r="FI56" s="35"/>
      <c r="FK56" s="103"/>
      <c r="FL56" s="16"/>
      <c r="FN56" s="35"/>
      <c r="FP56" s="103"/>
      <c r="FQ56" s="16"/>
      <c r="FS56" s="35"/>
      <c r="FU56" s="103"/>
      <c r="FV56" s="16"/>
      <c r="FX56" s="35"/>
      <c r="FZ56" s="103"/>
      <c r="GA56" s="16"/>
      <c r="GC56" s="35"/>
      <c r="GE56" s="103"/>
      <c r="GF56" s="16"/>
      <c r="GH56" s="35"/>
      <c r="GJ56" s="103"/>
    </row>
    <row r="57" spans="1:192" ht="13.5" customHeight="1" x14ac:dyDescent="0.25">
      <c r="A57" s="62"/>
      <c r="C57" s="16"/>
      <c r="E57" s="35"/>
      <c r="G57" s="103"/>
      <c r="H57" s="16"/>
      <c r="J57" s="35"/>
      <c r="L57" s="103"/>
      <c r="M57" s="16"/>
      <c r="O57" s="35"/>
      <c r="Q57" s="103"/>
      <c r="R57" s="16"/>
      <c r="T57" s="35"/>
      <c r="V57" s="103"/>
      <c r="W57" s="16"/>
      <c r="Y57" s="35"/>
      <c r="AA57" s="103"/>
      <c r="AB57" s="16"/>
      <c r="AD57" s="35"/>
      <c r="AF57" s="103"/>
      <c r="AG57" s="16"/>
      <c r="AI57" s="35"/>
      <c r="AK57" s="103"/>
      <c r="AL57" s="16"/>
      <c r="AN57" s="35"/>
      <c r="AP57" s="103"/>
      <c r="AQ57" s="16"/>
      <c r="AS57" s="35"/>
      <c r="AU57" s="103"/>
      <c r="AV57" s="16"/>
      <c r="AX57" s="35"/>
      <c r="AZ57" s="103"/>
      <c r="BA57" s="16"/>
      <c r="BC57" s="35"/>
      <c r="BE57" s="103"/>
      <c r="BF57" s="16"/>
      <c r="BH57" s="35"/>
      <c r="BJ57" s="103"/>
      <c r="BK57" s="16"/>
      <c r="BM57" s="35"/>
      <c r="BO57" s="103"/>
      <c r="BP57" s="16"/>
      <c r="BR57" s="35"/>
      <c r="BT57" s="103"/>
      <c r="BU57" s="16"/>
      <c r="BW57" s="35"/>
      <c r="BY57" s="103"/>
      <c r="BZ57" s="16"/>
      <c r="CB57" s="35"/>
      <c r="CD57" s="103"/>
      <c r="CE57" s="16"/>
      <c r="CG57" s="35"/>
      <c r="CI57" s="103"/>
      <c r="CJ57" s="16"/>
      <c r="CL57" s="35"/>
      <c r="CN57" s="103"/>
      <c r="CO57" s="16"/>
      <c r="CQ57" s="35"/>
      <c r="CS57" s="103"/>
      <c r="CT57" s="16"/>
      <c r="CV57" s="35"/>
      <c r="CX57" s="103"/>
      <c r="CY57" s="16"/>
      <c r="DA57" s="35"/>
      <c r="DC57" s="103"/>
      <c r="DD57" s="16"/>
      <c r="DF57" s="35"/>
      <c r="DH57" s="103"/>
      <c r="DI57" s="16"/>
      <c r="DK57" s="35"/>
      <c r="DM57" s="103"/>
      <c r="DN57" s="16"/>
      <c r="DP57" s="35"/>
      <c r="DR57" s="103"/>
      <c r="DS57" s="16"/>
      <c r="DU57" s="35"/>
      <c r="DW57" s="103"/>
      <c r="DX57" s="16"/>
      <c r="DZ57" s="35"/>
      <c r="EB57" s="103"/>
      <c r="EC57" s="16"/>
      <c r="EE57" s="35"/>
      <c r="EG57" s="103"/>
      <c r="EH57" s="16"/>
      <c r="EJ57" s="35"/>
      <c r="EL57" s="103"/>
      <c r="EM57" s="16"/>
      <c r="EO57" s="35"/>
      <c r="EQ57" s="103"/>
      <c r="ER57" s="16"/>
      <c r="ET57" s="35"/>
      <c r="EV57" s="103"/>
      <c r="EW57" s="16"/>
      <c r="EY57" s="35"/>
      <c r="FA57" s="103"/>
      <c r="FB57" s="16"/>
      <c r="FD57" s="35"/>
      <c r="FF57" s="103"/>
      <c r="FG57" s="16"/>
      <c r="FI57" s="35"/>
      <c r="FK57" s="103"/>
      <c r="FL57" s="16"/>
      <c r="FN57" s="35"/>
      <c r="FP57" s="103"/>
      <c r="FQ57" s="16"/>
      <c r="FS57" s="35"/>
      <c r="FU57" s="103"/>
      <c r="FV57" s="16"/>
      <c r="FX57" s="35"/>
      <c r="FZ57" s="103"/>
      <c r="GA57" s="16"/>
      <c r="GC57" s="35"/>
      <c r="GE57" s="103"/>
      <c r="GF57" s="16"/>
      <c r="GH57" s="35"/>
      <c r="GJ57" s="103"/>
    </row>
    <row r="58" spans="1:192" ht="13.5" customHeight="1" x14ac:dyDescent="0.25">
      <c r="A58" s="62"/>
      <c r="C58" s="16"/>
      <c r="E58" s="35"/>
      <c r="G58" s="103"/>
      <c r="H58" s="16"/>
      <c r="J58" s="35"/>
      <c r="L58" s="103"/>
      <c r="M58" s="16"/>
      <c r="O58" s="35"/>
      <c r="Q58" s="103"/>
      <c r="R58" s="16"/>
      <c r="T58" s="35"/>
      <c r="V58" s="103"/>
      <c r="W58" s="16"/>
      <c r="Y58" s="35"/>
      <c r="AA58" s="103"/>
      <c r="AB58" s="16"/>
      <c r="AD58" s="35"/>
      <c r="AF58" s="103"/>
      <c r="AG58" s="16"/>
      <c r="AI58" s="35"/>
      <c r="AK58" s="103"/>
      <c r="AL58" s="16"/>
      <c r="AN58" s="35"/>
      <c r="AP58" s="103"/>
      <c r="AQ58" s="16"/>
      <c r="AS58" s="35"/>
      <c r="AU58" s="103"/>
      <c r="AV58" s="16"/>
      <c r="AX58" s="35"/>
      <c r="AZ58" s="103"/>
      <c r="BA58" s="16"/>
      <c r="BC58" s="35"/>
      <c r="BE58" s="103"/>
      <c r="BF58" s="16"/>
      <c r="BH58" s="35"/>
      <c r="BJ58" s="103"/>
      <c r="BK58" s="16"/>
      <c r="BM58" s="35"/>
      <c r="BO58" s="103"/>
      <c r="BP58" s="16"/>
      <c r="BR58" s="35"/>
      <c r="BT58" s="103"/>
      <c r="BU58" s="16"/>
      <c r="BW58" s="35"/>
      <c r="BY58" s="103"/>
      <c r="BZ58" s="16"/>
      <c r="CB58" s="35"/>
      <c r="CD58" s="103"/>
      <c r="CE58" s="16"/>
      <c r="CG58" s="35"/>
      <c r="CI58" s="103"/>
      <c r="CJ58" s="16"/>
      <c r="CL58" s="35"/>
      <c r="CN58" s="103"/>
      <c r="CO58" s="16"/>
      <c r="CQ58" s="35"/>
      <c r="CS58" s="103"/>
      <c r="CT58" s="16"/>
      <c r="CV58" s="35"/>
      <c r="CX58" s="103"/>
      <c r="CY58" s="16"/>
      <c r="DA58" s="35"/>
      <c r="DC58" s="103"/>
      <c r="DD58" s="16"/>
      <c r="DF58" s="35"/>
      <c r="DH58" s="103"/>
      <c r="DI58" s="16"/>
      <c r="DK58" s="35"/>
      <c r="DM58" s="103"/>
      <c r="DN58" s="16"/>
      <c r="DP58" s="35"/>
      <c r="DR58" s="103"/>
      <c r="DS58" s="16"/>
      <c r="DU58" s="35"/>
      <c r="DW58" s="103"/>
      <c r="DX58" s="16"/>
      <c r="DZ58" s="35"/>
      <c r="EB58" s="103"/>
      <c r="EC58" s="16"/>
      <c r="EE58" s="35"/>
      <c r="EG58" s="103"/>
      <c r="EH58" s="16"/>
      <c r="EJ58" s="35"/>
      <c r="EL58" s="103"/>
      <c r="EM58" s="16"/>
      <c r="EO58" s="35"/>
      <c r="EQ58" s="103"/>
      <c r="ER58" s="16"/>
      <c r="ET58" s="35"/>
      <c r="EV58" s="103"/>
      <c r="EW58" s="16"/>
      <c r="EY58" s="35"/>
      <c r="FA58" s="103"/>
      <c r="FB58" s="16"/>
      <c r="FD58" s="35"/>
      <c r="FF58" s="103"/>
      <c r="FG58" s="16"/>
      <c r="FI58" s="35"/>
      <c r="FK58" s="103"/>
      <c r="FL58" s="16"/>
      <c r="FN58" s="35"/>
      <c r="FP58" s="103"/>
      <c r="FQ58" s="16"/>
      <c r="FS58" s="35"/>
      <c r="FU58" s="103"/>
      <c r="FV58" s="16"/>
      <c r="FX58" s="35"/>
      <c r="FZ58" s="103"/>
      <c r="GA58" s="16"/>
      <c r="GC58" s="35"/>
      <c r="GE58" s="103"/>
      <c r="GF58" s="16"/>
      <c r="GH58" s="35"/>
      <c r="GJ58" s="103"/>
    </row>
    <row r="59" spans="1:192" ht="13.5" customHeight="1" x14ac:dyDescent="0.25">
      <c r="A59" s="62"/>
      <c r="C59" s="16"/>
      <c r="E59" s="35"/>
      <c r="G59" s="103"/>
      <c r="H59" s="16"/>
      <c r="J59" s="35"/>
      <c r="L59" s="103"/>
      <c r="M59" s="16"/>
      <c r="O59" s="35"/>
      <c r="Q59" s="103"/>
      <c r="R59" s="16"/>
      <c r="T59" s="35"/>
      <c r="V59" s="103"/>
      <c r="W59" s="16"/>
      <c r="Y59" s="35"/>
      <c r="AA59" s="103"/>
      <c r="AB59" s="16"/>
      <c r="AD59" s="35"/>
      <c r="AF59" s="103"/>
      <c r="AG59" s="16"/>
      <c r="AI59" s="35"/>
      <c r="AK59" s="103"/>
      <c r="AL59" s="16"/>
      <c r="AN59" s="35"/>
      <c r="AP59" s="103"/>
      <c r="AQ59" s="16"/>
      <c r="AS59" s="35"/>
      <c r="AU59" s="103"/>
      <c r="AV59" s="16"/>
      <c r="AX59" s="35"/>
      <c r="AZ59" s="103"/>
      <c r="BA59" s="16"/>
      <c r="BC59" s="35"/>
      <c r="BE59" s="103"/>
      <c r="BF59" s="16"/>
      <c r="BH59" s="35"/>
      <c r="BJ59" s="103"/>
      <c r="BK59" s="16"/>
      <c r="BM59" s="35"/>
      <c r="BO59" s="103"/>
      <c r="BP59" s="16"/>
      <c r="BR59" s="35"/>
      <c r="BT59" s="103"/>
      <c r="BU59" s="16"/>
      <c r="BW59" s="35"/>
      <c r="BY59" s="103"/>
      <c r="BZ59" s="16"/>
      <c r="CB59" s="35"/>
      <c r="CD59" s="103"/>
      <c r="CE59" s="16"/>
      <c r="CG59" s="35"/>
      <c r="CI59" s="103"/>
      <c r="CJ59" s="16"/>
      <c r="CL59" s="35"/>
      <c r="CN59" s="103"/>
      <c r="CO59" s="16"/>
      <c r="CQ59" s="35"/>
      <c r="CS59" s="103"/>
      <c r="CT59" s="16"/>
      <c r="CV59" s="35"/>
      <c r="CX59" s="103"/>
      <c r="CY59" s="16"/>
      <c r="DA59" s="35"/>
      <c r="DC59" s="103"/>
      <c r="DD59" s="16"/>
      <c r="DF59" s="35"/>
      <c r="DH59" s="103"/>
      <c r="DI59" s="16"/>
      <c r="DK59" s="35"/>
      <c r="DM59" s="103"/>
      <c r="DN59" s="16"/>
      <c r="DP59" s="35"/>
      <c r="DR59" s="103"/>
      <c r="DS59" s="16"/>
      <c r="DU59" s="35"/>
      <c r="DW59" s="103"/>
      <c r="DX59" s="16"/>
      <c r="DZ59" s="35"/>
      <c r="EB59" s="103"/>
      <c r="EC59" s="16"/>
      <c r="EE59" s="35"/>
      <c r="EG59" s="103"/>
      <c r="EH59" s="16"/>
      <c r="EJ59" s="35"/>
      <c r="EL59" s="103"/>
      <c r="EM59" s="16"/>
      <c r="EO59" s="35"/>
      <c r="EQ59" s="103"/>
      <c r="ER59" s="16"/>
      <c r="ET59" s="35"/>
      <c r="EV59" s="103"/>
      <c r="EW59" s="16"/>
      <c r="EY59" s="35"/>
      <c r="FA59" s="103"/>
      <c r="FB59" s="16"/>
      <c r="FD59" s="35"/>
      <c r="FF59" s="103"/>
      <c r="FG59" s="16"/>
      <c r="FI59" s="35"/>
      <c r="FK59" s="103"/>
      <c r="FL59" s="16"/>
      <c r="FN59" s="35"/>
      <c r="FP59" s="103"/>
      <c r="FQ59" s="16"/>
      <c r="FS59" s="35"/>
      <c r="FU59" s="103"/>
      <c r="FV59" s="16"/>
      <c r="FX59" s="35"/>
      <c r="FZ59" s="103"/>
      <c r="GA59" s="16"/>
      <c r="GC59" s="35"/>
      <c r="GE59" s="103"/>
      <c r="GF59" s="16"/>
      <c r="GH59" s="35"/>
      <c r="GJ59" s="103"/>
    </row>
    <row r="60" spans="1:192" ht="13.5" customHeight="1" x14ac:dyDescent="0.25">
      <c r="A60" s="62"/>
      <c r="C60" s="16"/>
      <c r="E60" s="35"/>
      <c r="G60" s="103"/>
      <c r="H60" s="16"/>
      <c r="J60" s="35"/>
      <c r="L60" s="103"/>
      <c r="M60" s="16"/>
      <c r="O60" s="35"/>
      <c r="Q60" s="103"/>
      <c r="R60" s="16"/>
      <c r="T60" s="35"/>
      <c r="V60" s="103"/>
      <c r="W60" s="16"/>
      <c r="Y60" s="35"/>
      <c r="AA60" s="103"/>
      <c r="AB60" s="16"/>
      <c r="AD60" s="35"/>
      <c r="AF60" s="103"/>
      <c r="AG60" s="16"/>
      <c r="AI60" s="35"/>
      <c r="AK60" s="103"/>
      <c r="AL60" s="16"/>
      <c r="AN60" s="35"/>
      <c r="AP60" s="103"/>
      <c r="AQ60" s="16"/>
      <c r="AS60" s="35"/>
      <c r="AU60" s="103"/>
      <c r="AV60" s="16"/>
      <c r="AX60" s="35"/>
      <c r="AZ60" s="103"/>
      <c r="BA60" s="16"/>
      <c r="BC60" s="35"/>
      <c r="BE60" s="103"/>
      <c r="BF60" s="16"/>
      <c r="BH60" s="35"/>
      <c r="BJ60" s="103"/>
      <c r="BK60" s="16"/>
      <c r="BM60" s="35"/>
      <c r="BO60" s="103"/>
      <c r="BP60" s="16"/>
      <c r="BR60" s="35"/>
      <c r="BT60" s="103"/>
      <c r="BU60" s="16"/>
      <c r="BW60" s="35"/>
      <c r="BY60" s="103"/>
      <c r="BZ60" s="16"/>
      <c r="CB60" s="35"/>
      <c r="CD60" s="103"/>
      <c r="CE60" s="16"/>
      <c r="CG60" s="35"/>
      <c r="CI60" s="103"/>
      <c r="CJ60" s="16"/>
      <c r="CL60" s="35"/>
      <c r="CN60" s="103"/>
      <c r="CO60" s="16"/>
      <c r="CQ60" s="35"/>
      <c r="CS60" s="103"/>
      <c r="CT60" s="16"/>
      <c r="CV60" s="35"/>
      <c r="CX60" s="103"/>
      <c r="CY60" s="16"/>
      <c r="DA60" s="35"/>
      <c r="DC60" s="103"/>
      <c r="DD60" s="16"/>
      <c r="DF60" s="35"/>
      <c r="DH60" s="103"/>
      <c r="DI60" s="16"/>
      <c r="DK60" s="35"/>
      <c r="DM60" s="103"/>
      <c r="DN60" s="16"/>
      <c r="DP60" s="35"/>
      <c r="DR60" s="103"/>
      <c r="DS60" s="16"/>
      <c r="DU60" s="35"/>
      <c r="DW60" s="103"/>
      <c r="DX60" s="16"/>
      <c r="DZ60" s="35"/>
      <c r="EB60" s="103"/>
      <c r="EC60" s="16"/>
      <c r="EE60" s="35"/>
      <c r="EG60" s="103"/>
      <c r="EH60" s="16"/>
      <c r="EJ60" s="35"/>
      <c r="EL60" s="103"/>
      <c r="EM60" s="16"/>
      <c r="EO60" s="35"/>
      <c r="EQ60" s="103"/>
      <c r="ER60" s="16"/>
      <c r="ET60" s="35"/>
      <c r="EV60" s="103"/>
      <c r="EW60" s="16"/>
      <c r="EY60" s="35"/>
      <c r="FA60" s="103"/>
      <c r="FB60" s="16"/>
      <c r="FD60" s="35"/>
      <c r="FF60" s="103"/>
      <c r="FG60" s="16"/>
      <c r="FI60" s="35"/>
      <c r="FK60" s="103"/>
      <c r="FL60" s="16"/>
      <c r="FN60" s="35"/>
      <c r="FP60" s="103"/>
      <c r="FQ60" s="16"/>
      <c r="FS60" s="35"/>
      <c r="FU60" s="103"/>
      <c r="FV60" s="16"/>
      <c r="FX60" s="35"/>
      <c r="FZ60" s="103"/>
      <c r="GA60" s="16"/>
      <c r="GC60" s="35"/>
      <c r="GE60" s="103"/>
      <c r="GF60" s="16"/>
      <c r="GH60" s="35"/>
      <c r="GJ60" s="103"/>
    </row>
    <row r="61" spans="1:192" ht="13.5" customHeight="1" x14ac:dyDescent="0.25">
      <c r="A61" s="62"/>
      <c r="C61" s="16"/>
      <c r="E61" s="35"/>
      <c r="G61" s="103"/>
      <c r="H61" s="16"/>
      <c r="J61" s="35"/>
      <c r="L61" s="103"/>
      <c r="M61" s="16"/>
      <c r="O61" s="35"/>
      <c r="Q61" s="103"/>
      <c r="R61" s="16"/>
      <c r="T61" s="35"/>
      <c r="V61" s="103"/>
      <c r="W61" s="16"/>
      <c r="Y61" s="35"/>
      <c r="AA61" s="103"/>
      <c r="AB61" s="16"/>
      <c r="AD61" s="35"/>
      <c r="AF61" s="103"/>
      <c r="AG61" s="16"/>
      <c r="AI61" s="35"/>
      <c r="AK61" s="103"/>
      <c r="AL61" s="16"/>
      <c r="AN61" s="35"/>
      <c r="AP61" s="103"/>
      <c r="AQ61" s="16"/>
      <c r="AS61" s="35"/>
      <c r="AU61" s="103"/>
      <c r="AV61" s="16"/>
      <c r="AX61" s="35"/>
      <c r="AZ61" s="103"/>
      <c r="BA61" s="16"/>
      <c r="BC61" s="35"/>
      <c r="BE61" s="103"/>
      <c r="BF61" s="16"/>
      <c r="BH61" s="35"/>
      <c r="BJ61" s="103"/>
      <c r="BK61" s="16"/>
      <c r="BM61" s="35"/>
      <c r="BO61" s="103"/>
      <c r="BP61" s="16"/>
      <c r="BR61" s="35"/>
      <c r="BT61" s="103"/>
      <c r="BU61" s="16"/>
      <c r="BW61" s="35"/>
      <c r="BY61" s="103"/>
      <c r="BZ61" s="16"/>
      <c r="CB61" s="35"/>
      <c r="CD61" s="103"/>
      <c r="CE61" s="16"/>
      <c r="CG61" s="35"/>
      <c r="CI61" s="103"/>
      <c r="CJ61" s="16"/>
      <c r="CL61" s="35"/>
      <c r="CN61" s="103"/>
      <c r="CO61" s="16"/>
      <c r="CQ61" s="35"/>
      <c r="CS61" s="103"/>
      <c r="CT61" s="16"/>
      <c r="CV61" s="35"/>
      <c r="CX61" s="103"/>
      <c r="CY61" s="16"/>
      <c r="DA61" s="35"/>
      <c r="DC61" s="103"/>
      <c r="DD61" s="16"/>
      <c r="DF61" s="35"/>
      <c r="DH61" s="103"/>
      <c r="DI61" s="16"/>
      <c r="DK61" s="35"/>
      <c r="DM61" s="103"/>
      <c r="DN61" s="16"/>
      <c r="DP61" s="35"/>
      <c r="DR61" s="103"/>
      <c r="DS61" s="16"/>
      <c r="DU61" s="35"/>
      <c r="DW61" s="103"/>
      <c r="DX61" s="16"/>
      <c r="DZ61" s="35"/>
      <c r="EB61" s="103"/>
      <c r="EC61" s="16"/>
      <c r="EE61" s="35"/>
      <c r="EG61" s="103"/>
      <c r="EH61" s="16"/>
      <c r="EJ61" s="35"/>
      <c r="EL61" s="103"/>
      <c r="EM61" s="16"/>
      <c r="EO61" s="35"/>
      <c r="EQ61" s="103"/>
      <c r="ER61" s="16"/>
      <c r="ET61" s="35"/>
      <c r="EV61" s="103"/>
      <c r="EW61" s="16"/>
      <c r="EY61" s="35"/>
      <c r="FA61" s="103"/>
      <c r="FB61" s="16"/>
      <c r="FD61" s="35"/>
      <c r="FF61" s="103"/>
      <c r="FG61" s="16"/>
      <c r="FI61" s="35"/>
      <c r="FK61" s="103"/>
      <c r="FL61" s="16"/>
      <c r="FN61" s="35"/>
      <c r="FP61" s="103"/>
      <c r="FQ61" s="16"/>
      <c r="FS61" s="35"/>
      <c r="FU61" s="103"/>
      <c r="FV61" s="16"/>
      <c r="FX61" s="35"/>
      <c r="FZ61" s="103"/>
      <c r="GA61" s="16"/>
      <c r="GC61" s="35"/>
      <c r="GE61" s="103"/>
      <c r="GF61" s="16"/>
      <c r="GH61" s="35"/>
      <c r="GJ61" s="103"/>
    </row>
    <row r="62" spans="1:192" ht="13.5" customHeight="1" x14ac:dyDescent="0.25">
      <c r="A62" s="62"/>
      <c r="C62" s="16"/>
      <c r="E62" s="35"/>
      <c r="G62" s="103"/>
      <c r="H62" s="16"/>
      <c r="J62" s="35"/>
      <c r="L62" s="103"/>
      <c r="M62" s="16"/>
      <c r="O62" s="35"/>
      <c r="Q62" s="103"/>
      <c r="R62" s="16"/>
      <c r="T62" s="35"/>
      <c r="V62" s="103"/>
      <c r="W62" s="16"/>
      <c r="Y62" s="35"/>
      <c r="AA62" s="103"/>
      <c r="AB62" s="16"/>
      <c r="AD62" s="35"/>
      <c r="AF62" s="103"/>
      <c r="AG62" s="16"/>
      <c r="AI62" s="35"/>
      <c r="AK62" s="103"/>
      <c r="AL62" s="16"/>
      <c r="AN62" s="35"/>
      <c r="AP62" s="103"/>
      <c r="AQ62" s="16"/>
      <c r="AS62" s="35"/>
      <c r="AU62" s="103"/>
      <c r="AV62" s="16"/>
      <c r="AX62" s="35"/>
      <c r="AZ62" s="103"/>
      <c r="BA62" s="16"/>
      <c r="BC62" s="35"/>
      <c r="BE62" s="103"/>
      <c r="BF62" s="16"/>
      <c r="BH62" s="35"/>
      <c r="BJ62" s="103"/>
      <c r="BK62" s="16"/>
      <c r="BM62" s="35"/>
      <c r="BO62" s="103"/>
      <c r="BP62" s="16"/>
      <c r="BR62" s="35"/>
      <c r="BT62" s="103"/>
      <c r="BU62" s="16"/>
      <c r="BW62" s="35"/>
      <c r="BY62" s="103"/>
      <c r="BZ62" s="16"/>
      <c r="CB62" s="35"/>
      <c r="CD62" s="103"/>
      <c r="CE62" s="16"/>
      <c r="CG62" s="35"/>
      <c r="CI62" s="103"/>
      <c r="CJ62" s="16"/>
      <c r="CL62" s="35"/>
      <c r="CN62" s="103"/>
      <c r="CO62" s="16"/>
      <c r="CQ62" s="35"/>
      <c r="CS62" s="103"/>
      <c r="CT62" s="16"/>
      <c r="CV62" s="35"/>
      <c r="CX62" s="103"/>
      <c r="CY62" s="16"/>
      <c r="DA62" s="35"/>
      <c r="DC62" s="103"/>
      <c r="DD62" s="16"/>
      <c r="DF62" s="35"/>
      <c r="DH62" s="103"/>
      <c r="DI62" s="16"/>
      <c r="DK62" s="35"/>
      <c r="DM62" s="103"/>
      <c r="DN62" s="16"/>
      <c r="DP62" s="35"/>
      <c r="DR62" s="103"/>
      <c r="DS62" s="16"/>
      <c r="DU62" s="35"/>
      <c r="DW62" s="103"/>
      <c r="DX62" s="16"/>
      <c r="DZ62" s="35"/>
      <c r="EB62" s="103"/>
      <c r="EC62" s="16"/>
      <c r="EE62" s="35"/>
      <c r="EG62" s="103"/>
      <c r="EH62" s="16"/>
      <c r="EJ62" s="35"/>
      <c r="EL62" s="103"/>
      <c r="EM62" s="16"/>
      <c r="EO62" s="35"/>
      <c r="EQ62" s="103"/>
      <c r="ER62" s="16"/>
      <c r="ET62" s="35"/>
      <c r="EV62" s="103"/>
      <c r="EW62" s="16"/>
      <c r="EY62" s="35"/>
      <c r="FA62" s="103"/>
      <c r="FB62" s="16"/>
      <c r="FD62" s="35"/>
      <c r="FF62" s="103"/>
      <c r="FG62" s="16"/>
      <c r="FI62" s="35"/>
      <c r="FK62" s="103"/>
      <c r="FL62" s="16"/>
      <c r="FN62" s="35"/>
      <c r="FP62" s="103"/>
      <c r="FQ62" s="16"/>
      <c r="FS62" s="35"/>
      <c r="FU62" s="103"/>
      <c r="FV62" s="16"/>
      <c r="FX62" s="35"/>
      <c r="FZ62" s="103"/>
      <c r="GA62" s="16"/>
      <c r="GC62" s="35"/>
      <c r="GE62" s="103"/>
      <c r="GF62" s="16"/>
      <c r="GH62" s="35"/>
      <c r="GJ62" s="103"/>
    </row>
    <row r="63" spans="1:192" ht="13.5" customHeight="1" x14ac:dyDescent="0.25">
      <c r="A63" s="62"/>
      <c r="C63" s="16"/>
      <c r="E63" s="35"/>
      <c r="G63" s="103"/>
      <c r="H63" s="16"/>
      <c r="J63" s="35"/>
      <c r="L63" s="103"/>
      <c r="M63" s="16"/>
      <c r="O63" s="35"/>
      <c r="Q63" s="103"/>
      <c r="R63" s="16"/>
      <c r="T63" s="35"/>
      <c r="V63" s="103"/>
      <c r="W63" s="16"/>
      <c r="Y63" s="35"/>
      <c r="AA63" s="103"/>
      <c r="AB63" s="16"/>
      <c r="AD63" s="35"/>
      <c r="AF63" s="103"/>
      <c r="AG63" s="16"/>
      <c r="AI63" s="35"/>
      <c r="AK63" s="103"/>
      <c r="AL63" s="16"/>
      <c r="AN63" s="35"/>
      <c r="AP63" s="103"/>
      <c r="AQ63" s="16"/>
      <c r="AS63" s="35"/>
      <c r="AU63" s="103"/>
      <c r="AV63" s="16"/>
      <c r="AX63" s="35"/>
      <c r="AZ63" s="103"/>
      <c r="BA63" s="16"/>
      <c r="BC63" s="35"/>
      <c r="BE63" s="103"/>
      <c r="BF63" s="16"/>
      <c r="BH63" s="35"/>
      <c r="BJ63" s="103"/>
      <c r="BK63" s="16"/>
      <c r="BM63" s="35"/>
      <c r="BO63" s="103"/>
      <c r="BP63" s="16"/>
      <c r="BR63" s="35"/>
      <c r="BT63" s="103"/>
      <c r="BU63" s="16"/>
      <c r="BW63" s="35"/>
      <c r="BY63" s="103"/>
      <c r="BZ63" s="16"/>
      <c r="CB63" s="35"/>
      <c r="CD63" s="103"/>
      <c r="CE63" s="16"/>
      <c r="CG63" s="35"/>
      <c r="CI63" s="103"/>
      <c r="CJ63" s="16"/>
      <c r="CL63" s="35"/>
      <c r="CN63" s="103"/>
      <c r="CO63" s="16"/>
      <c r="CQ63" s="35"/>
      <c r="CS63" s="103"/>
      <c r="CT63" s="16"/>
      <c r="CV63" s="35"/>
      <c r="CX63" s="103"/>
      <c r="CY63" s="16"/>
      <c r="DA63" s="35"/>
      <c r="DC63" s="103"/>
      <c r="DD63" s="16"/>
      <c r="DF63" s="35"/>
      <c r="DH63" s="103"/>
      <c r="DI63" s="16"/>
      <c r="DK63" s="35"/>
      <c r="DM63" s="103"/>
      <c r="DN63" s="16"/>
      <c r="DP63" s="35"/>
      <c r="DR63" s="103"/>
      <c r="DS63" s="16"/>
      <c r="DU63" s="35"/>
      <c r="DW63" s="103"/>
      <c r="DX63" s="16"/>
      <c r="DZ63" s="35"/>
      <c r="EB63" s="103"/>
      <c r="EC63" s="16"/>
      <c r="EE63" s="35"/>
      <c r="EG63" s="103"/>
      <c r="EH63" s="16"/>
      <c r="EJ63" s="35"/>
      <c r="EL63" s="103"/>
      <c r="EM63" s="16"/>
      <c r="EO63" s="35"/>
      <c r="EQ63" s="103"/>
      <c r="ER63" s="16"/>
      <c r="ET63" s="35"/>
      <c r="EV63" s="103"/>
      <c r="EW63" s="16"/>
      <c r="EY63" s="35"/>
      <c r="FA63" s="103"/>
      <c r="FB63" s="16"/>
      <c r="FD63" s="35"/>
      <c r="FF63" s="103"/>
      <c r="FG63" s="16"/>
      <c r="FI63" s="35"/>
      <c r="FK63" s="103"/>
      <c r="FL63" s="16"/>
      <c r="FN63" s="35"/>
      <c r="FP63" s="103"/>
      <c r="FQ63" s="16"/>
      <c r="FS63" s="35"/>
      <c r="FU63" s="103"/>
      <c r="FV63" s="16"/>
      <c r="FX63" s="35"/>
      <c r="FZ63" s="103"/>
      <c r="GA63" s="16"/>
      <c r="GC63" s="35"/>
      <c r="GE63" s="103"/>
      <c r="GF63" s="16"/>
      <c r="GH63" s="35"/>
      <c r="GJ63" s="103"/>
    </row>
    <row r="64" spans="1:192" ht="13.5" customHeight="1" x14ac:dyDescent="0.25">
      <c r="A64" s="62"/>
      <c r="C64" s="16"/>
      <c r="E64" s="35"/>
      <c r="G64" s="103"/>
      <c r="H64" s="16"/>
      <c r="J64" s="35"/>
      <c r="L64" s="103"/>
      <c r="M64" s="16"/>
      <c r="O64" s="35"/>
      <c r="Q64" s="103"/>
      <c r="R64" s="16"/>
      <c r="T64" s="35"/>
      <c r="V64" s="103"/>
      <c r="W64" s="16"/>
      <c r="Y64" s="35"/>
      <c r="AA64" s="103"/>
      <c r="AB64" s="16"/>
      <c r="AD64" s="35"/>
      <c r="AF64" s="103"/>
      <c r="AG64" s="16"/>
      <c r="AI64" s="35"/>
      <c r="AK64" s="103"/>
      <c r="AL64" s="16"/>
      <c r="AN64" s="35"/>
      <c r="AP64" s="103"/>
      <c r="AQ64" s="16"/>
      <c r="AS64" s="35"/>
      <c r="AU64" s="103"/>
      <c r="AV64" s="16"/>
      <c r="AX64" s="35"/>
      <c r="AZ64" s="103"/>
      <c r="BA64" s="16"/>
      <c r="BC64" s="35"/>
      <c r="BE64" s="103"/>
      <c r="BF64" s="16"/>
      <c r="BH64" s="35"/>
      <c r="BJ64" s="103"/>
      <c r="BK64" s="16"/>
      <c r="BM64" s="35"/>
      <c r="BO64" s="103"/>
      <c r="BP64" s="16"/>
      <c r="BR64" s="35"/>
      <c r="BT64" s="103"/>
      <c r="BU64" s="16"/>
      <c r="BW64" s="35"/>
      <c r="BY64" s="103"/>
      <c r="BZ64" s="16"/>
      <c r="CB64" s="35"/>
      <c r="CD64" s="103"/>
      <c r="CE64" s="16"/>
      <c r="CG64" s="35"/>
      <c r="CI64" s="103"/>
      <c r="CJ64" s="16"/>
      <c r="CL64" s="35"/>
      <c r="CN64" s="103"/>
      <c r="CO64" s="16"/>
      <c r="CQ64" s="35"/>
      <c r="CS64" s="103"/>
      <c r="CT64" s="16"/>
      <c r="CV64" s="35"/>
      <c r="CX64" s="103"/>
      <c r="CY64" s="16"/>
      <c r="DA64" s="35"/>
      <c r="DC64" s="103"/>
      <c r="DD64" s="16"/>
      <c r="DF64" s="35"/>
      <c r="DH64" s="103"/>
      <c r="DI64" s="16"/>
      <c r="DK64" s="35"/>
      <c r="DM64" s="103"/>
      <c r="DN64" s="16"/>
      <c r="DP64" s="35"/>
      <c r="DR64" s="103"/>
      <c r="DS64" s="16"/>
      <c r="DU64" s="35"/>
      <c r="DW64" s="103"/>
      <c r="DX64" s="16"/>
      <c r="DZ64" s="35"/>
      <c r="EB64" s="103"/>
      <c r="EC64" s="16"/>
      <c r="EE64" s="35"/>
      <c r="EG64" s="103"/>
      <c r="EH64" s="16"/>
      <c r="EJ64" s="35"/>
      <c r="EL64" s="103"/>
      <c r="EM64" s="16"/>
      <c r="EO64" s="35"/>
      <c r="EQ64" s="103"/>
      <c r="ER64" s="16"/>
      <c r="ET64" s="35"/>
      <c r="EV64" s="103"/>
      <c r="EW64" s="16"/>
      <c r="EY64" s="35"/>
      <c r="FA64" s="103"/>
      <c r="FB64" s="16"/>
      <c r="FD64" s="35"/>
      <c r="FF64" s="103"/>
      <c r="FG64" s="16"/>
      <c r="FI64" s="35"/>
      <c r="FK64" s="103"/>
      <c r="FL64" s="16"/>
      <c r="FN64" s="35"/>
      <c r="FP64" s="103"/>
      <c r="FQ64" s="16"/>
      <c r="FS64" s="35"/>
      <c r="FU64" s="103"/>
      <c r="FV64" s="16"/>
      <c r="FX64" s="35"/>
      <c r="FZ64" s="103"/>
      <c r="GA64" s="16"/>
      <c r="GC64" s="35"/>
      <c r="GE64" s="103"/>
      <c r="GF64" s="16"/>
      <c r="GH64" s="35"/>
      <c r="GJ64" s="103"/>
    </row>
    <row r="65" spans="1:192" ht="13.5" customHeight="1" x14ac:dyDescent="0.25">
      <c r="A65" s="62"/>
      <c r="C65" s="16"/>
      <c r="E65" s="35"/>
      <c r="G65" s="103"/>
      <c r="H65" s="16"/>
      <c r="J65" s="35"/>
      <c r="L65" s="103"/>
      <c r="M65" s="16"/>
      <c r="O65" s="35"/>
      <c r="Q65" s="103"/>
      <c r="R65" s="16"/>
      <c r="T65" s="35"/>
      <c r="V65" s="103"/>
      <c r="W65" s="16"/>
      <c r="Y65" s="35"/>
      <c r="AA65" s="103"/>
      <c r="AB65" s="16"/>
      <c r="AD65" s="35"/>
      <c r="AF65" s="103"/>
      <c r="AG65" s="16"/>
      <c r="AI65" s="35"/>
      <c r="AK65" s="103"/>
      <c r="AL65" s="16"/>
      <c r="AN65" s="35"/>
      <c r="AP65" s="103"/>
      <c r="AQ65" s="16"/>
      <c r="AS65" s="35"/>
      <c r="AU65" s="103"/>
      <c r="AV65" s="16"/>
      <c r="AX65" s="35"/>
      <c r="AZ65" s="103"/>
      <c r="BA65" s="16"/>
      <c r="BC65" s="35"/>
      <c r="BE65" s="103"/>
      <c r="BF65" s="16"/>
      <c r="BH65" s="35"/>
      <c r="BJ65" s="103"/>
      <c r="BK65" s="16"/>
      <c r="BM65" s="35"/>
      <c r="BO65" s="103"/>
      <c r="BP65" s="16"/>
      <c r="BR65" s="35"/>
      <c r="BT65" s="103"/>
      <c r="BU65" s="16"/>
      <c r="BW65" s="35"/>
      <c r="BY65" s="103"/>
      <c r="BZ65" s="16"/>
      <c r="CB65" s="35"/>
      <c r="CD65" s="103"/>
      <c r="CE65" s="16"/>
      <c r="CG65" s="35"/>
      <c r="CI65" s="103"/>
      <c r="CJ65" s="16"/>
      <c r="CL65" s="35"/>
      <c r="CN65" s="103"/>
      <c r="CO65" s="16"/>
      <c r="CQ65" s="35"/>
      <c r="CS65" s="103"/>
      <c r="CT65" s="16"/>
      <c r="CV65" s="35"/>
      <c r="CX65" s="103"/>
      <c r="CY65" s="16"/>
      <c r="DA65" s="35"/>
      <c r="DC65" s="103"/>
      <c r="DD65" s="16"/>
      <c r="DF65" s="35"/>
      <c r="DH65" s="103"/>
      <c r="DI65" s="16"/>
      <c r="DK65" s="35"/>
      <c r="DM65" s="103"/>
      <c r="DN65" s="16"/>
      <c r="DP65" s="35"/>
      <c r="DR65" s="103"/>
      <c r="DS65" s="16"/>
      <c r="DU65" s="35"/>
      <c r="DW65" s="103"/>
      <c r="DX65" s="16"/>
      <c r="DZ65" s="35"/>
      <c r="EB65" s="103"/>
      <c r="EC65" s="16"/>
      <c r="EE65" s="35"/>
      <c r="EG65" s="103"/>
      <c r="EH65" s="16"/>
      <c r="EJ65" s="35"/>
      <c r="EL65" s="103"/>
      <c r="EM65" s="16"/>
      <c r="EO65" s="35"/>
      <c r="EQ65" s="103"/>
      <c r="ER65" s="16"/>
      <c r="ET65" s="35"/>
      <c r="EV65" s="103"/>
      <c r="EW65" s="16"/>
      <c r="EY65" s="35"/>
      <c r="FA65" s="103"/>
      <c r="FB65" s="16"/>
      <c r="FD65" s="35"/>
      <c r="FF65" s="103"/>
      <c r="FG65" s="16"/>
      <c r="FI65" s="35"/>
      <c r="FK65" s="103"/>
      <c r="FL65" s="16"/>
      <c r="FN65" s="35"/>
      <c r="FP65" s="103"/>
      <c r="FQ65" s="16"/>
      <c r="FS65" s="35"/>
      <c r="FU65" s="103"/>
      <c r="FV65" s="16"/>
      <c r="FX65" s="35"/>
      <c r="FZ65" s="103"/>
      <c r="GA65" s="16"/>
      <c r="GC65" s="35"/>
      <c r="GE65" s="103"/>
      <c r="GF65" s="16"/>
      <c r="GH65" s="35"/>
      <c r="GJ65" s="103"/>
    </row>
    <row r="66" spans="1:192" ht="13.5" customHeight="1" x14ac:dyDescent="0.25">
      <c r="A66" s="62"/>
      <c r="C66" s="16"/>
      <c r="E66" s="35"/>
      <c r="G66" s="103"/>
      <c r="H66" s="16"/>
      <c r="J66" s="35"/>
      <c r="L66" s="103"/>
      <c r="M66" s="16"/>
      <c r="O66" s="35"/>
      <c r="Q66" s="103"/>
      <c r="R66" s="16"/>
      <c r="T66" s="35"/>
      <c r="V66" s="103"/>
      <c r="W66" s="16"/>
      <c r="Y66" s="35"/>
      <c r="AA66" s="103"/>
      <c r="AB66" s="16"/>
      <c r="AD66" s="35"/>
      <c r="AF66" s="103"/>
      <c r="AG66" s="16"/>
      <c r="AI66" s="35"/>
      <c r="AK66" s="103"/>
      <c r="AL66" s="16"/>
      <c r="AN66" s="35"/>
      <c r="AP66" s="103"/>
      <c r="AQ66" s="16"/>
      <c r="AS66" s="35"/>
      <c r="AU66" s="103"/>
      <c r="AV66" s="16"/>
      <c r="AX66" s="35"/>
      <c r="AZ66" s="103"/>
      <c r="BA66" s="16"/>
      <c r="BC66" s="35"/>
      <c r="BE66" s="103"/>
      <c r="BF66" s="16"/>
      <c r="BH66" s="35"/>
      <c r="BJ66" s="103"/>
      <c r="BK66" s="16"/>
      <c r="BM66" s="35"/>
      <c r="BO66" s="103"/>
      <c r="BP66" s="16"/>
      <c r="BR66" s="35"/>
      <c r="BT66" s="103"/>
      <c r="BU66" s="16"/>
      <c r="BW66" s="35"/>
      <c r="BY66" s="103"/>
      <c r="BZ66" s="16"/>
      <c r="CB66" s="35"/>
      <c r="CD66" s="103"/>
      <c r="CE66" s="16"/>
      <c r="CG66" s="35"/>
      <c r="CI66" s="103"/>
      <c r="CJ66" s="16"/>
      <c r="CL66" s="35"/>
      <c r="CN66" s="103"/>
      <c r="CO66" s="16"/>
      <c r="CQ66" s="35"/>
      <c r="CS66" s="103"/>
      <c r="CT66" s="16"/>
      <c r="CV66" s="35"/>
      <c r="CX66" s="103"/>
      <c r="CY66" s="16"/>
      <c r="DA66" s="35"/>
      <c r="DC66" s="103"/>
      <c r="DD66" s="16"/>
      <c r="DF66" s="35"/>
      <c r="DH66" s="103"/>
      <c r="DI66" s="16"/>
      <c r="DK66" s="35"/>
      <c r="DM66" s="103"/>
      <c r="DN66" s="16"/>
      <c r="DP66" s="35"/>
      <c r="DR66" s="103"/>
      <c r="DS66" s="16"/>
      <c r="DU66" s="35"/>
      <c r="DW66" s="103"/>
      <c r="DX66" s="16"/>
      <c r="DZ66" s="35"/>
      <c r="EB66" s="103"/>
      <c r="EC66" s="16"/>
      <c r="EE66" s="35"/>
      <c r="EG66" s="103"/>
      <c r="EH66" s="16"/>
      <c r="EJ66" s="35"/>
      <c r="EL66" s="103"/>
      <c r="EM66" s="16"/>
      <c r="EO66" s="35"/>
      <c r="EQ66" s="103"/>
      <c r="ER66" s="16"/>
      <c r="ET66" s="35"/>
      <c r="EV66" s="103"/>
      <c r="EW66" s="16"/>
      <c r="EY66" s="35"/>
      <c r="FA66" s="103"/>
      <c r="FB66" s="16"/>
      <c r="FD66" s="35"/>
      <c r="FF66" s="103"/>
      <c r="FG66" s="16"/>
      <c r="FI66" s="35"/>
      <c r="FK66" s="103"/>
      <c r="FL66" s="16"/>
      <c r="FN66" s="35"/>
      <c r="FP66" s="103"/>
      <c r="FQ66" s="16"/>
      <c r="FS66" s="35"/>
      <c r="FU66" s="103"/>
      <c r="FV66" s="16"/>
      <c r="FX66" s="35"/>
      <c r="FZ66" s="103"/>
      <c r="GA66" s="16"/>
      <c r="GC66" s="35"/>
      <c r="GE66" s="103"/>
      <c r="GF66" s="16"/>
      <c r="GH66" s="35"/>
      <c r="GJ66" s="103"/>
    </row>
    <row r="67" spans="1:192" ht="13.5" customHeight="1" x14ac:dyDescent="0.25">
      <c r="A67" s="62"/>
      <c r="C67" s="16"/>
      <c r="E67" s="35"/>
      <c r="G67" s="103"/>
      <c r="H67" s="16"/>
      <c r="J67" s="35"/>
      <c r="L67" s="103"/>
      <c r="M67" s="16"/>
      <c r="O67" s="35"/>
      <c r="Q67" s="103"/>
      <c r="R67" s="16"/>
      <c r="T67" s="35"/>
      <c r="V67" s="103"/>
      <c r="W67" s="16"/>
      <c r="Y67" s="35"/>
      <c r="AA67" s="103"/>
      <c r="AB67" s="16"/>
      <c r="AD67" s="35"/>
      <c r="AF67" s="103"/>
      <c r="AG67" s="16"/>
      <c r="AI67" s="35"/>
      <c r="AK67" s="103"/>
      <c r="AL67" s="16"/>
      <c r="AN67" s="35"/>
      <c r="AP67" s="103"/>
      <c r="AQ67" s="16"/>
      <c r="AS67" s="35"/>
      <c r="AU67" s="103"/>
      <c r="AV67" s="16"/>
      <c r="AX67" s="35"/>
      <c r="AZ67" s="103"/>
      <c r="BA67" s="16"/>
      <c r="BC67" s="35"/>
      <c r="BE67" s="103"/>
      <c r="BF67" s="16"/>
      <c r="BH67" s="35"/>
      <c r="BJ67" s="103"/>
      <c r="BK67" s="16"/>
      <c r="BM67" s="35"/>
      <c r="BO67" s="103"/>
      <c r="BP67" s="16"/>
      <c r="BR67" s="35"/>
      <c r="BT67" s="103"/>
      <c r="BU67" s="16"/>
      <c r="BW67" s="35"/>
      <c r="BY67" s="103"/>
      <c r="BZ67" s="16"/>
      <c r="CB67" s="35"/>
      <c r="CD67" s="103"/>
      <c r="CE67" s="16"/>
      <c r="CG67" s="35"/>
      <c r="CI67" s="103"/>
      <c r="CJ67" s="16"/>
      <c r="CL67" s="35"/>
      <c r="CN67" s="103"/>
      <c r="CO67" s="16"/>
      <c r="CQ67" s="35"/>
      <c r="CS67" s="103"/>
      <c r="CT67" s="16"/>
      <c r="CV67" s="35"/>
      <c r="CX67" s="103"/>
      <c r="CY67" s="16"/>
      <c r="DA67" s="35"/>
      <c r="DC67" s="103"/>
      <c r="DD67" s="16"/>
      <c r="DF67" s="35"/>
      <c r="DH67" s="103"/>
      <c r="DI67" s="16"/>
      <c r="DK67" s="35"/>
      <c r="DM67" s="103"/>
      <c r="DN67" s="16"/>
      <c r="DP67" s="35"/>
      <c r="DR67" s="103"/>
      <c r="DS67" s="16"/>
      <c r="DU67" s="35"/>
      <c r="DW67" s="103"/>
      <c r="DX67" s="16"/>
      <c r="DZ67" s="35"/>
      <c r="EB67" s="103"/>
      <c r="EC67" s="16"/>
      <c r="EE67" s="35"/>
      <c r="EG67" s="103"/>
      <c r="EH67" s="16"/>
      <c r="EJ67" s="35"/>
      <c r="EL67" s="103"/>
      <c r="EM67" s="16"/>
      <c r="EO67" s="35"/>
      <c r="EQ67" s="103"/>
      <c r="ER67" s="16"/>
      <c r="ET67" s="35"/>
      <c r="EV67" s="103"/>
      <c r="EW67" s="16"/>
      <c r="EY67" s="35"/>
      <c r="FA67" s="103"/>
      <c r="FB67" s="16"/>
      <c r="FD67" s="35"/>
      <c r="FF67" s="103"/>
      <c r="FG67" s="16"/>
      <c r="FI67" s="35"/>
      <c r="FK67" s="103"/>
      <c r="FL67" s="16"/>
      <c r="FN67" s="35"/>
      <c r="FP67" s="103"/>
      <c r="FQ67" s="16"/>
      <c r="FS67" s="35"/>
      <c r="FU67" s="103"/>
      <c r="FV67" s="16"/>
      <c r="FX67" s="35"/>
      <c r="FZ67" s="103"/>
      <c r="GA67" s="16"/>
      <c r="GC67" s="35"/>
      <c r="GE67" s="103"/>
      <c r="GF67" s="16"/>
      <c r="GH67" s="35"/>
      <c r="GJ67" s="103"/>
    </row>
    <row r="68" spans="1:192" ht="13.5" customHeight="1" x14ac:dyDescent="0.25">
      <c r="A68" s="62"/>
      <c r="C68" s="16"/>
      <c r="E68" s="35"/>
      <c r="G68" s="103"/>
      <c r="H68" s="16"/>
      <c r="J68" s="35"/>
      <c r="L68" s="103"/>
      <c r="M68" s="16"/>
      <c r="O68" s="35"/>
      <c r="Q68" s="103"/>
      <c r="R68" s="16"/>
      <c r="T68" s="35"/>
      <c r="V68" s="103"/>
      <c r="W68" s="16"/>
      <c r="Y68" s="35"/>
      <c r="AA68" s="103"/>
      <c r="AB68" s="16"/>
      <c r="AD68" s="35"/>
      <c r="AF68" s="103"/>
      <c r="AG68" s="16"/>
      <c r="AI68" s="35"/>
      <c r="AK68" s="103"/>
      <c r="AL68" s="16"/>
      <c r="AN68" s="35"/>
      <c r="AP68" s="103"/>
      <c r="AQ68" s="16"/>
      <c r="AS68" s="35"/>
      <c r="AU68" s="103"/>
      <c r="AV68" s="16"/>
      <c r="AX68" s="35"/>
      <c r="AZ68" s="103"/>
      <c r="BA68" s="16"/>
      <c r="BC68" s="35"/>
      <c r="BE68" s="103"/>
      <c r="BF68" s="16"/>
      <c r="BH68" s="35"/>
      <c r="BJ68" s="103"/>
      <c r="BK68" s="16"/>
      <c r="BM68" s="35"/>
      <c r="BO68" s="103"/>
      <c r="BP68" s="16"/>
      <c r="BR68" s="35"/>
      <c r="BT68" s="103"/>
      <c r="BU68" s="16"/>
      <c r="BW68" s="35"/>
      <c r="BY68" s="103"/>
      <c r="BZ68" s="16"/>
      <c r="CB68" s="35"/>
      <c r="CD68" s="103"/>
      <c r="CE68" s="16"/>
      <c r="CG68" s="35"/>
      <c r="CI68" s="103"/>
      <c r="CJ68" s="16"/>
      <c r="CL68" s="35"/>
      <c r="CN68" s="103"/>
      <c r="CO68" s="16"/>
      <c r="CQ68" s="35"/>
      <c r="CS68" s="103"/>
      <c r="CT68" s="16"/>
      <c r="CV68" s="35"/>
      <c r="CX68" s="103"/>
      <c r="CY68" s="16"/>
      <c r="DA68" s="35"/>
      <c r="DC68" s="103"/>
      <c r="DD68" s="16"/>
      <c r="DF68" s="35"/>
      <c r="DH68" s="103"/>
      <c r="DI68" s="16"/>
      <c r="DK68" s="35"/>
      <c r="DM68" s="103"/>
      <c r="DN68" s="16"/>
      <c r="DP68" s="35"/>
      <c r="DR68" s="103"/>
      <c r="DS68" s="16"/>
      <c r="DU68" s="35"/>
      <c r="DW68" s="103"/>
      <c r="DX68" s="16"/>
      <c r="DZ68" s="35"/>
      <c r="EB68" s="103"/>
      <c r="EC68" s="16"/>
      <c r="EE68" s="35"/>
      <c r="EG68" s="103"/>
      <c r="EH68" s="16"/>
      <c r="EJ68" s="35"/>
      <c r="EL68" s="103"/>
      <c r="EM68" s="16"/>
      <c r="EO68" s="35"/>
      <c r="EQ68" s="103"/>
      <c r="ER68" s="16"/>
      <c r="ET68" s="35"/>
      <c r="EV68" s="103"/>
      <c r="EW68" s="16"/>
      <c r="EY68" s="35"/>
      <c r="FA68" s="103"/>
      <c r="FB68" s="16"/>
      <c r="FD68" s="35"/>
      <c r="FF68" s="103"/>
      <c r="FG68" s="16"/>
      <c r="FI68" s="35"/>
      <c r="FK68" s="103"/>
      <c r="FL68" s="16"/>
      <c r="FN68" s="35"/>
      <c r="FP68" s="103"/>
      <c r="FQ68" s="16"/>
      <c r="FS68" s="35"/>
      <c r="FU68" s="103"/>
      <c r="FV68" s="16"/>
      <c r="FX68" s="35"/>
      <c r="FZ68" s="103"/>
      <c r="GA68" s="16"/>
      <c r="GC68" s="35"/>
      <c r="GE68" s="103"/>
      <c r="GF68" s="16"/>
      <c r="GH68" s="35"/>
      <c r="GJ68" s="103"/>
    </row>
    <row r="69" spans="1:192" ht="13.5" customHeight="1" x14ac:dyDescent="0.25">
      <c r="A69" s="62"/>
      <c r="C69" s="16"/>
      <c r="E69" s="35"/>
      <c r="G69" s="103"/>
      <c r="H69" s="16"/>
      <c r="J69" s="35"/>
      <c r="L69" s="103"/>
      <c r="M69" s="16"/>
      <c r="O69" s="35"/>
      <c r="Q69" s="103"/>
      <c r="R69" s="16"/>
      <c r="T69" s="35"/>
      <c r="V69" s="103"/>
      <c r="W69" s="16"/>
      <c r="Y69" s="35"/>
      <c r="AA69" s="103"/>
      <c r="AB69" s="16"/>
      <c r="AD69" s="35"/>
      <c r="AF69" s="103"/>
      <c r="AG69" s="16"/>
      <c r="AI69" s="35"/>
      <c r="AK69" s="103"/>
      <c r="AL69" s="16"/>
      <c r="AN69" s="35"/>
      <c r="AP69" s="103"/>
      <c r="AQ69" s="16"/>
      <c r="AS69" s="35"/>
      <c r="AU69" s="103"/>
      <c r="AV69" s="16"/>
      <c r="AX69" s="35"/>
      <c r="AZ69" s="103"/>
      <c r="BA69" s="16"/>
      <c r="BC69" s="35"/>
      <c r="BE69" s="103"/>
      <c r="BF69" s="16"/>
      <c r="BH69" s="35"/>
      <c r="BJ69" s="103"/>
      <c r="BK69" s="16"/>
      <c r="BM69" s="35"/>
      <c r="BO69" s="103"/>
      <c r="BP69" s="16"/>
      <c r="BR69" s="35"/>
      <c r="BT69" s="103"/>
      <c r="BU69" s="16"/>
      <c r="BW69" s="35"/>
      <c r="BY69" s="103"/>
      <c r="BZ69" s="16"/>
      <c r="CB69" s="35"/>
      <c r="CD69" s="103"/>
      <c r="CE69" s="16"/>
      <c r="CG69" s="35"/>
      <c r="CI69" s="103"/>
      <c r="CJ69" s="16"/>
      <c r="CL69" s="35"/>
      <c r="CN69" s="103"/>
      <c r="CO69" s="16"/>
      <c r="CQ69" s="35"/>
      <c r="CS69" s="103"/>
      <c r="CT69" s="16"/>
      <c r="CV69" s="35"/>
      <c r="CX69" s="103"/>
      <c r="CY69" s="16"/>
      <c r="DA69" s="35"/>
      <c r="DC69" s="103"/>
      <c r="DD69" s="16"/>
      <c r="DF69" s="35"/>
      <c r="DH69" s="103"/>
      <c r="DI69" s="16"/>
      <c r="DK69" s="35"/>
      <c r="DM69" s="103"/>
      <c r="DN69" s="16"/>
      <c r="DP69" s="35"/>
      <c r="DR69" s="103"/>
      <c r="DS69" s="16"/>
      <c r="DU69" s="35"/>
      <c r="DW69" s="103"/>
      <c r="DX69" s="16"/>
      <c r="DZ69" s="35"/>
      <c r="EB69" s="103"/>
      <c r="EC69" s="16"/>
      <c r="EE69" s="35"/>
      <c r="EG69" s="103"/>
      <c r="EH69" s="16"/>
      <c r="EJ69" s="35"/>
      <c r="EL69" s="103"/>
      <c r="EM69" s="16"/>
      <c r="EO69" s="35"/>
      <c r="EQ69" s="103"/>
      <c r="ER69" s="16"/>
      <c r="ET69" s="35"/>
      <c r="EV69" s="103"/>
      <c r="EW69" s="16"/>
      <c r="EY69" s="35"/>
      <c r="FA69" s="103"/>
      <c r="FB69" s="16"/>
      <c r="FD69" s="35"/>
      <c r="FF69" s="103"/>
      <c r="FG69" s="16"/>
      <c r="FI69" s="35"/>
      <c r="FK69" s="103"/>
      <c r="FL69" s="16"/>
      <c r="FN69" s="35"/>
      <c r="FP69" s="103"/>
      <c r="FQ69" s="16"/>
      <c r="FS69" s="35"/>
      <c r="FU69" s="103"/>
      <c r="FV69" s="16"/>
      <c r="FX69" s="35"/>
      <c r="FZ69" s="103"/>
      <c r="GA69" s="16"/>
      <c r="GC69" s="35"/>
      <c r="GE69" s="103"/>
      <c r="GF69" s="16"/>
      <c r="GH69" s="35"/>
      <c r="GJ69" s="103"/>
    </row>
    <row r="70" spans="1:192" ht="13.5" customHeight="1" x14ac:dyDescent="0.25">
      <c r="A70" s="62"/>
      <c r="C70" s="16"/>
      <c r="E70" s="35"/>
      <c r="G70" s="103"/>
      <c r="H70" s="16"/>
      <c r="J70" s="35"/>
      <c r="L70" s="103"/>
      <c r="M70" s="16"/>
      <c r="O70" s="35"/>
      <c r="Q70" s="103"/>
      <c r="R70" s="16"/>
      <c r="T70" s="35"/>
      <c r="V70" s="103"/>
      <c r="W70" s="16"/>
      <c r="Y70" s="35"/>
      <c r="AA70" s="103"/>
      <c r="AB70" s="16"/>
      <c r="AD70" s="35"/>
      <c r="AF70" s="103"/>
      <c r="AG70" s="16"/>
      <c r="AI70" s="35"/>
      <c r="AK70" s="103"/>
      <c r="AL70" s="16"/>
      <c r="AN70" s="35"/>
      <c r="AP70" s="103"/>
      <c r="AQ70" s="16"/>
      <c r="AS70" s="35"/>
      <c r="AU70" s="103"/>
      <c r="AV70" s="16"/>
      <c r="AX70" s="35"/>
      <c r="AZ70" s="103"/>
      <c r="BA70" s="16"/>
      <c r="BC70" s="35"/>
      <c r="BE70" s="103"/>
      <c r="BF70" s="16"/>
      <c r="BH70" s="35"/>
      <c r="BJ70" s="103"/>
      <c r="BK70" s="16"/>
      <c r="BM70" s="35"/>
      <c r="BO70" s="103"/>
      <c r="BP70" s="16"/>
      <c r="BR70" s="35"/>
      <c r="BT70" s="103"/>
      <c r="BU70" s="16"/>
      <c r="BW70" s="35"/>
      <c r="BY70" s="103"/>
      <c r="BZ70" s="16"/>
      <c r="CB70" s="35"/>
      <c r="CD70" s="103"/>
      <c r="CE70" s="16"/>
      <c r="CG70" s="35"/>
      <c r="CI70" s="103"/>
      <c r="CJ70" s="16"/>
      <c r="CL70" s="35"/>
      <c r="CN70" s="103"/>
      <c r="CO70" s="16"/>
      <c r="CQ70" s="35"/>
      <c r="CS70" s="103"/>
      <c r="CT70" s="16"/>
      <c r="CV70" s="35"/>
      <c r="CX70" s="103"/>
      <c r="CY70" s="16"/>
      <c r="DA70" s="35"/>
      <c r="DC70" s="103"/>
      <c r="DD70" s="16"/>
      <c r="DF70" s="35"/>
      <c r="DH70" s="103"/>
      <c r="DI70" s="16"/>
      <c r="DK70" s="35"/>
      <c r="DM70" s="103"/>
      <c r="DN70" s="16"/>
      <c r="DP70" s="35"/>
      <c r="DR70" s="103"/>
      <c r="DS70" s="16"/>
      <c r="DU70" s="35"/>
      <c r="DW70" s="103"/>
      <c r="DX70" s="16"/>
      <c r="DZ70" s="35"/>
      <c r="EB70" s="103"/>
      <c r="EC70" s="16"/>
      <c r="EE70" s="35"/>
      <c r="EG70" s="103"/>
      <c r="EH70" s="16"/>
      <c r="EJ70" s="35"/>
      <c r="EL70" s="103"/>
      <c r="EM70" s="16"/>
      <c r="EO70" s="35"/>
      <c r="EQ70" s="103"/>
      <c r="ER70" s="16"/>
      <c r="ET70" s="35"/>
      <c r="EV70" s="103"/>
      <c r="EW70" s="16"/>
      <c r="EY70" s="35"/>
      <c r="FA70" s="103"/>
      <c r="FB70" s="16"/>
      <c r="FD70" s="35"/>
      <c r="FF70" s="103"/>
      <c r="FG70" s="16"/>
      <c r="FI70" s="35"/>
      <c r="FK70" s="103"/>
      <c r="FL70" s="16"/>
      <c r="FN70" s="35"/>
      <c r="FP70" s="103"/>
      <c r="FQ70" s="16"/>
      <c r="FS70" s="35"/>
      <c r="FU70" s="103"/>
      <c r="FV70" s="16"/>
      <c r="FX70" s="35"/>
      <c r="FZ70" s="103"/>
      <c r="GA70" s="16"/>
      <c r="GC70" s="35"/>
      <c r="GE70" s="103"/>
      <c r="GF70" s="16"/>
      <c r="GH70" s="35"/>
      <c r="GJ70" s="103"/>
    </row>
    <row r="71" spans="1:192" ht="13.5" customHeight="1" x14ac:dyDescent="0.25">
      <c r="A71" s="62"/>
      <c r="C71" s="16"/>
      <c r="E71" s="35"/>
      <c r="G71" s="103"/>
      <c r="H71" s="16"/>
      <c r="J71" s="35"/>
      <c r="L71" s="103"/>
      <c r="M71" s="16"/>
      <c r="O71" s="35"/>
      <c r="Q71" s="103"/>
      <c r="R71" s="16"/>
      <c r="T71" s="35"/>
      <c r="V71" s="103"/>
      <c r="W71" s="16"/>
      <c r="Y71" s="35"/>
      <c r="AA71" s="103"/>
      <c r="AB71" s="16"/>
      <c r="AD71" s="35"/>
      <c r="AF71" s="103"/>
      <c r="AG71" s="16"/>
      <c r="AI71" s="35"/>
      <c r="AK71" s="103"/>
      <c r="AL71" s="16"/>
      <c r="AN71" s="35"/>
      <c r="AP71" s="103"/>
      <c r="AQ71" s="16"/>
      <c r="AS71" s="35"/>
      <c r="AU71" s="103"/>
      <c r="AV71" s="16"/>
      <c r="AX71" s="35"/>
      <c r="AZ71" s="103"/>
      <c r="BA71" s="16"/>
      <c r="BC71" s="35"/>
      <c r="BE71" s="103"/>
      <c r="BF71" s="16"/>
      <c r="BH71" s="35"/>
      <c r="BJ71" s="103"/>
      <c r="BK71" s="16"/>
      <c r="BM71" s="35"/>
      <c r="BO71" s="103"/>
      <c r="BP71" s="16"/>
      <c r="BR71" s="35"/>
      <c r="BT71" s="103"/>
      <c r="BU71" s="16"/>
      <c r="BW71" s="35"/>
      <c r="BY71" s="103"/>
      <c r="BZ71" s="16"/>
      <c r="CB71" s="35"/>
      <c r="CD71" s="103"/>
      <c r="CE71" s="16"/>
      <c r="CG71" s="35"/>
      <c r="CI71" s="103"/>
      <c r="CJ71" s="16"/>
      <c r="CL71" s="35"/>
      <c r="CN71" s="103"/>
      <c r="CO71" s="16"/>
      <c r="CQ71" s="35"/>
      <c r="CS71" s="103"/>
      <c r="CT71" s="16"/>
      <c r="CV71" s="35"/>
      <c r="CX71" s="103"/>
      <c r="CY71" s="16"/>
      <c r="DA71" s="35"/>
      <c r="DC71" s="103"/>
      <c r="DD71" s="16"/>
      <c r="DF71" s="35"/>
      <c r="DH71" s="103"/>
      <c r="DI71" s="16"/>
      <c r="DK71" s="35"/>
      <c r="DM71" s="103"/>
      <c r="DN71" s="16"/>
      <c r="DP71" s="35"/>
      <c r="DR71" s="103"/>
      <c r="DS71" s="16"/>
      <c r="DU71" s="35"/>
      <c r="DW71" s="103"/>
      <c r="DX71" s="16"/>
      <c r="DZ71" s="35"/>
      <c r="EB71" s="103"/>
      <c r="EC71" s="16"/>
      <c r="EE71" s="35"/>
      <c r="EG71" s="103"/>
      <c r="EH71" s="16"/>
      <c r="EJ71" s="35"/>
      <c r="EL71" s="103"/>
      <c r="EM71" s="16"/>
      <c r="EO71" s="35"/>
      <c r="EQ71" s="103"/>
      <c r="ER71" s="16"/>
      <c r="ET71" s="35"/>
      <c r="EV71" s="103"/>
      <c r="EW71" s="16"/>
      <c r="EY71" s="35"/>
      <c r="FA71" s="103"/>
      <c r="FB71" s="16"/>
      <c r="FD71" s="35"/>
      <c r="FF71" s="103"/>
      <c r="FG71" s="16"/>
      <c r="FI71" s="35"/>
      <c r="FK71" s="103"/>
      <c r="FL71" s="16"/>
      <c r="FN71" s="35"/>
      <c r="FP71" s="103"/>
      <c r="FQ71" s="16"/>
      <c r="FS71" s="35"/>
      <c r="FU71" s="103"/>
      <c r="FV71" s="16"/>
      <c r="FX71" s="35"/>
      <c r="FZ71" s="103"/>
      <c r="GA71" s="16"/>
      <c r="GC71" s="35"/>
      <c r="GE71" s="103"/>
      <c r="GF71" s="16"/>
      <c r="GH71" s="35"/>
      <c r="GJ71" s="103"/>
    </row>
    <row r="72" spans="1:192" ht="13.5" customHeight="1" x14ac:dyDescent="0.25">
      <c r="A72" s="62"/>
      <c r="C72" s="16"/>
      <c r="E72" s="35"/>
      <c r="G72" s="103"/>
      <c r="H72" s="16"/>
      <c r="J72" s="35"/>
      <c r="L72" s="103"/>
      <c r="M72" s="16"/>
      <c r="O72" s="35"/>
      <c r="Q72" s="103"/>
      <c r="R72" s="16"/>
      <c r="T72" s="35"/>
      <c r="V72" s="103"/>
      <c r="W72" s="16"/>
      <c r="Y72" s="35"/>
      <c r="AA72" s="103"/>
      <c r="AB72" s="16"/>
      <c r="AD72" s="35"/>
      <c r="AF72" s="103"/>
      <c r="AG72" s="16"/>
      <c r="AI72" s="35"/>
      <c r="AK72" s="103"/>
      <c r="AL72" s="16"/>
      <c r="AN72" s="35"/>
      <c r="AP72" s="103"/>
      <c r="AQ72" s="16"/>
      <c r="AS72" s="35"/>
      <c r="AU72" s="103"/>
      <c r="AV72" s="16"/>
      <c r="AX72" s="35"/>
      <c r="AZ72" s="103"/>
      <c r="BA72" s="16"/>
      <c r="BC72" s="35"/>
      <c r="BE72" s="103"/>
      <c r="BF72" s="16"/>
      <c r="BH72" s="35"/>
      <c r="BJ72" s="103"/>
      <c r="BK72" s="16"/>
      <c r="BM72" s="35"/>
      <c r="BO72" s="103"/>
      <c r="BP72" s="16"/>
      <c r="BR72" s="35"/>
      <c r="BT72" s="103"/>
      <c r="BU72" s="16"/>
      <c r="BW72" s="35"/>
      <c r="BY72" s="103"/>
      <c r="BZ72" s="16"/>
      <c r="CB72" s="35"/>
      <c r="CD72" s="103"/>
      <c r="CE72" s="16"/>
      <c r="CG72" s="35"/>
      <c r="CI72" s="103"/>
      <c r="CJ72" s="16"/>
      <c r="CL72" s="35"/>
      <c r="CN72" s="103"/>
      <c r="CO72" s="16"/>
      <c r="CQ72" s="35"/>
      <c r="CS72" s="103"/>
      <c r="CT72" s="16"/>
      <c r="CV72" s="35"/>
      <c r="CX72" s="103"/>
      <c r="CY72" s="16"/>
      <c r="DA72" s="35"/>
      <c r="DC72" s="103"/>
      <c r="DD72" s="16"/>
      <c r="DF72" s="35"/>
      <c r="DH72" s="103"/>
      <c r="DI72" s="16"/>
      <c r="DK72" s="35"/>
      <c r="DM72" s="103"/>
      <c r="DN72" s="16"/>
      <c r="DP72" s="35"/>
      <c r="DR72" s="103"/>
      <c r="DS72" s="16"/>
      <c r="DU72" s="35"/>
      <c r="DW72" s="103"/>
      <c r="DX72" s="16"/>
      <c r="DZ72" s="35"/>
      <c r="EB72" s="103"/>
      <c r="EC72" s="16"/>
      <c r="EE72" s="35"/>
      <c r="EG72" s="103"/>
      <c r="EH72" s="16"/>
      <c r="EJ72" s="35"/>
      <c r="EL72" s="103"/>
      <c r="EM72" s="16"/>
      <c r="EO72" s="35"/>
      <c r="EQ72" s="103"/>
      <c r="ER72" s="16"/>
      <c r="ET72" s="35"/>
      <c r="EV72" s="103"/>
      <c r="EW72" s="16"/>
      <c r="EY72" s="35"/>
      <c r="FA72" s="103"/>
      <c r="FB72" s="16"/>
      <c r="FD72" s="35"/>
      <c r="FF72" s="103"/>
      <c r="FG72" s="16"/>
      <c r="FI72" s="35"/>
      <c r="FK72" s="103"/>
      <c r="FL72" s="16"/>
      <c r="FN72" s="35"/>
      <c r="FP72" s="103"/>
      <c r="FQ72" s="16"/>
      <c r="FS72" s="35"/>
      <c r="FU72" s="103"/>
      <c r="FV72" s="16"/>
      <c r="FX72" s="35"/>
      <c r="FZ72" s="103"/>
      <c r="GA72" s="16"/>
      <c r="GC72" s="35"/>
      <c r="GE72" s="103"/>
      <c r="GF72" s="16"/>
      <c r="GH72" s="35"/>
      <c r="GJ72" s="103"/>
    </row>
    <row r="73" spans="1:192" ht="13.5" customHeight="1" x14ac:dyDescent="0.25">
      <c r="A73" s="62"/>
      <c r="C73" s="16"/>
      <c r="E73" s="35"/>
      <c r="G73" s="103"/>
      <c r="H73" s="16"/>
      <c r="J73" s="35"/>
      <c r="L73" s="103"/>
      <c r="M73" s="16"/>
      <c r="O73" s="35"/>
      <c r="Q73" s="103"/>
      <c r="R73" s="16"/>
      <c r="T73" s="35"/>
      <c r="V73" s="103"/>
      <c r="W73" s="16"/>
      <c r="Y73" s="35"/>
      <c r="AA73" s="103"/>
      <c r="AB73" s="16"/>
      <c r="AD73" s="35"/>
      <c r="AF73" s="103"/>
      <c r="AG73" s="16"/>
      <c r="AI73" s="35"/>
      <c r="AK73" s="103"/>
      <c r="AL73" s="16"/>
      <c r="AN73" s="35"/>
      <c r="AP73" s="103"/>
      <c r="AQ73" s="16"/>
      <c r="AS73" s="35"/>
      <c r="AU73" s="103"/>
      <c r="AV73" s="16"/>
      <c r="AX73" s="35"/>
      <c r="AZ73" s="103"/>
      <c r="BA73" s="16"/>
      <c r="BC73" s="35"/>
      <c r="BE73" s="103"/>
      <c r="BF73" s="16"/>
      <c r="BH73" s="35"/>
      <c r="BJ73" s="103"/>
      <c r="BK73" s="16"/>
      <c r="BM73" s="35"/>
      <c r="BO73" s="103"/>
      <c r="BP73" s="16"/>
      <c r="BR73" s="35"/>
      <c r="BT73" s="103"/>
      <c r="BU73" s="16"/>
      <c r="BW73" s="35"/>
      <c r="BY73" s="103"/>
      <c r="BZ73" s="16"/>
      <c r="CB73" s="35"/>
      <c r="CD73" s="103"/>
      <c r="CE73" s="16"/>
      <c r="CG73" s="35"/>
      <c r="CI73" s="103"/>
      <c r="CJ73" s="16"/>
      <c r="CL73" s="35"/>
      <c r="CN73" s="103"/>
      <c r="CO73" s="16"/>
      <c r="CQ73" s="35"/>
      <c r="CS73" s="103"/>
      <c r="CT73" s="16"/>
      <c r="CV73" s="35"/>
      <c r="CX73" s="103"/>
      <c r="CY73" s="16"/>
      <c r="DA73" s="35"/>
      <c r="DC73" s="103"/>
      <c r="DD73" s="16"/>
      <c r="DF73" s="35"/>
      <c r="DH73" s="103"/>
      <c r="DI73" s="16"/>
      <c r="DK73" s="35"/>
      <c r="DM73" s="103"/>
      <c r="DN73" s="16"/>
      <c r="DP73" s="35"/>
      <c r="DR73" s="103"/>
      <c r="DS73" s="16"/>
      <c r="DU73" s="35"/>
      <c r="DW73" s="103"/>
      <c r="DX73" s="16"/>
      <c r="DZ73" s="35"/>
      <c r="EB73" s="103"/>
      <c r="EC73" s="16"/>
      <c r="EE73" s="35"/>
      <c r="EG73" s="103"/>
      <c r="EH73" s="16"/>
      <c r="EJ73" s="35"/>
      <c r="EL73" s="103"/>
      <c r="EM73" s="16"/>
      <c r="EO73" s="35"/>
      <c r="EQ73" s="103"/>
      <c r="ER73" s="16"/>
      <c r="ET73" s="35"/>
      <c r="EV73" s="103"/>
      <c r="EW73" s="16"/>
      <c r="EY73" s="35"/>
      <c r="FA73" s="103"/>
      <c r="FB73" s="16"/>
      <c r="FD73" s="35"/>
      <c r="FF73" s="103"/>
      <c r="FG73" s="16"/>
      <c r="FI73" s="35"/>
      <c r="FK73" s="103"/>
      <c r="FL73" s="16"/>
      <c r="FN73" s="35"/>
      <c r="FP73" s="103"/>
      <c r="FQ73" s="16"/>
      <c r="FS73" s="35"/>
      <c r="FU73" s="103"/>
      <c r="FV73" s="16"/>
      <c r="FX73" s="35"/>
      <c r="FZ73" s="103"/>
      <c r="GA73" s="16"/>
      <c r="GC73" s="35"/>
      <c r="GE73" s="103"/>
      <c r="GF73" s="16"/>
      <c r="GH73" s="35"/>
      <c r="GJ73" s="103"/>
    </row>
    <row r="74" spans="1:192" ht="13.5" customHeight="1" x14ac:dyDescent="0.25">
      <c r="A74" s="62"/>
      <c r="C74" s="16"/>
      <c r="E74" s="35"/>
      <c r="G74" s="103"/>
      <c r="H74" s="16"/>
      <c r="J74" s="35"/>
      <c r="L74" s="103"/>
      <c r="M74" s="16"/>
      <c r="O74" s="35"/>
      <c r="Q74" s="103"/>
      <c r="R74" s="16"/>
      <c r="T74" s="35"/>
      <c r="V74" s="103"/>
      <c r="W74" s="16"/>
      <c r="Y74" s="35"/>
      <c r="AA74" s="103"/>
      <c r="AB74" s="16"/>
      <c r="AD74" s="35"/>
      <c r="AF74" s="103"/>
      <c r="AG74" s="16"/>
      <c r="AI74" s="35"/>
      <c r="AK74" s="103"/>
      <c r="AL74" s="16"/>
      <c r="AN74" s="35"/>
      <c r="AP74" s="103"/>
      <c r="AQ74" s="16"/>
      <c r="AS74" s="35"/>
      <c r="AU74" s="103"/>
      <c r="AV74" s="16"/>
      <c r="AX74" s="35"/>
      <c r="AZ74" s="103"/>
      <c r="BA74" s="16"/>
      <c r="BC74" s="35"/>
      <c r="BE74" s="103"/>
      <c r="BF74" s="16"/>
      <c r="BH74" s="35"/>
      <c r="BJ74" s="103"/>
      <c r="BK74" s="16"/>
      <c r="BM74" s="35"/>
      <c r="BO74" s="103"/>
      <c r="BP74" s="16"/>
      <c r="BR74" s="35"/>
      <c r="BT74" s="103"/>
      <c r="BU74" s="16"/>
      <c r="BW74" s="35"/>
      <c r="BY74" s="103"/>
      <c r="BZ74" s="16"/>
      <c r="CB74" s="35"/>
      <c r="CD74" s="103"/>
      <c r="CE74" s="16"/>
      <c r="CG74" s="35"/>
      <c r="CI74" s="103"/>
      <c r="CJ74" s="16"/>
      <c r="CL74" s="35"/>
      <c r="CN74" s="103"/>
      <c r="CO74" s="16"/>
      <c r="CQ74" s="35"/>
      <c r="CS74" s="103"/>
      <c r="CT74" s="16"/>
      <c r="CV74" s="35"/>
      <c r="CX74" s="103"/>
      <c r="CY74" s="16"/>
      <c r="DA74" s="35"/>
      <c r="DC74" s="103"/>
      <c r="DD74" s="16"/>
      <c r="DF74" s="35"/>
      <c r="DH74" s="103"/>
      <c r="DI74" s="16"/>
      <c r="DK74" s="35"/>
      <c r="DM74" s="103"/>
      <c r="DN74" s="16"/>
      <c r="DP74" s="35"/>
      <c r="DR74" s="103"/>
      <c r="DS74" s="16"/>
      <c r="DU74" s="35"/>
      <c r="DW74" s="103"/>
      <c r="DX74" s="16"/>
      <c r="DZ74" s="35"/>
      <c r="EB74" s="103"/>
      <c r="EC74" s="16"/>
      <c r="EE74" s="35"/>
      <c r="EG74" s="103"/>
      <c r="EH74" s="16"/>
      <c r="EJ74" s="35"/>
      <c r="EL74" s="103"/>
      <c r="EM74" s="16"/>
      <c r="EO74" s="35"/>
      <c r="EQ74" s="103"/>
      <c r="ER74" s="16"/>
      <c r="ET74" s="35"/>
      <c r="EV74" s="103"/>
      <c r="EW74" s="16"/>
      <c r="EY74" s="35"/>
      <c r="FA74" s="103"/>
      <c r="FB74" s="16"/>
      <c r="FD74" s="35"/>
      <c r="FF74" s="103"/>
      <c r="FG74" s="16"/>
      <c r="FI74" s="35"/>
      <c r="FK74" s="103"/>
      <c r="FL74" s="16"/>
      <c r="FN74" s="35"/>
      <c r="FP74" s="103"/>
      <c r="FQ74" s="16"/>
      <c r="FS74" s="35"/>
      <c r="FU74" s="103"/>
      <c r="FV74" s="16"/>
      <c r="FX74" s="35"/>
      <c r="FZ74" s="103"/>
      <c r="GA74" s="16"/>
      <c r="GC74" s="35"/>
      <c r="GE74" s="103"/>
      <c r="GF74" s="16"/>
      <c r="GH74" s="35"/>
      <c r="GJ74" s="103"/>
    </row>
    <row r="75" spans="1:192" ht="13.5" customHeight="1" x14ac:dyDescent="0.25">
      <c r="A75" s="62"/>
      <c r="C75" s="16"/>
      <c r="E75" s="35"/>
      <c r="G75" s="103"/>
      <c r="H75" s="16"/>
      <c r="J75" s="35"/>
      <c r="L75" s="103"/>
      <c r="M75" s="16"/>
      <c r="O75" s="35"/>
      <c r="Q75" s="103"/>
      <c r="R75" s="16"/>
      <c r="T75" s="35"/>
      <c r="V75" s="103"/>
      <c r="W75" s="16"/>
      <c r="Y75" s="35"/>
      <c r="AA75" s="103"/>
      <c r="AB75" s="16"/>
      <c r="AD75" s="35"/>
      <c r="AF75" s="103"/>
      <c r="AG75" s="16"/>
      <c r="AI75" s="35"/>
      <c r="AK75" s="103"/>
      <c r="AL75" s="16"/>
      <c r="AN75" s="35"/>
      <c r="AP75" s="103"/>
      <c r="AQ75" s="16"/>
      <c r="AS75" s="35"/>
      <c r="AU75" s="103"/>
      <c r="AV75" s="16"/>
      <c r="AX75" s="35"/>
      <c r="AZ75" s="103"/>
      <c r="BA75" s="16"/>
      <c r="BC75" s="35"/>
      <c r="BE75" s="103"/>
      <c r="BF75" s="16"/>
      <c r="BH75" s="35"/>
      <c r="BJ75" s="103"/>
      <c r="BK75" s="16"/>
      <c r="BM75" s="35"/>
      <c r="BO75" s="103"/>
      <c r="BP75" s="16"/>
      <c r="BR75" s="35"/>
      <c r="BT75" s="103"/>
      <c r="BU75" s="16"/>
      <c r="BW75" s="35"/>
      <c r="BY75" s="103"/>
      <c r="BZ75" s="16"/>
      <c r="CB75" s="35"/>
      <c r="CD75" s="103"/>
      <c r="CE75" s="16"/>
      <c r="CG75" s="35"/>
      <c r="CI75" s="103"/>
      <c r="CJ75" s="16"/>
      <c r="CL75" s="35"/>
      <c r="CN75" s="103"/>
      <c r="CO75" s="16"/>
      <c r="CQ75" s="35"/>
      <c r="CS75" s="103"/>
      <c r="CT75" s="16"/>
      <c r="CV75" s="35"/>
      <c r="CX75" s="103"/>
      <c r="CY75" s="16"/>
      <c r="DA75" s="35"/>
      <c r="DC75" s="103"/>
      <c r="DD75" s="16"/>
      <c r="DF75" s="35"/>
      <c r="DH75" s="103"/>
      <c r="DI75" s="16"/>
      <c r="DK75" s="35"/>
      <c r="DM75" s="103"/>
      <c r="DN75" s="16"/>
      <c r="DP75" s="35"/>
      <c r="DR75" s="103"/>
      <c r="DS75" s="16"/>
      <c r="DU75" s="35"/>
      <c r="DW75" s="103"/>
      <c r="DX75" s="16"/>
      <c r="DZ75" s="35"/>
      <c r="EB75" s="103"/>
      <c r="EC75" s="16"/>
      <c r="EE75" s="35"/>
      <c r="EG75" s="103"/>
      <c r="EH75" s="16"/>
      <c r="EJ75" s="35"/>
      <c r="EL75" s="103"/>
      <c r="EM75" s="16"/>
      <c r="EO75" s="35"/>
      <c r="EQ75" s="103"/>
      <c r="ER75" s="16"/>
      <c r="ET75" s="35"/>
      <c r="EV75" s="103"/>
      <c r="EW75" s="16"/>
      <c r="EY75" s="35"/>
      <c r="FA75" s="103"/>
      <c r="FB75" s="16"/>
      <c r="FD75" s="35"/>
      <c r="FF75" s="103"/>
      <c r="FG75" s="16"/>
      <c r="FI75" s="35"/>
      <c r="FK75" s="103"/>
      <c r="FL75" s="16"/>
      <c r="FN75" s="35"/>
      <c r="FP75" s="103"/>
      <c r="FQ75" s="16"/>
      <c r="FS75" s="35"/>
      <c r="FU75" s="103"/>
      <c r="FV75" s="16"/>
      <c r="FX75" s="35"/>
      <c r="FZ75" s="103"/>
      <c r="GA75" s="16"/>
      <c r="GC75" s="35"/>
      <c r="GE75" s="103"/>
      <c r="GF75" s="16"/>
      <c r="GH75" s="35"/>
      <c r="GJ75" s="103"/>
    </row>
    <row r="76" spans="1:192" ht="13.5" customHeight="1" x14ac:dyDescent="0.25">
      <c r="A76" s="62"/>
      <c r="C76" s="16"/>
      <c r="E76" s="35"/>
      <c r="G76" s="103"/>
      <c r="H76" s="16"/>
      <c r="J76" s="35"/>
      <c r="L76" s="103"/>
      <c r="M76" s="16"/>
      <c r="O76" s="35"/>
      <c r="Q76" s="103"/>
      <c r="R76" s="16"/>
      <c r="T76" s="35"/>
      <c r="V76" s="103"/>
      <c r="W76" s="16"/>
      <c r="Y76" s="35"/>
      <c r="AA76" s="103"/>
      <c r="AB76" s="16"/>
      <c r="AD76" s="35"/>
      <c r="AF76" s="103"/>
      <c r="AG76" s="16"/>
      <c r="AI76" s="35"/>
      <c r="AK76" s="103"/>
      <c r="AL76" s="16"/>
      <c r="AN76" s="35"/>
      <c r="AP76" s="103"/>
      <c r="AQ76" s="16"/>
      <c r="AS76" s="35"/>
      <c r="AU76" s="103"/>
      <c r="AV76" s="16"/>
      <c r="AX76" s="35"/>
      <c r="AZ76" s="103"/>
      <c r="BA76" s="16"/>
      <c r="BC76" s="35"/>
      <c r="BE76" s="103"/>
      <c r="BF76" s="16"/>
      <c r="BH76" s="35"/>
      <c r="BJ76" s="103"/>
      <c r="BK76" s="16"/>
      <c r="BM76" s="35"/>
      <c r="BO76" s="103"/>
      <c r="BP76" s="16"/>
      <c r="BR76" s="35"/>
      <c r="BT76" s="103"/>
      <c r="BU76" s="16"/>
      <c r="BW76" s="35"/>
      <c r="BY76" s="103"/>
      <c r="BZ76" s="16"/>
      <c r="CB76" s="35"/>
      <c r="CD76" s="103"/>
      <c r="CE76" s="16"/>
      <c r="CG76" s="35"/>
      <c r="CI76" s="103"/>
      <c r="CJ76" s="16"/>
      <c r="CL76" s="35"/>
      <c r="CN76" s="103"/>
      <c r="CO76" s="16"/>
      <c r="CQ76" s="35"/>
      <c r="CS76" s="103"/>
      <c r="CT76" s="16"/>
      <c r="CV76" s="35"/>
      <c r="CX76" s="103"/>
      <c r="CY76" s="16"/>
      <c r="DA76" s="35"/>
      <c r="DC76" s="103"/>
      <c r="DD76" s="16"/>
      <c r="DF76" s="35"/>
      <c r="DH76" s="103"/>
      <c r="DI76" s="16"/>
      <c r="DK76" s="35"/>
      <c r="DM76" s="103"/>
      <c r="DN76" s="16"/>
      <c r="DP76" s="35"/>
      <c r="DR76" s="103"/>
      <c r="DS76" s="16"/>
      <c r="DU76" s="35"/>
      <c r="DW76" s="103"/>
      <c r="DX76" s="16"/>
      <c r="DZ76" s="35"/>
      <c r="EB76" s="103"/>
      <c r="EC76" s="16"/>
      <c r="EE76" s="35"/>
      <c r="EG76" s="103"/>
      <c r="EH76" s="16"/>
      <c r="EJ76" s="35"/>
      <c r="EL76" s="103"/>
      <c r="EM76" s="16"/>
      <c r="EO76" s="35"/>
      <c r="EQ76" s="103"/>
      <c r="ER76" s="16"/>
      <c r="ET76" s="35"/>
      <c r="EV76" s="103"/>
      <c r="EW76" s="16"/>
      <c r="EY76" s="35"/>
      <c r="FA76" s="103"/>
      <c r="FB76" s="16"/>
      <c r="FD76" s="35"/>
      <c r="FF76" s="103"/>
      <c r="FG76" s="16"/>
      <c r="FI76" s="35"/>
      <c r="FK76" s="103"/>
      <c r="FL76" s="16"/>
      <c r="FN76" s="35"/>
      <c r="FP76" s="103"/>
      <c r="FQ76" s="16"/>
      <c r="FS76" s="35"/>
      <c r="FU76" s="103"/>
      <c r="FV76" s="16"/>
      <c r="FX76" s="35"/>
      <c r="FZ76" s="103"/>
      <c r="GA76" s="16"/>
      <c r="GC76" s="35"/>
      <c r="GE76" s="103"/>
      <c r="GF76" s="16"/>
      <c r="GH76" s="35"/>
      <c r="GJ76" s="103"/>
    </row>
    <row r="77" spans="1:192" ht="13.5" customHeight="1" x14ac:dyDescent="0.25">
      <c r="A77" s="62"/>
      <c r="C77" s="16"/>
      <c r="E77" s="35"/>
      <c r="G77" s="103"/>
      <c r="H77" s="16"/>
      <c r="J77" s="35"/>
      <c r="L77" s="103"/>
      <c r="M77" s="16"/>
      <c r="O77" s="35"/>
      <c r="Q77" s="103"/>
      <c r="R77" s="16"/>
      <c r="T77" s="35"/>
      <c r="V77" s="103"/>
      <c r="W77" s="16"/>
      <c r="Y77" s="35"/>
      <c r="AA77" s="103"/>
      <c r="AB77" s="16"/>
      <c r="AD77" s="35"/>
      <c r="AF77" s="103"/>
      <c r="AG77" s="16"/>
      <c r="AI77" s="35"/>
      <c r="AK77" s="103"/>
      <c r="AL77" s="16"/>
      <c r="AN77" s="35"/>
      <c r="AP77" s="103"/>
      <c r="AQ77" s="16"/>
      <c r="AS77" s="35"/>
      <c r="AU77" s="103"/>
      <c r="AV77" s="16"/>
      <c r="AX77" s="35"/>
      <c r="AZ77" s="103"/>
      <c r="BA77" s="16"/>
      <c r="BC77" s="35"/>
      <c r="BE77" s="103"/>
      <c r="BF77" s="16"/>
      <c r="BH77" s="35"/>
      <c r="BJ77" s="103"/>
      <c r="BK77" s="16"/>
      <c r="BM77" s="35"/>
      <c r="BO77" s="103"/>
      <c r="BP77" s="16"/>
      <c r="BR77" s="35"/>
      <c r="BT77" s="103"/>
      <c r="BU77" s="16"/>
      <c r="BW77" s="35"/>
      <c r="BY77" s="103"/>
      <c r="BZ77" s="16"/>
      <c r="CB77" s="35"/>
      <c r="CD77" s="103"/>
      <c r="CE77" s="16"/>
      <c r="CG77" s="35"/>
      <c r="CI77" s="103"/>
      <c r="CJ77" s="16"/>
      <c r="CL77" s="35"/>
      <c r="CN77" s="103"/>
      <c r="CO77" s="16"/>
      <c r="CQ77" s="35"/>
      <c r="CS77" s="103"/>
      <c r="CT77" s="16"/>
      <c r="CV77" s="35"/>
      <c r="CX77" s="103"/>
      <c r="CY77" s="16"/>
      <c r="DA77" s="35"/>
      <c r="DC77" s="103"/>
      <c r="DD77" s="16"/>
      <c r="DF77" s="35"/>
      <c r="DH77" s="103"/>
      <c r="DI77" s="16"/>
      <c r="DK77" s="35"/>
      <c r="DM77" s="103"/>
      <c r="DN77" s="16"/>
      <c r="DP77" s="35"/>
      <c r="DR77" s="103"/>
      <c r="DS77" s="16"/>
      <c r="DU77" s="35"/>
      <c r="DW77" s="103"/>
      <c r="DX77" s="16"/>
      <c r="DZ77" s="35"/>
      <c r="EB77" s="103"/>
      <c r="EC77" s="16"/>
      <c r="EE77" s="35"/>
      <c r="EG77" s="103"/>
      <c r="EH77" s="16"/>
      <c r="EJ77" s="35"/>
      <c r="EL77" s="103"/>
      <c r="EM77" s="16"/>
      <c r="EO77" s="35"/>
      <c r="EQ77" s="103"/>
      <c r="ER77" s="16"/>
      <c r="ET77" s="35"/>
      <c r="EV77" s="103"/>
      <c r="EW77" s="16"/>
      <c r="EY77" s="35"/>
      <c r="FA77" s="103"/>
      <c r="FB77" s="16"/>
      <c r="FD77" s="35"/>
      <c r="FF77" s="103"/>
      <c r="FG77" s="16"/>
      <c r="FI77" s="35"/>
      <c r="FK77" s="103"/>
      <c r="FL77" s="16"/>
      <c r="FN77" s="35"/>
      <c r="FP77" s="103"/>
      <c r="FQ77" s="16"/>
      <c r="FS77" s="35"/>
      <c r="FU77" s="103"/>
      <c r="FV77" s="16"/>
      <c r="FX77" s="35"/>
      <c r="FZ77" s="103"/>
      <c r="GA77" s="16"/>
      <c r="GC77" s="35"/>
      <c r="GE77" s="103"/>
      <c r="GF77" s="16"/>
      <c r="GH77" s="35"/>
      <c r="GJ77" s="103"/>
    </row>
    <row r="78" spans="1:192" ht="13.5" customHeight="1" x14ac:dyDescent="0.25">
      <c r="A78" s="62"/>
      <c r="C78" s="16"/>
      <c r="E78" s="35"/>
      <c r="G78" s="103"/>
      <c r="H78" s="16"/>
      <c r="J78" s="35"/>
      <c r="L78" s="103"/>
      <c r="M78" s="16"/>
      <c r="O78" s="35"/>
      <c r="Q78" s="103"/>
      <c r="R78" s="16"/>
      <c r="T78" s="35"/>
      <c r="V78" s="103"/>
      <c r="W78" s="16"/>
      <c r="Y78" s="35"/>
      <c r="AA78" s="103"/>
      <c r="AB78" s="16"/>
      <c r="AD78" s="35"/>
      <c r="AF78" s="103"/>
      <c r="AG78" s="16"/>
      <c r="AI78" s="35"/>
      <c r="AK78" s="103"/>
      <c r="AL78" s="16"/>
      <c r="AN78" s="35"/>
      <c r="AP78" s="103"/>
      <c r="AQ78" s="16"/>
      <c r="AS78" s="35"/>
      <c r="AU78" s="103"/>
      <c r="AV78" s="16"/>
      <c r="AX78" s="35"/>
      <c r="AZ78" s="103"/>
      <c r="BA78" s="16"/>
      <c r="BC78" s="35"/>
      <c r="BE78" s="103"/>
      <c r="BF78" s="16"/>
      <c r="BH78" s="35"/>
      <c r="BJ78" s="103"/>
      <c r="BK78" s="16"/>
      <c r="BM78" s="35"/>
      <c r="BO78" s="103"/>
      <c r="BP78" s="16"/>
      <c r="BR78" s="35"/>
      <c r="BT78" s="103"/>
      <c r="BU78" s="16"/>
      <c r="BW78" s="35"/>
      <c r="BY78" s="103"/>
      <c r="BZ78" s="16"/>
      <c r="CB78" s="35"/>
      <c r="CD78" s="103"/>
      <c r="CE78" s="16"/>
      <c r="CG78" s="35"/>
      <c r="CI78" s="103"/>
      <c r="CJ78" s="16"/>
      <c r="CL78" s="35"/>
      <c r="CN78" s="103"/>
      <c r="CO78" s="16"/>
      <c r="CQ78" s="35"/>
      <c r="CS78" s="103"/>
      <c r="CT78" s="16"/>
      <c r="CV78" s="35"/>
      <c r="CX78" s="103"/>
      <c r="CY78" s="16"/>
      <c r="DA78" s="35"/>
      <c r="DC78" s="103"/>
      <c r="DD78" s="16"/>
      <c r="DF78" s="35"/>
      <c r="DH78" s="103"/>
      <c r="DI78" s="16"/>
      <c r="DK78" s="35"/>
      <c r="DM78" s="103"/>
      <c r="DN78" s="16"/>
      <c r="DP78" s="35"/>
      <c r="DR78" s="103"/>
      <c r="DS78" s="16"/>
      <c r="DU78" s="35"/>
      <c r="DW78" s="103"/>
      <c r="DX78" s="16"/>
      <c r="DZ78" s="35"/>
      <c r="EB78" s="103"/>
      <c r="EC78" s="16"/>
      <c r="EE78" s="35"/>
      <c r="EG78" s="103"/>
      <c r="EH78" s="16"/>
      <c r="EJ78" s="35"/>
      <c r="EL78" s="103"/>
      <c r="EM78" s="16"/>
      <c r="EO78" s="35"/>
      <c r="EQ78" s="103"/>
      <c r="ER78" s="16"/>
      <c r="ET78" s="35"/>
      <c r="EV78" s="103"/>
      <c r="EW78" s="16"/>
      <c r="EY78" s="35"/>
      <c r="FA78" s="103"/>
      <c r="FB78" s="16"/>
      <c r="FD78" s="35"/>
      <c r="FF78" s="103"/>
      <c r="FG78" s="16"/>
      <c r="FI78" s="35"/>
      <c r="FK78" s="103"/>
      <c r="FL78" s="16"/>
      <c r="FN78" s="35"/>
      <c r="FP78" s="103"/>
      <c r="FQ78" s="16"/>
      <c r="FS78" s="35"/>
      <c r="FU78" s="103"/>
      <c r="FV78" s="16"/>
      <c r="FX78" s="35"/>
      <c r="FZ78" s="103"/>
      <c r="GA78" s="16"/>
      <c r="GC78" s="35"/>
      <c r="GE78" s="103"/>
      <c r="GF78" s="16"/>
      <c r="GH78" s="35"/>
      <c r="GJ78" s="103"/>
    </row>
    <row r="79" spans="1:192" ht="13.5" customHeight="1" x14ac:dyDescent="0.25">
      <c r="A79" s="62"/>
      <c r="C79" s="16"/>
      <c r="E79" s="35"/>
      <c r="G79" s="103"/>
      <c r="H79" s="16"/>
      <c r="J79" s="35"/>
      <c r="L79" s="103"/>
      <c r="M79" s="16"/>
      <c r="O79" s="35"/>
      <c r="Q79" s="103"/>
      <c r="R79" s="16"/>
      <c r="T79" s="35"/>
      <c r="V79" s="103"/>
      <c r="W79" s="16"/>
      <c r="Y79" s="35"/>
      <c r="AA79" s="103"/>
      <c r="AB79" s="16"/>
      <c r="AD79" s="35"/>
      <c r="AF79" s="103"/>
      <c r="AG79" s="16"/>
      <c r="AI79" s="35"/>
      <c r="AK79" s="103"/>
      <c r="AL79" s="16"/>
      <c r="AN79" s="35"/>
      <c r="AP79" s="103"/>
      <c r="AQ79" s="16"/>
      <c r="AS79" s="35"/>
      <c r="AU79" s="103"/>
      <c r="AV79" s="16"/>
      <c r="AX79" s="35"/>
      <c r="AZ79" s="103"/>
      <c r="BA79" s="16"/>
      <c r="BC79" s="35"/>
      <c r="BE79" s="103"/>
      <c r="BF79" s="16"/>
      <c r="BH79" s="35"/>
      <c r="BJ79" s="103"/>
      <c r="BK79" s="16"/>
      <c r="BM79" s="35"/>
      <c r="BO79" s="103"/>
      <c r="BP79" s="16"/>
      <c r="BR79" s="35"/>
      <c r="BT79" s="103"/>
      <c r="BU79" s="16"/>
      <c r="BW79" s="35"/>
      <c r="BY79" s="103"/>
      <c r="BZ79" s="16"/>
      <c r="CB79" s="35"/>
      <c r="CD79" s="103"/>
      <c r="CE79" s="16"/>
      <c r="CG79" s="35"/>
      <c r="CI79" s="103"/>
      <c r="CJ79" s="16"/>
      <c r="CL79" s="35"/>
      <c r="CN79" s="103"/>
      <c r="CO79" s="16"/>
      <c r="CQ79" s="35"/>
      <c r="CS79" s="103"/>
      <c r="CT79" s="16"/>
      <c r="CV79" s="35"/>
      <c r="CX79" s="103"/>
      <c r="CY79" s="16"/>
      <c r="DA79" s="35"/>
      <c r="DC79" s="103"/>
      <c r="DD79" s="16"/>
      <c r="DF79" s="35"/>
      <c r="DH79" s="103"/>
      <c r="DI79" s="16"/>
      <c r="DK79" s="35"/>
      <c r="DM79" s="103"/>
      <c r="DN79" s="16"/>
      <c r="DP79" s="35"/>
      <c r="DR79" s="103"/>
      <c r="DS79" s="16"/>
      <c r="DU79" s="35"/>
      <c r="DW79" s="103"/>
      <c r="DX79" s="16"/>
      <c r="DZ79" s="35"/>
      <c r="EB79" s="103"/>
      <c r="EC79" s="16"/>
      <c r="EE79" s="35"/>
      <c r="EG79" s="103"/>
      <c r="EH79" s="16"/>
      <c r="EJ79" s="35"/>
      <c r="EL79" s="103"/>
      <c r="EM79" s="16"/>
      <c r="EO79" s="35"/>
      <c r="EQ79" s="103"/>
      <c r="ER79" s="16"/>
      <c r="ET79" s="35"/>
      <c r="EV79" s="103"/>
      <c r="EW79" s="16"/>
      <c r="EY79" s="35"/>
      <c r="FA79" s="103"/>
      <c r="FB79" s="16"/>
      <c r="FD79" s="35"/>
      <c r="FF79" s="103"/>
      <c r="FG79" s="16"/>
      <c r="FI79" s="35"/>
      <c r="FK79" s="103"/>
      <c r="FL79" s="16"/>
      <c r="FN79" s="35"/>
      <c r="FP79" s="103"/>
      <c r="FQ79" s="16"/>
      <c r="FS79" s="35"/>
      <c r="FU79" s="103"/>
      <c r="FV79" s="16"/>
      <c r="FX79" s="35"/>
      <c r="FZ79" s="103"/>
      <c r="GA79" s="16"/>
      <c r="GC79" s="35"/>
      <c r="GE79" s="103"/>
      <c r="GF79" s="16"/>
      <c r="GH79" s="35"/>
      <c r="GJ79" s="103"/>
    </row>
    <row r="80" spans="1:192" ht="13.5" customHeight="1" x14ac:dyDescent="0.25">
      <c r="A80" s="62"/>
      <c r="C80" s="16"/>
      <c r="E80" s="35"/>
      <c r="G80" s="103"/>
      <c r="H80" s="16"/>
      <c r="J80" s="35"/>
      <c r="L80" s="103"/>
      <c r="M80" s="16"/>
      <c r="O80" s="35"/>
      <c r="Q80" s="103"/>
      <c r="R80" s="16"/>
      <c r="T80" s="35"/>
      <c r="V80" s="103"/>
      <c r="W80" s="16"/>
      <c r="Y80" s="35"/>
      <c r="AA80" s="103"/>
      <c r="AB80" s="16"/>
      <c r="AD80" s="35"/>
      <c r="AF80" s="103"/>
      <c r="AG80" s="16"/>
      <c r="AI80" s="35"/>
      <c r="AK80" s="103"/>
      <c r="AL80" s="16"/>
      <c r="AN80" s="35"/>
      <c r="AP80" s="103"/>
      <c r="AQ80" s="16"/>
      <c r="AS80" s="35"/>
      <c r="AU80" s="103"/>
      <c r="AV80" s="16"/>
      <c r="AX80" s="35"/>
      <c r="AZ80" s="103"/>
      <c r="BA80" s="16"/>
      <c r="BC80" s="35"/>
      <c r="BE80" s="103"/>
      <c r="BF80" s="16"/>
      <c r="BH80" s="35"/>
      <c r="BJ80" s="103"/>
      <c r="BK80" s="16"/>
      <c r="BM80" s="35"/>
      <c r="BO80" s="103"/>
      <c r="BP80" s="16"/>
      <c r="BR80" s="35"/>
      <c r="BT80" s="103"/>
      <c r="BU80" s="16"/>
      <c r="BW80" s="35"/>
      <c r="BY80" s="103"/>
      <c r="BZ80" s="16"/>
      <c r="CB80" s="35"/>
      <c r="CD80" s="103"/>
      <c r="CE80" s="16"/>
      <c r="CG80" s="35"/>
      <c r="CI80" s="103"/>
      <c r="CJ80" s="16"/>
      <c r="CL80" s="35"/>
      <c r="CN80" s="103"/>
      <c r="CO80" s="16"/>
      <c r="CQ80" s="35"/>
      <c r="CS80" s="103"/>
      <c r="CT80" s="16"/>
      <c r="CV80" s="35"/>
      <c r="CX80" s="103"/>
      <c r="CY80" s="16"/>
      <c r="DA80" s="35"/>
      <c r="DC80" s="103"/>
      <c r="DD80" s="16"/>
      <c r="DF80" s="35"/>
      <c r="DH80" s="103"/>
      <c r="DI80" s="16"/>
      <c r="DK80" s="35"/>
      <c r="DM80" s="103"/>
      <c r="DN80" s="16"/>
      <c r="DP80" s="35"/>
      <c r="DR80" s="103"/>
      <c r="DS80" s="16"/>
      <c r="DU80" s="35"/>
      <c r="DW80" s="103"/>
      <c r="DX80" s="16"/>
      <c r="DZ80" s="35"/>
      <c r="EB80" s="103"/>
      <c r="EC80" s="16"/>
      <c r="EE80" s="35"/>
      <c r="EG80" s="103"/>
      <c r="EH80" s="16"/>
      <c r="EJ80" s="35"/>
      <c r="EL80" s="103"/>
      <c r="EM80" s="16"/>
      <c r="EO80" s="35"/>
      <c r="EQ80" s="103"/>
      <c r="ER80" s="16"/>
      <c r="ET80" s="35"/>
      <c r="EV80" s="103"/>
      <c r="EW80" s="16"/>
      <c r="EY80" s="35"/>
      <c r="FA80" s="103"/>
      <c r="FB80" s="16"/>
      <c r="FD80" s="35"/>
      <c r="FF80" s="103"/>
      <c r="FG80" s="16"/>
      <c r="FI80" s="35"/>
      <c r="FK80" s="103"/>
      <c r="FL80" s="16"/>
      <c r="FN80" s="35"/>
      <c r="FP80" s="103"/>
      <c r="FQ80" s="16"/>
      <c r="FS80" s="35"/>
      <c r="FU80" s="103"/>
      <c r="FV80" s="16"/>
      <c r="FX80" s="35"/>
      <c r="FZ80" s="103"/>
      <c r="GA80" s="16"/>
      <c r="GC80" s="35"/>
      <c r="GE80" s="103"/>
      <c r="GF80" s="16"/>
      <c r="GH80" s="35"/>
      <c r="GJ80" s="103"/>
    </row>
    <row r="81" spans="1:192" ht="13.5" customHeight="1" x14ac:dyDescent="0.25">
      <c r="A81" s="62"/>
      <c r="C81" s="16"/>
      <c r="E81" s="35"/>
      <c r="G81" s="103"/>
      <c r="H81" s="16"/>
      <c r="J81" s="35"/>
      <c r="L81" s="103"/>
      <c r="M81" s="16"/>
      <c r="O81" s="35"/>
      <c r="Q81" s="103"/>
      <c r="R81" s="16"/>
      <c r="T81" s="35"/>
      <c r="V81" s="103"/>
      <c r="W81" s="16"/>
      <c r="Y81" s="35"/>
      <c r="AA81" s="103"/>
      <c r="AB81" s="16"/>
      <c r="AD81" s="35"/>
      <c r="AF81" s="103"/>
      <c r="AG81" s="16"/>
      <c r="AI81" s="35"/>
      <c r="AK81" s="103"/>
      <c r="AL81" s="16"/>
      <c r="AN81" s="35"/>
      <c r="AP81" s="103"/>
      <c r="AQ81" s="16"/>
      <c r="AS81" s="35"/>
      <c r="AU81" s="103"/>
      <c r="AV81" s="16"/>
      <c r="AX81" s="35"/>
      <c r="AZ81" s="103"/>
      <c r="BA81" s="16"/>
      <c r="BC81" s="35"/>
      <c r="BE81" s="103"/>
      <c r="BF81" s="16"/>
      <c r="BH81" s="35"/>
      <c r="BJ81" s="103"/>
      <c r="BK81" s="16"/>
      <c r="BM81" s="35"/>
      <c r="BO81" s="103"/>
      <c r="BP81" s="16"/>
      <c r="BR81" s="35"/>
      <c r="BT81" s="103"/>
      <c r="BU81" s="16"/>
      <c r="BW81" s="35"/>
      <c r="BY81" s="103"/>
      <c r="BZ81" s="16"/>
      <c r="CB81" s="35"/>
      <c r="CD81" s="103"/>
      <c r="CE81" s="16"/>
      <c r="CG81" s="35"/>
      <c r="CI81" s="103"/>
      <c r="CJ81" s="16"/>
      <c r="CL81" s="35"/>
      <c r="CN81" s="103"/>
      <c r="CO81" s="16"/>
      <c r="CQ81" s="35"/>
      <c r="CS81" s="103"/>
      <c r="CT81" s="16"/>
      <c r="CV81" s="35"/>
      <c r="CX81" s="103"/>
      <c r="CY81" s="16"/>
      <c r="DA81" s="35"/>
      <c r="DC81" s="103"/>
      <c r="DD81" s="16"/>
      <c r="DF81" s="35"/>
      <c r="DH81" s="103"/>
      <c r="DI81" s="16"/>
      <c r="DK81" s="35"/>
      <c r="DM81" s="103"/>
      <c r="DN81" s="16"/>
      <c r="DP81" s="35"/>
      <c r="DR81" s="103"/>
      <c r="DS81" s="16"/>
      <c r="DU81" s="35"/>
      <c r="DW81" s="103"/>
      <c r="DX81" s="16"/>
      <c r="DZ81" s="35"/>
      <c r="EB81" s="103"/>
      <c r="EC81" s="16"/>
      <c r="EE81" s="35"/>
      <c r="EG81" s="103"/>
      <c r="EH81" s="16"/>
      <c r="EJ81" s="35"/>
      <c r="EL81" s="103"/>
      <c r="EM81" s="16"/>
      <c r="EO81" s="35"/>
      <c r="EQ81" s="103"/>
      <c r="ER81" s="16"/>
      <c r="ET81" s="35"/>
      <c r="EV81" s="103"/>
      <c r="EW81" s="16"/>
      <c r="EY81" s="35"/>
      <c r="FA81" s="103"/>
      <c r="FB81" s="16"/>
      <c r="FD81" s="35"/>
      <c r="FF81" s="103"/>
      <c r="FG81" s="16"/>
      <c r="FI81" s="35"/>
      <c r="FK81" s="103"/>
      <c r="FL81" s="16"/>
      <c r="FN81" s="35"/>
      <c r="FP81" s="103"/>
      <c r="FQ81" s="16"/>
      <c r="FS81" s="35"/>
      <c r="FU81" s="103"/>
      <c r="FV81" s="16"/>
      <c r="FX81" s="35"/>
      <c r="FZ81" s="103"/>
      <c r="GA81" s="16"/>
      <c r="GC81" s="35"/>
      <c r="GE81" s="103"/>
      <c r="GF81" s="16"/>
      <c r="GH81" s="35"/>
      <c r="GJ81" s="103"/>
    </row>
    <row r="82" spans="1:192" ht="13.5" customHeight="1" x14ac:dyDescent="0.25">
      <c r="A82" s="62"/>
      <c r="C82" s="16"/>
      <c r="E82" s="35"/>
      <c r="G82" s="103"/>
      <c r="H82" s="16"/>
      <c r="J82" s="35"/>
      <c r="L82" s="103"/>
      <c r="M82" s="16"/>
      <c r="O82" s="35"/>
      <c r="Q82" s="103"/>
      <c r="R82" s="16"/>
      <c r="T82" s="35"/>
      <c r="V82" s="103"/>
      <c r="W82" s="16"/>
      <c r="Y82" s="35"/>
      <c r="AA82" s="103"/>
      <c r="AB82" s="16"/>
      <c r="AD82" s="35"/>
      <c r="AF82" s="103"/>
      <c r="AG82" s="16"/>
      <c r="AI82" s="35"/>
      <c r="AK82" s="103"/>
      <c r="AL82" s="16"/>
      <c r="AN82" s="35"/>
      <c r="AP82" s="103"/>
      <c r="AQ82" s="16"/>
      <c r="AS82" s="35"/>
      <c r="AU82" s="103"/>
      <c r="AV82" s="16"/>
      <c r="AX82" s="35"/>
      <c r="AZ82" s="103"/>
      <c r="BA82" s="16"/>
      <c r="BC82" s="35"/>
      <c r="BE82" s="103"/>
      <c r="BF82" s="16"/>
      <c r="BH82" s="35"/>
      <c r="BJ82" s="103"/>
      <c r="BK82" s="16"/>
      <c r="BM82" s="35"/>
      <c r="BO82" s="103"/>
      <c r="BP82" s="16"/>
      <c r="BR82" s="35"/>
      <c r="BT82" s="103"/>
      <c r="BU82" s="16"/>
      <c r="BW82" s="35"/>
      <c r="BY82" s="103"/>
      <c r="BZ82" s="16"/>
      <c r="CB82" s="35"/>
      <c r="CD82" s="103"/>
      <c r="CE82" s="16"/>
      <c r="CG82" s="35"/>
      <c r="CI82" s="103"/>
      <c r="CJ82" s="16"/>
      <c r="CL82" s="35"/>
      <c r="CN82" s="103"/>
      <c r="CO82" s="16"/>
      <c r="CQ82" s="35"/>
      <c r="CS82" s="103"/>
      <c r="CT82" s="16"/>
      <c r="CV82" s="35"/>
      <c r="CX82" s="103"/>
      <c r="CY82" s="16"/>
      <c r="DA82" s="35"/>
      <c r="DC82" s="103"/>
      <c r="DD82" s="16"/>
      <c r="DF82" s="35"/>
      <c r="DH82" s="103"/>
      <c r="DI82" s="16"/>
      <c r="DK82" s="35"/>
      <c r="DM82" s="103"/>
      <c r="DN82" s="16"/>
      <c r="DP82" s="35"/>
      <c r="DR82" s="103"/>
      <c r="DS82" s="16"/>
      <c r="DU82" s="35"/>
      <c r="DW82" s="103"/>
      <c r="DX82" s="16"/>
      <c r="DZ82" s="35"/>
      <c r="EB82" s="103"/>
      <c r="EC82" s="16"/>
      <c r="EE82" s="35"/>
      <c r="EG82" s="103"/>
      <c r="EH82" s="16"/>
      <c r="EJ82" s="35"/>
      <c r="EL82" s="103"/>
      <c r="EM82" s="16"/>
      <c r="EO82" s="35"/>
      <c r="EQ82" s="103"/>
      <c r="ER82" s="16"/>
      <c r="ET82" s="35"/>
      <c r="EV82" s="103"/>
      <c r="EW82" s="16"/>
      <c r="EY82" s="35"/>
      <c r="FA82" s="103"/>
      <c r="FB82" s="16"/>
      <c r="FD82" s="35"/>
      <c r="FF82" s="103"/>
      <c r="FG82" s="16"/>
      <c r="FI82" s="35"/>
      <c r="FK82" s="103"/>
      <c r="FL82" s="16"/>
      <c r="FN82" s="35"/>
      <c r="FP82" s="103"/>
      <c r="FQ82" s="16"/>
      <c r="FS82" s="35"/>
      <c r="FU82" s="103"/>
      <c r="FV82" s="16"/>
      <c r="FX82" s="35"/>
      <c r="FZ82" s="103"/>
      <c r="GA82" s="16"/>
      <c r="GC82" s="35"/>
      <c r="GE82" s="103"/>
      <c r="GF82" s="16"/>
      <c r="GH82" s="35"/>
      <c r="GJ82" s="103"/>
    </row>
    <row r="83" spans="1:192" ht="13.5" customHeight="1" x14ac:dyDescent="0.25">
      <c r="A83" s="62"/>
      <c r="C83" s="16"/>
      <c r="E83" s="35"/>
      <c r="G83" s="103"/>
      <c r="H83" s="16"/>
      <c r="J83" s="35"/>
      <c r="L83" s="103"/>
      <c r="M83" s="16"/>
      <c r="O83" s="35"/>
      <c r="Q83" s="103"/>
      <c r="R83" s="16"/>
      <c r="T83" s="35"/>
      <c r="V83" s="103"/>
      <c r="W83" s="16"/>
      <c r="Y83" s="35"/>
      <c r="AA83" s="103"/>
      <c r="AB83" s="16"/>
      <c r="AD83" s="35"/>
      <c r="AF83" s="103"/>
      <c r="AG83" s="16"/>
      <c r="AI83" s="35"/>
      <c r="AK83" s="103"/>
      <c r="AL83" s="16"/>
      <c r="AN83" s="35"/>
      <c r="AP83" s="103"/>
      <c r="AQ83" s="16"/>
      <c r="AS83" s="35"/>
      <c r="AU83" s="103"/>
      <c r="AV83" s="16"/>
      <c r="AX83" s="35"/>
      <c r="AZ83" s="103"/>
      <c r="BA83" s="16"/>
      <c r="BC83" s="35"/>
      <c r="BE83" s="103"/>
      <c r="BF83" s="16"/>
      <c r="BH83" s="35"/>
      <c r="BJ83" s="103"/>
      <c r="BK83" s="16"/>
      <c r="BM83" s="35"/>
      <c r="BO83" s="103"/>
      <c r="BP83" s="16"/>
      <c r="BR83" s="35"/>
      <c r="BT83" s="103"/>
      <c r="BU83" s="16"/>
      <c r="BW83" s="35"/>
      <c r="BY83" s="103"/>
      <c r="BZ83" s="16"/>
      <c r="CB83" s="35"/>
      <c r="CD83" s="103"/>
      <c r="CE83" s="16"/>
      <c r="CG83" s="35"/>
      <c r="CI83" s="103"/>
      <c r="CJ83" s="16"/>
      <c r="CL83" s="35"/>
      <c r="CN83" s="103"/>
      <c r="CO83" s="16"/>
      <c r="CQ83" s="35"/>
      <c r="CS83" s="103"/>
      <c r="CT83" s="16"/>
      <c r="CV83" s="35"/>
      <c r="CX83" s="103"/>
      <c r="CY83" s="16"/>
      <c r="DA83" s="35"/>
      <c r="DC83" s="103"/>
      <c r="DD83" s="16"/>
      <c r="DF83" s="35"/>
      <c r="DH83" s="103"/>
      <c r="DI83" s="16"/>
      <c r="DK83" s="35"/>
      <c r="DM83" s="103"/>
      <c r="DN83" s="16"/>
      <c r="DP83" s="35"/>
      <c r="DR83" s="103"/>
      <c r="DS83" s="16"/>
      <c r="DU83" s="35"/>
      <c r="DW83" s="103"/>
      <c r="DX83" s="16"/>
      <c r="DZ83" s="35"/>
      <c r="EB83" s="103"/>
      <c r="EC83" s="16"/>
      <c r="EE83" s="35"/>
      <c r="EG83" s="103"/>
      <c r="EH83" s="16"/>
      <c r="EJ83" s="35"/>
      <c r="EL83" s="103"/>
      <c r="EM83" s="16"/>
      <c r="EO83" s="35"/>
      <c r="EQ83" s="103"/>
      <c r="ER83" s="16"/>
      <c r="ET83" s="35"/>
      <c r="EV83" s="103"/>
      <c r="EW83" s="16"/>
      <c r="EY83" s="35"/>
      <c r="FA83" s="103"/>
      <c r="FB83" s="16"/>
      <c r="FD83" s="35"/>
      <c r="FF83" s="103"/>
      <c r="FG83" s="16"/>
      <c r="FI83" s="35"/>
      <c r="FK83" s="103"/>
      <c r="FL83" s="16"/>
      <c r="FN83" s="35"/>
      <c r="FP83" s="103"/>
      <c r="FQ83" s="16"/>
      <c r="FS83" s="35"/>
      <c r="FU83" s="103"/>
      <c r="FV83" s="16"/>
      <c r="FX83" s="35"/>
      <c r="FZ83" s="103"/>
      <c r="GA83" s="16"/>
      <c r="GC83" s="35"/>
      <c r="GE83" s="103"/>
      <c r="GF83" s="16"/>
      <c r="GH83" s="35"/>
      <c r="GJ83" s="103"/>
    </row>
    <row r="84" spans="1:192" ht="13.5" customHeight="1" x14ac:dyDescent="0.25">
      <c r="A84" s="62"/>
      <c r="C84" s="16"/>
      <c r="E84" s="35"/>
      <c r="G84" s="103"/>
      <c r="H84" s="16"/>
      <c r="J84" s="35"/>
      <c r="L84" s="103"/>
      <c r="M84" s="16"/>
      <c r="O84" s="35"/>
      <c r="Q84" s="103"/>
      <c r="R84" s="16"/>
      <c r="T84" s="35"/>
      <c r="V84" s="103"/>
      <c r="W84" s="16"/>
      <c r="Y84" s="35"/>
      <c r="AA84" s="103"/>
      <c r="AB84" s="16"/>
      <c r="AD84" s="35"/>
      <c r="AF84" s="103"/>
      <c r="AG84" s="16"/>
      <c r="AI84" s="35"/>
      <c r="AK84" s="103"/>
      <c r="AL84" s="16"/>
      <c r="AN84" s="35"/>
      <c r="AP84" s="103"/>
      <c r="AQ84" s="16"/>
      <c r="AS84" s="35"/>
      <c r="AU84" s="103"/>
      <c r="AV84" s="16"/>
      <c r="AX84" s="35"/>
      <c r="AZ84" s="103"/>
      <c r="BA84" s="16"/>
      <c r="BC84" s="35"/>
      <c r="BE84" s="103"/>
      <c r="BF84" s="16"/>
      <c r="BH84" s="35"/>
      <c r="BJ84" s="103"/>
      <c r="BK84" s="16"/>
      <c r="BM84" s="35"/>
      <c r="BO84" s="103"/>
      <c r="BP84" s="16"/>
      <c r="BR84" s="35"/>
      <c r="BT84" s="103"/>
      <c r="BU84" s="16"/>
      <c r="BW84" s="35"/>
      <c r="BY84" s="103"/>
      <c r="BZ84" s="16"/>
      <c r="CB84" s="35"/>
      <c r="CD84" s="103"/>
      <c r="CE84" s="16"/>
      <c r="CG84" s="35"/>
      <c r="CI84" s="103"/>
      <c r="CJ84" s="16"/>
      <c r="CL84" s="35"/>
      <c r="CN84" s="103"/>
      <c r="CO84" s="16"/>
      <c r="CQ84" s="35"/>
      <c r="CS84" s="103"/>
      <c r="CT84" s="16"/>
      <c r="CV84" s="35"/>
      <c r="CX84" s="103"/>
      <c r="CY84" s="16"/>
      <c r="DA84" s="35"/>
      <c r="DC84" s="103"/>
      <c r="DD84" s="16"/>
      <c r="DF84" s="35"/>
      <c r="DH84" s="103"/>
      <c r="DI84" s="16"/>
      <c r="DK84" s="35"/>
      <c r="DM84" s="103"/>
      <c r="DN84" s="16"/>
      <c r="DP84" s="35"/>
      <c r="DR84" s="103"/>
      <c r="DS84" s="16"/>
      <c r="DU84" s="35"/>
      <c r="DW84" s="103"/>
      <c r="DX84" s="16"/>
      <c r="DZ84" s="35"/>
      <c r="EB84" s="103"/>
      <c r="EC84" s="16"/>
      <c r="EE84" s="35"/>
      <c r="EG84" s="103"/>
      <c r="EH84" s="16"/>
      <c r="EJ84" s="35"/>
      <c r="EL84" s="103"/>
      <c r="EM84" s="16"/>
      <c r="EO84" s="35"/>
      <c r="EQ84" s="103"/>
      <c r="ER84" s="16"/>
      <c r="ET84" s="35"/>
      <c r="EV84" s="103"/>
      <c r="EW84" s="16"/>
      <c r="EY84" s="35"/>
      <c r="FA84" s="103"/>
      <c r="FB84" s="16"/>
      <c r="FD84" s="35"/>
      <c r="FF84" s="103"/>
      <c r="FG84" s="16"/>
      <c r="FI84" s="35"/>
      <c r="FK84" s="103"/>
      <c r="FL84" s="16"/>
      <c r="FN84" s="35"/>
      <c r="FP84" s="103"/>
      <c r="FQ84" s="16"/>
      <c r="FS84" s="35"/>
      <c r="FU84" s="103"/>
      <c r="FV84" s="16"/>
      <c r="FX84" s="35"/>
      <c r="FZ84" s="103"/>
      <c r="GA84" s="16"/>
      <c r="GC84" s="35"/>
      <c r="GE84" s="103"/>
      <c r="GF84" s="16"/>
      <c r="GH84" s="35"/>
      <c r="GJ84" s="103"/>
    </row>
    <row r="85" spans="1:192" ht="13.5" customHeight="1" x14ac:dyDescent="0.25">
      <c r="A85" s="62"/>
      <c r="C85" s="16"/>
      <c r="E85" s="35"/>
      <c r="G85" s="103"/>
      <c r="H85" s="16"/>
      <c r="J85" s="35"/>
      <c r="L85" s="103"/>
      <c r="M85" s="16"/>
      <c r="O85" s="35"/>
      <c r="Q85" s="103"/>
      <c r="R85" s="16"/>
      <c r="T85" s="35"/>
      <c r="V85" s="103"/>
      <c r="W85" s="16"/>
      <c r="Y85" s="35"/>
      <c r="AA85" s="103"/>
      <c r="AB85" s="16"/>
      <c r="AD85" s="35"/>
      <c r="AF85" s="103"/>
      <c r="AG85" s="16"/>
      <c r="AI85" s="35"/>
      <c r="AK85" s="103"/>
      <c r="AL85" s="16"/>
      <c r="AN85" s="35"/>
      <c r="AP85" s="103"/>
      <c r="AQ85" s="16"/>
      <c r="AS85" s="35"/>
      <c r="AU85" s="103"/>
      <c r="AV85" s="16"/>
      <c r="AX85" s="35"/>
      <c r="AZ85" s="103"/>
      <c r="BA85" s="16"/>
      <c r="BC85" s="35"/>
      <c r="BE85" s="103"/>
      <c r="BF85" s="16"/>
      <c r="BH85" s="35"/>
      <c r="BJ85" s="103"/>
      <c r="BK85" s="16"/>
      <c r="BM85" s="35"/>
      <c r="BO85" s="103"/>
      <c r="BP85" s="16"/>
      <c r="BR85" s="35"/>
      <c r="BT85" s="103"/>
      <c r="BU85" s="16"/>
      <c r="BW85" s="35"/>
      <c r="BY85" s="103"/>
      <c r="BZ85" s="16"/>
      <c r="CB85" s="35"/>
      <c r="CD85" s="103"/>
      <c r="CE85" s="16"/>
      <c r="CG85" s="35"/>
      <c r="CI85" s="103"/>
      <c r="CJ85" s="16"/>
      <c r="CL85" s="35"/>
      <c r="CN85" s="103"/>
      <c r="CO85" s="16"/>
      <c r="CQ85" s="35"/>
      <c r="CS85" s="103"/>
      <c r="CT85" s="16"/>
      <c r="CV85" s="35"/>
      <c r="CX85" s="103"/>
      <c r="CY85" s="16"/>
      <c r="DA85" s="35"/>
      <c r="DC85" s="103"/>
      <c r="DD85" s="16"/>
      <c r="DF85" s="35"/>
      <c r="DH85" s="103"/>
      <c r="DI85" s="16"/>
      <c r="DK85" s="35"/>
      <c r="DM85" s="103"/>
      <c r="DN85" s="16"/>
      <c r="DP85" s="35"/>
      <c r="DR85" s="103"/>
      <c r="DS85" s="16"/>
      <c r="DU85" s="35"/>
      <c r="DW85" s="103"/>
      <c r="DX85" s="16"/>
      <c r="DZ85" s="35"/>
      <c r="EB85" s="103"/>
      <c r="EC85" s="16"/>
      <c r="EE85" s="35"/>
      <c r="EG85" s="103"/>
      <c r="EH85" s="16"/>
      <c r="EJ85" s="35"/>
      <c r="EL85" s="103"/>
      <c r="EM85" s="16"/>
      <c r="EO85" s="35"/>
      <c r="EQ85" s="103"/>
      <c r="ER85" s="16"/>
      <c r="ET85" s="35"/>
      <c r="EV85" s="103"/>
      <c r="EW85" s="16"/>
      <c r="EY85" s="35"/>
      <c r="FA85" s="103"/>
      <c r="FB85" s="16"/>
      <c r="FD85" s="35"/>
      <c r="FF85" s="103"/>
      <c r="FG85" s="16"/>
      <c r="FI85" s="35"/>
      <c r="FK85" s="103"/>
      <c r="FL85" s="16"/>
      <c r="FN85" s="35"/>
      <c r="FP85" s="103"/>
      <c r="FQ85" s="16"/>
      <c r="FS85" s="35"/>
      <c r="FU85" s="103"/>
      <c r="FV85" s="16"/>
      <c r="FX85" s="35"/>
      <c r="FZ85" s="103"/>
      <c r="GA85" s="16"/>
      <c r="GC85" s="35"/>
      <c r="GE85" s="103"/>
      <c r="GF85" s="16"/>
      <c r="GH85" s="35"/>
      <c r="GJ85" s="103"/>
    </row>
    <row r="86" spans="1:192" ht="13.5" customHeight="1" x14ac:dyDescent="0.25">
      <c r="A86" s="62"/>
      <c r="C86" s="16"/>
      <c r="E86" s="35"/>
      <c r="G86" s="103"/>
      <c r="H86" s="16"/>
      <c r="J86" s="35"/>
      <c r="L86" s="103"/>
      <c r="M86" s="16"/>
      <c r="O86" s="35"/>
      <c r="Q86" s="103"/>
      <c r="R86" s="16"/>
      <c r="T86" s="35"/>
      <c r="V86" s="103"/>
      <c r="W86" s="16"/>
      <c r="Y86" s="35"/>
      <c r="AA86" s="103"/>
      <c r="AB86" s="16"/>
      <c r="AD86" s="35"/>
      <c r="AF86" s="103"/>
      <c r="AG86" s="16"/>
      <c r="AI86" s="35"/>
      <c r="AK86" s="103"/>
      <c r="AL86" s="16"/>
      <c r="AN86" s="35"/>
      <c r="AP86" s="103"/>
      <c r="AQ86" s="16"/>
      <c r="AS86" s="35"/>
      <c r="AU86" s="103"/>
      <c r="AV86" s="16"/>
      <c r="AX86" s="35"/>
      <c r="AZ86" s="103"/>
      <c r="BA86" s="16"/>
      <c r="BC86" s="35"/>
      <c r="BE86" s="103"/>
      <c r="BF86" s="16"/>
      <c r="BH86" s="35"/>
      <c r="BJ86" s="103"/>
      <c r="BK86" s="16"/>
      <c r="BM86" s="35"/>
      <c r="BO86" s="103"/>
      <c r="BP86" s="16"/>
      <c r="BR86" s="35"/>
      <c r="BT86" s="103"/>
      <c r="BU86" s="16"/>
      <c r="BW86" s="35"/>
      <c r="BY86" s="103"/>
      <c r="BZ86" s="16"/>
      <c r="CB86" s="35"/>
      <c r="CD86" s="103"/>
      <c r="CE86" s="16"/>
      <c r="CG86" s="35"/>
      <c r="CI86" s="103"/>
      <c r="CJ86" s="16"/>
      <c r="CL86" s="35"/>
      <c r="CN86" s="103"/>
      <c r="CO86" s="16"/>
      <c r="CQ86" s="35"/>
      <c r="CS86" s="103"/>
      <c r="CT86" s="16"/>
      <c r="CV86" s="35"/>
      <c r="CX86" s="103"/>
      <c r="CY86" s="16"/>
      <c r="DA86" s="35"/>
      <c r="DC86" s="103"/>
      <c r="DD86" s="16"/>
      <c r="DF86" s="35"/>
      <c r="DH86" s="103"/>
      <c r="DI86" s="16"/>
      <c r="DK86" s="35"/>
      <c r="DM86" s="103"/>
      <c r="DN86" s="16"/>
      <c r="DP86" s="35"/>
      <c r="DR86" s="103"/>
      <c r="DS86" s="16"/>
      <c r="DU86" s="35"/>
      <c r="DW86" s="103"/>
      <c r="DX86" s="16"/>
      <c r="DZ86" s="35"/>
      <c r="EB86" s="103"/>
      <c r="EC86" s="16"/>
      <c r="EE86" s="35"/>
      <c r="EG86" s="103"/>
      <c r="EH86" s="16"/>
      <c r="EJ86" s="35"/>
      <c r="EL86" s="103"/>
      <c r="EM86" s="16"/>
      <c r="EO86" s="35"/>
      <c r="EQ86" s="103"/>
      <c r="ER86" s="16"/>
      <c r="ET86" s="35"/>
      <c r="EV86" s="103"/>
      <c r="EW86" s="16"/>
      <c r="EY86" s="35"/>
      <c r="FA86" s="103"/>
      <c r="FB86" s="16"/>
      <c r="FD86" s="35"/>
      <c r="FF86" s="103"/>
      <c r="FG86" s="16"/>
      <c r="FI86" s="35"/>
      <c r="FK86" s="103"/>
      <c r="FL86" s="16"/>
      <c r="FN86" s="35"/>
      <c r="FP86" s="103"/>
      <c r="FQ86" s="16"/>
      <c r="FS86" s="35"/>
      <c r="FU86" s="103"/>
      <c r="FV86" s="16"/>
      <c r="FX86" s="35"/>
      <c r="FZ86" s="103"/>
      <c r="GA86" s="16"/>
      <c r="GC86" s="35"/>
      <c r="GE86" s="103"/>
      <c r="GF86" s="16"/>
      <c r="GH86" s="35"/>
      <c r="GJ86" s="103"/>
    </row>
    <row r="87" spans="1:192" ht="13.5" customHeight="1" x14ac:dyDescent="0.25">
      <c r="A87" s="62"/>
      <c r="C87" s="16"/>
      <c r="E87" s="35"/>
      <c r="G87" s="103"/>
      <c r="H87" s="16"/>
      <c r="J87" s="35"/>
      <c r="L87" s="103"/>
      <c r="M87" s="16"/>
      <c r="O87" s="35"/>
      <c r="Q87" s="103"/>
      <c r="R87" s="16"/>
      <c r="T87" s="35"/>
      <c r="V87" s="103"/>
      <c r="W87" s="16"/>
      <c r="Y87" s="35"/>
      <c r="AA87" s="103"/>
      <c r="AB87" s="16"/>
      <c r="AD87" s="35"/>
      <c r="AF87" s="103"/>
      <c r="AG87" s="16"/>
      <c r="AI87" s="35"/>
      <c r="AK87" s="103"/>
      <c r="AL87" s="16"/>
      <c r="AN87" s="35"/>
      <c r="AP87" s="103"/>
      <c r="AQ87" s="16"/>
      <c r="AS87" s="35"/>
      <c r="AU87" s="103"/>
      <c r="AV87" s="16"/>
      <c r="AX87" s="35"/>
      <c r="AZ87" s="103"/>
      <c r="BA87" s="16"/>
      <c r="BC87" s="35"/>
      <c r="BE87" s="103"/>
      <c r="BF87" s="16"/>
      <c r="BH87" s="35"/>
      <c r="BJ87" s="103"/>
      <c r="BK87" s="16"/>
      <c r="BM87" s="35"/>
      <c r="BO87" s="103"/>
      <c r="BP87" s="16"/>
      <c r="BR87" s="35"/>
      <c r="BT87" s="103"/>
      <c r="BU87" s="16"/>
      <c r="BW87" s="35"/>
      <c r="BY87" s="103"/>
      <c r="BZ87" s="16"/>
      <c r="CB87" s="35"/>
      <c r="CD87" s="103"/>
      <c r="CE87" s="16"/>
      <c r="CG87" s="35"/>
      <c r="CI87" s="103"/>
      <c r="CJ87" s="16"/>
      <c r="CL87" s="35"/>
      <c r="CN87" s="103"/>
      <c r="CO87" s="16"/>
      <c r="CQ87" s="35"/>
      <c r="CS87" s="103"/>
      <c r="CT87" s="16"/>
      <c r="CV87" s="35"/>
      <c r="CX87" s="103"/>
      <c r="CY87" s="16"/>
      <c r="DA87" s="35"/>
      <c r="DC87" s="103"/>
      <c r="DD87" s="16"/>
      <c r="DF87" s="35"/>
      <c r="DH87" s="103"/>
      <c r="DI87" s="16"/>
      <c r="DK87" s="35"/>
      <c r="DM87" s="103"/>
      <c r="DN87" s="16"/>
      <c r="DP87" s="35"/>
      <c r="DR87" s="103"/>
      <c r="DS87" s="16"/>
      <c r="DU87" s="35"/>
      <c r="DW87" s="103"/>
      <c r="DX87" s="16"/>
      <c r="DZ87" s="35"/>
      <c r="EB87" s="103"/>
      <c r="EC87" s="16"/>
      <c r="EE87" s="35"/>
      <c r="EG87" s="103"/>
      <c r="EH87" s="16"/>
      <c r="EJ87" s="35"/>
      <c r="EL87" s="103"/>
      <c r="EM87" s="16"/>
      <c r="EO87" s="35"/>
      <c r="EQ87" s="103"/>
      <c r="ER87" s="16"/>
      <c r="ET87" s="35"/>
      <c r="EV87" s="103"/>
      <c r="EW87" s="16"/>
      <c r="EY87" s="35"/>
      <c r="FA87" s="103"/>
      <c r="FB87" s="16"/>
      <c r="FD87" s="35"/>
      <c r="FF87" s="103"/>
      <c r="FG87" s="16"/>
      <c r="FI87" s="35"/>
      <c r="FK87" s="103"/>
      <c r="FL87" s="16"/>
      <c r="FN87" s="35"/>
      <c r="FP87" s="103"/>
      <c r="FQ87" s="16"/>
      <c r="FS87" s="35"/>
      <c r="FU87" s="103"/>
      <c r="FV87" s="16"/>
      <c r="FX87" s="35"/>
      <c r="FZ87" s="103"/>
      <c r="GA87" s="16"/>
      <c r="GC87" s="35"/>
      <c r="GE87" s="103"/>
      <c r="GF87" s="16"/>
      <c r="GH87" s="35"/>
      <c r="GJ87" s="103"/>
    </row>
    <row r="88" spans="1:192" ht="13.5" customHeight="1" x14ac:dyDescent="0.25">
      <c r="A88" s="62"/>
      <c r="C88" s="16"/>
      <c r="E88" s="35"/>
      <c r="G88" s="103"/>
      <c r="H88" s="16"/>
      <c r="J88" s="35"/>
      <c r="L88" s="103"/>
      <c r="M88" s="16"/>
      <c r="O88" s="35"/>
      <c r="Q88" s="103"/>
      <c r="R88" s="16"/>
      <c r="T88" s="35"/>
      <c r="V88" s="103"/>
      <c r="W88" s="16"/>
      <c r="Y88" s="35"/>
      <c r="AA88" s="103"/>
      <c r="AB88" s="16"/>
      <c r="AD88" s="35"/>
      <c r="AF88" s="103"/>
      <c r="AG88" s="16"/>
      <c r="AI88" s="35"/>
      <c r="AK88" s="103"/>
      <c r="AL88" s="16"/>
      <c r="AN88" s="35"/>
      <c r="AP88" s="103"/>
      <c r="AQ88" s="16"/>
      <c r="AS88" s="35"/>
      <c r="AU88" s="103"/>
      <c r="AV88" s="16"/>
      <c r="AX88" s="35"/>
      <c r="AZ88" s="103"/>
      <c r="BA88" s="16"/>
      <c r="BC88" s="35"/>
      <c r="BE88" s="103"/>
      <c r="BF88" s="16"/>
      <c r="BH88" s="35"/>
      <c r="BJ88" s="103"/>
      <c r="BK88" s="16"/>
      <c r="BM88" s="35"/>
      <c r="BO88" s="103"/>
      <c r="BP88" s="16"/>
      <c r="BR88" s="35"/>
      <c r="BT88" s="103"/>
      <c r="BU88" s="16"/>
      <c r="BW88" s="35"/>
      <c r="BY88" s="103"/>
      <c r="BZ88" s="16"/>
      <c r="CB88" s="35"/>
      <c r="CD88" s="103"/>
      <c r="CE88" s="16"/>
      <c r="CG88" s="35"/>
      <c r="CI88" s="103"/>
      <c r="CJ88" s="16"/>
      <c r="CL88" s="35"/>
      <c r="CN88" s="103"/>
      <c r="CO88" s="16"/>
      <c r="CQ88" s="35"/>
      <c r="CS88" s="103"/>
      <c r="CT88" s="16"/>
      <c r="CV88" s="35"/>
      <c r="CX88" s="103"/>
      <c r="CY88" s="16"/>
      <c r="DA88" s="35"/>
      <c r="DC88" s="103"/>
      <c r="DD88" s="16"/>
      <c r="DF88" s="35"/>
      <c r="DH88" s="103"/>
      <c r="DI88" s="16"/>
      <c r="DK88" s="35"/>
      <c r="DM88" s="103"/>
      <c r="DN88" s="16"/>
      <c r="DP88" s="35"/>
      <c r="DR88" s="103"/>
      <c r="DS88" s="16"/>
      <c r="DU88" s="35"/>
      <c r="DW88" s="103"/>
      <c r="DX88" s="16"/>
      <c r="DZ88" s="35"/>
      <c r="EB88" s="103"/>
      <c r="EC88" s="16"/>
      <c r="EE88" s="35"/>
      <c r="EG88" s="103"/>
      <c r="EH88" s="16"/>
      <c r="EJ88" s="35"/>
      <c r="EL88" s="103"/>
      <c r="EM88" s="16"/>
      <c r="EO88" s="35"/>
      <c r="EQ88" s="103"/>
      <c r="ER88" s="16"/>
      <c r="ET88" s="35"/>
      <c r="EV88" s="103"/>
      <c r="EW88" s="16"/>
      <c r="EY88" s="35"/>
      <c r="FA88" s="103"/>
      <c r="FB88" s="16"/>
      <c r="FD88" s="35"/>
      <c r="FF88" s="103"/>
      <c r="FG88" s="16"/>
      <c r="FI88" s="35"/>
      <c r="FK88" s="103"/>
      <c r="FL88" s="16"/>
      <c r="FN88" s="35"/>
      <c r="FP88" s="103"/>
      <c r="FQ88" s="16"/>
      <c r="FS88" s="35"/>
      <c r="FU88" s="103"/>
      <c r="FV88" s="16"/>
      <c r="FX88" s="35"/>
      <c r="FZ88" s="103"/>
      <c r="GA88" s="16"/>
      <c r="GC88" s="35"/>
      <c r="GE88" s="103"/>
      <c r="GF88" s="16"/>
      <c r="GH88" s="35"/>
      <c r="GJ88" s="103"/>
    </row>
    <row r="89" spans="1:192" ht="13.5" customHeight="1" x14ac:dyDescent="0.25">
      <c r="A89" s="62"/>
      <c r="C89" s="16"/>
      <c r="E89" s="35"/>
      <c r="G89" s="103"/>
      <c r="H89" s="16"/>
      <c r="J89" s="35"/>
      <c r="L89" s="103"/>
      <c r="M89" s="16"/>
      <c r="O89" s="35"/>
      <c r="Q89" s="103"/>
      <c r="R89" s="16"/>
      <c r="T89" s="35"/>
      <c r="V89" s="103"/>
      <c r="W89" s="16"/>
      <c r="Y89" s="35"/>
      <c r="AA89" s="103"/>
      <c r="AB89" s="16"/>
      <c r="AD89" s="35"/>
      <c r="AF89" s="103"/>
      <c r="AG89" s="16"/>
      <c r="AI89" s="35"/>
      <c r="AK89" s="103"/>
      <c r="AL89" s="16"/>
      <c r="AN89" s="35"/>
      <c r="AP89" s="103"/>
      <c r="AQ89" s="16"/>
      <c r="AS89" s="35"/>
      <c r="AU89" s="103"/>
      <c r="AV89" s="16"/>
      <c r="AX89" s="35"/>
      <c r="AZ89" s="103"/>
      <c r="BA89" s="16"/>
      <c r="BC89" s="35"/>
      <c r="BE89" s="103"/>
      <c r="BF89" s="16"/>
      <c r="BH89" s="35"/>
      <c r="BJ89" s="103"/>
      <c r="BK89" s="16"/>
      <c r="BM89" s="35"/>
      <c r="BO89" s="103"/>
      <c r="BP89" s="16"/>
      <c r="BR89" s="35"/>
      <c r="BT89" s="103"/>
      <c r="BU89" s="16"/>
      <c r="BW89" s="35"/>
      <c r="BY89" s="103"/>
      <c r="BZ89" s="16"/>
      <c r="CB89" s="35"/>
      <c r="CD89" s="103"/>
      <c r="CE89" s="16"/>
      <c r="CG89" s="35"/>
      <c r="CI89" s="103"/>
      <c r="CJ89" s="16"/>
      <c r="CL89" s="35"/>
      <c r="CN89" s="103"/>
      <c r="CO89" s="16"/>
      <c r="CQ89" s="35"/>
      <c r="CS89" s="103"/>
      <c r="CT89" s="16"/>
      <c r="CV89" s="35"/>
      <c r="CX89" s="103"/>
      <c r="CY89" s="16"/>
      <c r="DA89" s="35"/>
      <c r="DC89" s="103"/>
      <c r="DD89" s="16"/>
      <c r="DF89" s="35"/>
      <c r="DH89" s="103"/>
      <c r="DI89" s="16"/>
      <c r="DK89" s="35"/>
      <c r="DM89" s="103"/>
      <c r="DN89" s="16"/>
      <c r="DP89" s="35"/>
      <c r="DR89" s="103"/>
      <c r="DS89" s="16"/>
      <c r="DU89" s="35"/>
      <c r="DW89" s="103"/>
      <c r="DX89" s="16"/>
      <c r="DZ89" s="35"/>
      <c r="EB89" s="103"/>
      <c r="EC89" s="16"/>
      <c r="EE89" s="35"/>
      <c r="EG89" s="103"/>
      <c r="EH89" s="16"/>
      <c r="EJ89" s="35"/>
      <c r="EL89" s="103"/>
      <c r="EM89" s="16"/>
      <c r="EO89" s="35"/>
      <c r="EQ89" s="103"/>
      <c r="ER89" s="16"/>
      <c r="ET89" s="35"/>
      <c r="EV89" s="103"/>
      <c r="EW89" s="16"/>
      <c r="EY89" s="35"/>
      <c r="FA89" s="103"/>
      <c r="FB89" s="16"/>
      <c r="FD89" s="35"/>
      <c r="FF89" s="103"/>
      <c r="FG89" s="16"/>
      <c r="FI89" s="35"/>
      <c r="FK89" s="103"/>
      <c r="FL89" s="16"/>
      <c r="FN89" s="35"/>
      <c r="FP89" s="103"/>
      <c r="FQ89" s="16"/>
      <c r="FS89" s="35"/>
      <c r="FU89" s="103"/>
      <c r="FV89" s="16"/>
      <c r="FX89" s="35"/>
      <c r="FZ89" s="103"/>
      <c r="GA89" s="16"/>
      <c r="GC89" s="35"/>
      <c r="GE89" s="103"/>
      <c r="GF89" s="16"/>
      <c r="GH89" s="35"/>
      <c r="GJ89" s="103"/>
    </row>
    <row r="90" spans="1:192" ht="13.5" customHeight="1" x14ac:dyDescent="0.25">
      <c r="A90" s="62"/>
      <c r="C90" s="16"/>
      <c r="E90" s="35"/>
      <c r="G90" s="103"/>
      <c r="H90" s="16"/>
      <c r="J90" s="35"/>
      <c r="L90" s="103"/>
      <c r="M90" s="16"/>
      <c r="O90" s="35"/>
      <c r="Q90" s="103"/>
      <c r="R90" s="16"/>
      <c r="T90" s="35"/>
      <c r="V90" s="103"/>
      <c r="W90" s="16"/>
      <c r="Y90" s="35"/>
      <c r="AA90" s="103"/>
      <c r="AB90" s="16"/>
      <c r="AD90" s="35"/>
      <c r="AF90" s="103"/>
      <c r="AG90" s="16"/>
      <c r="AI90" s="35"/>
      <c r="AK90" s="103"/>
      <c r="AL90" s="16"/>
      <c r="AN90" s="35"/>
      <c r="AP90" s="103"/>
      <c r="AQ90" s="16"/>
      <c r="AS90" s="35"/>
      <c r="AU90" s="103"/>
      <c r="AV90" s="16"/>
      <c r="AX90" s="35"/>
      <c r="AZ90" s="103"/>
      <c r="BA90" s="16"/>
      <c r="BC90" s="35"/>
      <c r="BE90" s="103"/>
      <c r="BF90" s="16"/>
      <c r="BH90" s="35"/>
      <c r="BJ90" s="103"/>
      <c r="BK90" s="16"/>
      <c r="BM90" s="35"/>
      <c r="BO90" s="103"/>
      <c r="BP90" s="16"/>
      <c r="BR90" s="35"/>
      <c r="BT90" s="103"/>
      <c r="BU90" s="16"/>
      <c r="BW90" s="35"/>
      <c r="BY90" s="103"/>
      <c r="BZ90" s="16"/>
      <c r="CB90" s="35"/>
      <c r="CD90" s="103"/>
      <c r="CE90" s="16"/>
      <c r="CG90" s="35"/>
      <c r="CI90" s="103"/>
      <c r="CJ90" s="16"/>
      <c r="CL90" s="35"/>
      <c r="CN90" s="103"/>
      <c r="CO90" s="16"/>
      <c r="CQ90" s="35"/>
      <c r="CS90" s="103"/>
      <c r="CT90" s="16"/>
      <c r="CV90" s="35"/>
      <c r="CX90" s="103"/>
      <c r="CY90" s="16"/>
      <c r="DA90" s="35"/>
      <c r="DC90" s="103"/>
      <c r="DD90" s="16"/>
      <c r="DF90" s="35"/>
      <c r="DH90" s="103"/>
      <c r="DI90" s="16"/>
      <c r="DK90" s="35"/>
      <c r="DM90" s="103"/>
      <c r="DN90" s="16"/>
      <c r="DP90" s="35"/>
      <c r="DR90" s="103"/>
      <c r="DS90" s="16"/>
      <c r="DU90" s="35"/>
      <c r="DW90" s="103"/>
      <c r="DX90" s="16"/>
      <c r="DZ90" s="35"/>
      <c r="EB90" s="103"/>
      <c r="EC90" s="16"/>
      <c r="EE90" s="35"/>
      <c r="EG90" s="103"/>
      <c r="EH90" s="16"/>
      <c r="EJ90" s="35"/>
      <c r="EL90" s="103"/>
      <c r="EM90" s="16"/>
      <c r="EO90" s="35"/>
      <c r="EQ90" s="103"/>
      <c r="ER90" s="16"/>
      <c r="ET90" s="35"/>
      <c r="EV90" s="103"/>
      <c r="EW90" s="16"/>
      <c r="EY90" s="35"/>
      <c r="FA90" s="103"/>
      <c r="FB90" s="16"/>
      <c r="FD90" s="35"/>
      <c r="FF90" s="103"/>
      <c r="FG90" s="16"/>
      <c r="FI90" s="35"/>
      <c r="FK90" s="103"/>
      <c r="FL90" s="16"/>
      <c r="FN90" s="35"/>
      <c r="FP90" s="103"/>
      <c r="FQ90" s="16"/>
      <c r="FS90" s="35"/>
      <c r="FU90" s="103"/>
      <c r="FV90" s="16"/>
      <c r="FX90" s="35"/>
      <c r="FZ90" s="103"/>
      <c r="GA90" s="16"/>
      <c r="GC90" s="35"/>
      <c r="GE90" s="103"/>
      <c r="GF90" s="16"/>
      <c r="GH90" s="35"/>
      <c r="GJ90" s="103"/>
    </row>
    <row r="91" spans="1:192" ht="13.5" customHeight="1" x14ac:dyDescent="0.25">
      <c r="A91" s="62"/>
      <c r="C91" s="16"/>
      <c r="E91" s="35"/>
      <c r="G91" s="103"/>
      <c r="H91" s="16"/>
      <c r="J91" s="35"/>
      <c r="L91" s="103"/>
      <c r="M91" s="16"/>
      <c r="O91" s="35"/>
      <c r="Q91" s="103"/>
      <c r="R91" s="16"/>
      <c r="T91" s="35"/>
      <c r="V91" s="103"/>
      <c r="W91" s="16"/>
      <c r="Y91" s="35"/>
      <c r="AA91" s="103"/>
      <c r="AB91" s="16"/>
      <c r="AD91" s="35"/>
      <c r="AF91" s="103"/>
      <c r="AG91" s="16"/>
      <c r="AI91" s="35"/>
      <c r="AK91" s="103"/>
      <c r="AL91" s="16"/>
      <c r="AN91" s="35"/>
      <c r="AP91" s="103"/>
      <c r="AQ91" s="16"/>
      <c r="AS91" s="35"/>
      <c r="AU91" s="103"/>
      <c r="AV91" s="16"/>
      <c r="AX91" s="35"/>
      <c r="AZ91" s="103"/>
      <c r="BA91" s="16"/>
      <c r="BC91" s="35"/>
      <c r="BE91" s="103"/>
      <c r="BF91" s="16"/>
      <c r="BH91" s="35"/>
      <c r="BJ91" s="103"/>
      <c r="BK91" s="16"/>
      <c r="BM91" s="35"/>
      <c r="BO91" s="103"/>
      <c r="BP91" s="16"/>
      <c r="BR91" s="35"/>
      <c r="BT91" s="103"/>
      <c r="BU91" s="16"/>
      <c r="BW91" s="35"/>
      <c r="BY91" s="103"/>
      <c r="BZ91" s="16"/>
      <c r="CB91" s="35"/>
      <c r="CD91" s="103"/>
      <c r="CE91" s="16"/>
      <c r="CG91" s="35"/>
      <c r="CI91" s="103"/>
      <c r="CJ91" s="16"/>
      <c r="CL91" s="35"/>
      <c r="CN91" s="103"/>
      <c r="CO91" s="16"/>
      <c r="CQ91" s="35"/>
      <c r="CS91" s="103"/>
      <c r="CT91" s="16"/>
      <c r="CV91" s="35"/>
      <c r="CX91" s="103"/>
      <c r="CY91" s="16"/>
      <c r="DA91" s="35"/>
      <c r="DC91" s="103"/>
      <c r="DD91" s="16"/>
      <c r="DF91" s="35"/>
      <c r="DH91" s="103"/>
      <c r="DI91" s="16"/>
      <c r="DK91" s="35"/>
      <c r="DM91" s="103"/>
      <c r="DN91" s="16"/>
      <c r="DP91" s="35"/>
      <c r="DR91" s="103"/>
      <c r="DS91" s="16"/>
      <c r="DU91" s="35"/>
      <c r="DW91" s="103"/>
      <c r="DX91" s="16"/>
      <c r="DZ91" s="35"/>
      <c r="EB91" s="103"/>
      <c r="EC91" s="16"/>
      <c r="EE91" s="35"/>
      <c r="EG91" s="103"/>
      <c r="EH91" s="16"/>
      <c r="EJ91" s="35"/>
      <c r="EL91" s="103"/>
      <c r="EM91" s="16"/>
      <c r="EO91" s="35"/>
      <c r="EQ91" s="103"/>
      <c r="ER91" s="16"/>
      <c r="ET91" s="35"/>
      <c r="EV91" s="103"/>
      <c r="EW91" s="16"/>
      <c r="EY91" s="35"/>
      <c r="FA91" s="103"/>
      <c r="FB91" s="16"/>
      <c r="FD91" s="35"/>
      <c r="FF91" s="103"/>
      <c r="FG91" s="16"/>
      <c r="FI91" s="35"/>
      <c r="FK91" s="103"/>
      <c r="FL91" s="16"/>
      <c r="FN91" s="35"/>
      <c r="FP91" s="103"/>
      <c r="FQ91" s="16"/>
      <c r="FS91" s="35"/>
      <c r="FU91" s="103"/>
      <c r="FV91" s="16"/>
      <c r="FX91" s="35"/>
      <c r="FZ91" s="103"/>
      <c r="GA91" s="16"/>
      <c r="GC91" s="35"/>
      <c r="GE91" s="103"/>
      <c r="GF91" s="16"/>
      <c r="GH91" s="35"/>
      <c r="GJ91" s="103"/>
    </row>
    <row r="92" spans="1:192" ht="13.5" customHeight="1" x14ac:dyDescent="0.25">
      <c r="A92" s="62"/>
      <c r="C92" s="16"/>
      <c r="E92" s="35"/>
      <c r="G92" s="103"/>
      <c r="H92" s="16"/>
      <c r="J92" s="35"/>
      <c r="L92" s="103"/>
      <c r="M92" s="16"/>
      <c r="O92" s="35"/>
      <c r="Q92" s="103"/>
      <c r="R92" s="16"/>
      <c r="T92" s="35"/>
      <c r="V92" s="103"/>
      <c r="W92" s="16"/>
      <c r="Y92" s="35"/>
      <c r="AA92" s="103"/>
      <c r="AB92" s="16"/>
      <c r="AD92" s="35"/>
      <c r="AF92" s="103"/>
      <c r="AG92" s="16"/>
      <c r="AI92" s="35"/>
      <c r="AK92" s="103"/>
      <c r="AL92" s="16"/>
      <c r="AN92" s="35"/>
      <c r="AP92" s="103"/>
      <c r="AQ92" s="16"/>
      <c r="AS92" s="35"/>
      <c r="AU92" s="103"/>
      <c r="AV92" s="16"/>
      <c r="AX92" s="35"/>
      <c r="AZ92" s="103"/>
      <c r="BA92" s="16"/>
      <c r="BC92" s="35"/>
      <c r="BE92" s="103"/>
      <c r="BF92" s="16"/>
      <c r="BH92" s="35"/>
      <c r="BJ92" s="103"/>
      <c r="BK92" s="16"/>
      <c r="BM92" s="35"/>
      <c r="BO92" s="103"/>
      <c r="BP92" s="16"/>
      <c r="BR92" s="35"/>
      <c r="BT92" s="103"/>
      <c r="BU92" s="16"/>
      <c r="BW92" s="35"/>
      <c r="BY92" s="103"/>
      <c r="BZ92" s="16"/>
      <c r="CB92" s="35"/>
      <c r="CD92" s="103"/>
      <c r="CE92" s="16"/>
      <c r="CG92" s="35"/>
      <c r="CI92" s="103"/>
      <c r="CJ92" s="16"/>
      <c r="CL92" s="35"/>
      <c r="CN92" s="103"/>
      <c r="CO92" s="16"/>
      <c r="CQ92" s="35"/>
      <c r="CS92" s="103"/>
      <c r="CT92" s="16"/>
      <c r="CV92" s="35"/>
      <c r="CX92" s="103"/>
      <c r="CY92" s="16"/>
      <c r="DA92" s="35"/>
      <c r="DC92" s="103"/>
      <c r="DD92" s="16"/>
      <c r="DF92" s="35"/>
      <c r="DH92" s="103"/>
      <c r="DI92" s="16"/>
      <c r="DK92" s="35"/>
      <c r="DM92" s="103"/>
      <c r="DN92" s="16"/>
      <c r="DP92" s="35"/>
      <c r="DR92" s="103"/>
      <c r="DS92" s="16"/>
      <c r="DU92" s="35"/>
      <c r="DW92" s="103"/>
      <c r="DX92" s="16"/>
      <c r="DZ92" s="35"/>
      <c r="EB92" s="103"/>
      <c r="EC92" s="16"/>
      <c r="EE92" s="35"/>
      <c r="EG92" s="103"/>
      <c r="EH92" s="16"/>
      <c r="EJ92" s="35"/>
      <c r="EL92" s="103"/>
      <c r="EM92" s="16"/>
      <c r="EO92" s="35"/>
      <c r="EQ92" s="103"/>
      <c r="ER92" s="16"/>
      <c r="ET92" s="35"/>
      <c r="EV92" s="103"/>
      <c r="EW92" s="16"/>
      <c r="EY92" s="35"/>
      <c r="FA92" s="103"/>
      <c r="FB92" s="16"/>
      <c r="FD92" s="35"/>
      <c r="FF92" s="103"/>
      <c r="FG92" s="16"/>
      <c r="FI92" s="35"/>
      <c r="FK92" s="103"/>
      <c r="FL92" s="16"/>
      <c r="FN92" s="35"/>
      <c r="FP92" s="103"/>
      <c r="FQ92" s="16"/>
      <c r="FS92" s="35"/>
      <c r="FU92" s="103"/>
      <c r="FV92" s="16"/>
      <c r="FX92" s="35"/>
      <c r="FZ92" s="103"/>
      <c r="GA92" s="16"/>
      <c r="GC92" s="35"/>
      <c r="GE92" s="103"/>
      <c r="GF92" s="16"/>
      <c r="GH92" s="35"/>
      <c r="GJ92" s="103"/>
    </row>
  </sheetData>
  <customSheetViews>
    <customSheetView guid="{58E98FBC-18A6-4DF7-8BE5-466B393E75B5}">
      <pane xSplit="2" ySplit="10" topLeftCell="C11" activePane="bottomRight" state="frozen"/>
      <selection pane="bottomRight" sqref="A1:G10"/>
      <pageMargins left="0.75" right="0.75" top="1" bottom="1" header="0.5" footer="0.5"/>
      <pageSetup orientation="portrait" horizontalDpi="4294967292" verticalDpi="4294967292"/>
      <headerFooter alignWithMargins="0"/>
    </customSheetView>
  </customSheetViews>
  <phoneticPr fontId="0" type="noConversion"/>
  <pageMargins left="0.75" right="0.75" top="1" bottom="1" header="0.5" footer="0.5"/>
  <pageSetup orientation="portrait" horizontalDpi="4294967292" verticalDpi="4294967292" r:id="rId1"/>
  <headerFooter alignWithMargins="0"/>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0000000}">
          <x14:formula1>
            <xm:f>info_parties!$A$1:$A$94</xm:f>
          </x14:formula1>
          <xm:sqref>A11:A192</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rgb="FFBED2BE"/>
  </sheetPr>
  <dimension ref="A1:KF139"/>
  <sheetViews>
    <sheetView zoomScale="96" zoomScaleNormal="96" workbookViewId="0">
      <pane xSplit="4" ySplit="10" topLeftCell="M17" activePane="bottomRight" state="frozen"/>
      <selection activeCell="I6" sqref="I6"/>
      <selection pane="topRight" activeCell="I6" sqref="I6"/>
      <selection pane="bottomLeft" activeCell="I6" sqref="I6"/>
      <selection pane="bottomRight" activeCell="P22" sqref="P22"/>
    </sheetView>
  </sheetViews>
  <sheetFormatPr defaultColWidth="9.08984375" defaultRowHeight="13.5" customHeight="1" x14ac:dyDescent="0.25"/>
  <cols>
    <col min="1" max="1" width="9.08984375" style="2"/>
    <col min="2" max="2" width="23.08984375" style="2" customWidth="1"/>
    <col min="3" max="3" width="6.7265625" style="2" customWidth="1"/>
    <col min="4" max="4" width="2.7265625" style="2" customWidth="1"/>
    <col min="5" max="16" width="9.08984375" style="2"/>
    <col min="17" max="17" width="9.08984375" style="65"/>
    <col min="18" max="16384" width="9.08984375" style="2"/>
  </cols>
  <sheetData>
    <row r="1" spans="1:292" ht="13.5" customHeight="1" x14ac:dyDescent="0.25">
      <c r="A1" s="15" t="s">
        <v>10</v>
      </c>
      <c r="B1" s="17"/>
      <c r="C1" s="73"/>
      <c r="D1" s="74"/>
      <c r="E1" s="2" t="s">
        <v>646</v>
      </c>
      <c r="F1" s="74"/>
      <c r="G1" s="74"/>
      <c r="H1" s="74"/>
      <c r="I1" s="74"/>
      <c r="J1" s="74"/>
      <c r="K1" s="74"/>
      <c r="L1" s="74"/>
      <c r="M1" s="74"/>
      <c r="N1" s="74"/>
      <c r="O1" s="74"/>
      <c r="P1" s="74"/>
      <c r="Q1" s="2" t="s">
        <v>1074</v>
      </c>
      <c r="R1" s="74"/>
      <c r="S1" s="74"/>
      <c r="T1" s="74"/>
      <c r="U1" s="74"/>
      <c r="V1" s="74"/>
      <c r="W1" s="74"/>
      <c r="X1" s="74"/>
      <c r="Y1" s="74"/>
      <c r="Z1" s="74"/>
      <c r="AA1" s="74"/>
      <c r="AB1" s="74"/>
      <c r="AC1" s="75" t="s">
        <v>1135</v>
      </c>
      <c r="AD1" s="74"/>
      <c r="AE1" s="74"/>
      <c r="AF1" s="74"/>
      <c r="AG1" s="74"/>
      <c r="AH1" s="74"/>
      <c r="AI1" s="74"/>
      <c r="AJ1" s="74"/>
      <c r="AK1" s="74"/>
      <c r="AL1" s="74"/>
      <c r="AM1" s="74"/>
      <c r="AN1" s="74"/>
      <c r="AO1" s="75" t="s">
        <v>1135</v>
      </c>
      <c r="AP1" s="74"/>
      <c r="AQ1" s="74"/>
      <c r="AR1" s="74"/>
      <c r="AS1" s="74"/>
      <c r="AT1" s="74"/>
      <c r="AU1" s="74"/>
      <c r="AV1" s="74"/>
      <c r="AW1" s="74"/>
      <c r="AX1" s="74"/>
      <c r="AY1" s="74"/>
      <c r="AZ1" s="74"/>
      <c r="BA1" s="75"/>
      <c r="BB1" s="74"/>
      <c r="BC1" s="74"/>
      <c r="BD1" s="74"/>
      <c r="BE1" s="74"/>
      <c r="BF1" s="74"/>
      <c r="BG1" s="74"/>
      <c r="BH1" s="74"/>
      <c r="BI1" s="74"/>
      <c r="BJ1" s="74"/>
      <c r="BK1" s="74"/>
      <c r="BL1" s="74"/>
      <c r="BM1" s="75"/>
      <c r="BN1" s="74"/>
      <c r="BO1" s="74"/>
      <c r="BP1" s="74"/>
      <c r="BQ1" s="74"/>
      <c r="BR1" s="74"/>
      <c r="BS1" s="74"/>
      <c r="BT1" s="74"/>
      <c r="BU1" s="74"/>
      <c r="BV1" s="74"/>
      <c r="BW1" s="74"/>
      <c r="BX1" s="74"/>
      <c r="BY1" s="75"/>
      <c r="BZ1" s="74"/>
      <c r="CA1" s="74"/>
      <c r="CB1" s="74"/>
      <c r="CC1" s="74"/>
      <c r="CD1" s="74"/>
      <c r="CE1" s="74"/>
      <c r="CF1" s="74"/>
      <c r="CG1" s="74"/>
      <c r="CH1" s="74"/>
      <c r="CI1" s="74"/>
      <c r="CJ1" s="74"/>
      <c r="CK1" s="75"/>
      <c r="CL1" s="74"/>
      <c r="CM1" s="74"/>
      <c r="CN1" s="74"/>
      <c r="CO1" s="74"/>
      <c r="CP1" s="74"/>
      <c r="CQ1" s="74"/>
      <c r="CR1" s="74"/>
      <c r="CS1" s="74"/>
      <c r="CT1" s="74"/>
      <c r="CU1" s="74"/>
      <c r="CV1" s="74"/>
      <c r="CW1" s="75"/>
      <c r="CX1" s="74"/>
      <c r="CY1" s="74"/>
      <c r="CZ1" s="74"/>
      <c r="DA1" s="74"/>
      <c r="DB1" s="74"/>
      <c r="DC1" s="74"/>
      <c r="DD1" s="74"/>
      <c r="DE1" s="74"/>
      <c r="DF1" s="74"/>
      <c r="DG1" s="74"/>
      <c r="DH1" s="74"/>
      <c r="DI1" s="75"/>
      <c r="DJ1" s="74"/>
      <c r="DK1" s="74"/>
      <c r="DL1" s="74"/>
      <c r="DM1" s="74"/>
      <c r="DN1" s="74"/>
      <c r="DO1" s="74"/>
      <c r="DP1" s="74"/>
      <c r="DQ1" s="74"/>
      <c r="DR1" s="74"/>
      <c r="DS1" s="74"/>
      <c r="DT1" s="74"/>
      <c r="DU1" s="75"/>
      <c r="DV1" s="74"/>
      <c r="DW1" s="74"/>
      <c r="DX1" s="74"/>
      <c r="DY1" s="74"/>
      <c r="DZ1" s="74"/>
      <c r="EA1" s="74"/>
      <c r="EB1" s="74"/>
      <c r="EC1" s="74"/>
      <c r="ED1" s="74"/>
      <c r="EE1" s="74"/>
      <c r="EF1" s="74"/>
      <c r="EG1" s="75"/>
      <c r="EH1" s="74"/>
      <c r="EI1" s="74"/>
      <c r="EJ1" s="74"/>
      <c r="EK1" s="74"/>
      <c r="EL1" s="74"/>
      <c r="EM1" s="74"/>
      <c r="EN1" s="74"/>
      <c r="EO1" s="74"/>
      <c r="EP1" s="74"/>
      <c r="EQ1" s="74"/>
      <c r="ER1" s="74"/>
      <c r="ES1" s="75"/>
      <c r="ET1" s="74"/>
      <c r="EU1" s="74"/>
      <c r="EV1" s="74"/>
      <c r="EW1" s="74"/>
      <c r="EX1" s="74"/>
      <c r="EY1" s="74"/>
      <c r="EZ1" s="74"/>
      <c r="FA1" s="74"/>
      <c r="FB1" s="74"/>
      <c r="FC1" s="74"/>
      <c r="FD1" s="74"/>
      <c r="FE1" s="75"/>
      <c r="FF1" s="74"/>
      <c r="FG1" s="74"/>
      <c r="FH1" s="74"/>
      <c r="FI1" s="74"/>
      <c r="FJ1" s="74"/>
      <c r="FK1" s="74"/>
      <c r="FL1" s="74"/>
      <c r="FM1" s="74"/>
      <c r="FN1" s="74"/>
      <c r="FO1" s="74"/>
      <c r="FP1" s="74"/>
      <c r="FQ1" s="75"/>
      <c r="FR1" s="74"/>
      <c r="FS1" s="74"/>
      <c r="FT1" s="74"/>
      <c r="FU1" s="74"/>
      <c r="FV1" s="74"/>
      <c r="FW1" s="74"/>
      <c r="FX1" s="74"/>
      <c r="FY1" s="74"/>
      <c r="FZ1" s="74"/>
      <c r="GA1" s="74"/>
      <c r="GB1" s="74"/>
      <c r="GC1" s="75"/>
      <c r="GD1" s="74"/>
      <c r="GE1" s="74"/>
      <c r="GF1" s="74"/>
      <c r="GG1" s="74"/>
      <c r="GH1" s="74"/>
      <c r="GI1" s="74"/>
      <c r="GJ1" s="74"/>
      <c r="GK1" s="74"/>
      <c r="GL1" s="74"/>
      <c r="GM1" s="74"/>
      <c r="GN1" s="74"/>
      <c r="GO1" s="75"/>
      <c r="GP1" s="74"/>
      <c r="GQ1" s="74"/>
      <c r="GR1" s="74"/>
      <c r="GS1" s="74"/>
      <c r="GT1" s="74"/>
      <c r="GU1" s="74"/>
      <c r="GV1" s="74"/>
      <c r="GW1" s="74"/>
      <c r="GX1" s="74"/>
      <c r="GY1" s="74"/>
      <c r="GZ1" s="74"/>
      <c r="HA1" s="75"/>
      <c r="HB1" s="74"/>
      <c r="HC1" s="74"/>
      <c r="HD1" s="74"/>
      <c r="HE1" s="74"/>
      <c r="HF1" s="74"/>
      <c r="HG1" s="74"/>
      <c r="HH1" s="74"/>
      <c r="HI1" s="74"/>
      <c r="HJ1" s="74"/>
      <c r="HK1" s="74"/>
      <c r="HL1" s="74"/>
      <c r="HM1" s="75"/>
      <c r="HN1" s="74"/>
      <c r="HO1" s="74"/>
      <c r="HP1" s="74"/>
      <c r="HQ1" s="74"/>
      <c r="HR1" s="74"/>
      <c r="HS1" s="74"/>
      <c r="HT1" s="74"/>
      <c r="HU1" s="74"/>
      <c r="HV1" s="74"/>
      <c r="HW1" s="74"/>
      <c r="HX1" s="74"/>
      <c r="HY1" s="75"/>
      <c r="HZ1" s="74"/>
      <c r="IA1" s="74"/>
      <c r="IB1" s="74"/>
      <c r="IC1" s="74"/>
      <c r="ID1" s="74"/>
      <c r="IE1" s="74"/>
      <c r="IF1" s="74"/>
      <c r="IG1" s="74"/>
      <c r="IH1" s="74"/>
      <c r="II1" s="74"/>
      <c r="IJ1" s="74"/>
      <c r="IK1" s="75"/>
      <c r="IL1" s="74"/>
      <c r="IM1" s="74"/>
      <c r="IN1" s="74"/>
      <c r="IO1" s="74"/>
      <c r="IP1" s="74"/>
      <c r="IQ1" s="74"/>
      <c r="IR1" s="74"/>
      <c r="IS1" s="74"/>
      <c r="IT1" s="74"/>
      <c r="IU1" s="74"/>
      <c r="IV1" s="74"/>
      <c r="IW1" s="75"/>
      <c r="IX1" s="74"/>
      <c r="IY1" s="74"/>
      <c r="IZ1" s="74"/>
      <c r="JA1" s="74"/>
      <c r="JB1" s="74"/>
      <c r="JC1" s="74"/>
      <c r="JD1" s="74"/>
      <c r="JE1" s="74"/>
      <c r="JF1" s="74"/>
      <c r="JG1" s="74"/>
      <c r="JH1" s="74"/>
      <c r="JI1" s="75"/>
      <c r="JJ1" s="74"/>
      <c r="JK1" s="74"/>
      <c r="JL1" s="74"/>
      <c r="JM1" s="74"/>
      <c r="JN1" s="74"/>
      <c r="JO1" s="74"/>
      <c r="JP1" s="74"/>
      <c r="JQ1" s="74"/>
      <c r="JR1" s="74"/>
      <c r="JS1" s="74"/>
      <c r="JT1" s="74"/>
      <c r="JU1" s="75"/>
      <c r="JV1" s="74"/>
      <c r="JW1" s="74"/>
      <c r="JX1" s="74"/>
      <c r="JY1" s="74"/>
      <c r="JZ1" s="74"/>
      <c r="KA1" s="74"/>
      <c r="KB1" s="74"/>
      <c r="KC1" s="74"/>
      <c r="KD1" s="74"/>
      <c r="KE1" s="74"/>
      <c r="KF1" s="74"/>
    </row>
    <row r="2" spans="1:292" ht="13.5" customHeight="1" x14ac:dyDescent="0.25">
      <c r="A2" s="76" t="s">
        <v>4</v>
      </c>
      <c r="B2" s="17"/>
      <c r="C2" s="77"/>
      <c r="D2" s="78"/>
      <c r="E2" s="79">
        <v>40327</v>
      </c>
      <c r="F2" s="78"/>
      <c r="G2" s="78"/>
      <c r="H2" s="78"/>
      <c r="I2" s="78"/>
      <c r="J2" s="78"/>
      <c r="K2" s="78"/>
      <c r="L2" s="78"/>
      <c r="M2" s="78"/>
      <c r="N2" s="78"/>
      <c r="O2" s="78"/>
      <c r="P2" s="78"/>
      <c r="Q2" s="79">
        <v>41796</v>
      </c>
      <c r="R2" s="78"/>
      <c r="S2" s="78"/>
      <c r="T2" s="78"/>
      <c r="U2" s="78"/>
      <c r="V2" s="78"/>
      <c r="W2" s="78"/>
      <c r="X2" s="78"/>
      <c r="Y2" s="78"/>
      <c r="Z2" s="78"/>
      <c r="AA2" s="78"/>
      <c r="AB2" s="78"/>
      <c r="AC2" s="79">
        <v>43238</v>
      </c>
      <c r="AD2" s="78"/>
      <c r="AE2" s="78"/>
      <c r="AF2" s="78"/>
      <c r="AG2" s="78"/>
      <c r="AH2" s="78"/>
      <c r="AI2" s="78"/>
      <c r="AJ2" s="78"/>
      <c r="AK2" s="78"/>
      <c r="AL2" s="78"/>
      <c r="AM2" s="78"/>
      <c r="AN2" s="78"/>
      <c r="AO2" s="79">
        <v>44705</v>
      </c>
      <c r="AP2" s="78"/>
      <c r="AQ2" s="78"/>
      <c r="AR2" s="78"/>
      <c r="AS2" s="78"/>
      <c r="AT2" s="78"/>
      <c r="AU2" s="78"/>
      <c r="AV2" s="78"/>
      <c r="AW2" s="78"/>
      <c r="AX2" s="78"/>
      <c r="AY2" s="78"/>
      <c r="AZ2" s="78"/>
      <c r="BA2" s="79"/>
      <c r="BB2" s="78"/>
      <c r="BC2" s="78"/>
      <c r="BD2" s="78"/>
      <c r="BE2" s="78"/>
      <c r="BF2" s="78"/>
      <c r="BG2" s="78"/>
      <c r="BH2" s="78"/>
      <c r="BI2" s="78"/>
      <c r="BJ2" s="78"/>
      <c r="BK2" s="78"/>
      <c r="BL2" s="78"/>
      <c r="BM2" s="79"/>
      <c r="BN2" s="78"/>
      <c r="BO2" s="78"/>
      <c r="BP2" s="78"/>
      <c r="BQ2" s="78"/>
      <c r="BR2" s="78"/>
      <c r="BS2" s="78"/>
      <c r="BT2" s="78"/>
      <c r="BU2" s="78"/>
      <c r="BV2" s="78"/>
      <c r="BW2" s="78"/>
      <c r="BX2" s="78"/>
      <c r="BY2" s="79"/>
      <c r="BZ2" s="78"/>
      <c r="CA2" s="78"/>
      <c r="CB2" s="78"/>
      <c r="CC2" s="78"/>
      <c r="CD2" s="78"/>
      <c r="CE2" s="78"/>
      <c r="CF2" s="78"/>
      <c r="CG2" s="78"/>
      <c r="CH2" s="78"/>
      <c r="CI2" s="78"/>
      <c r="CJ2" s="78"/>
      <c r="CK2" s="79"/>
      <c r="CL2" s="78"/>
      <c r="CM2" s="78"/>
      <c r="CN2" s="78"/>
      <c r="CO2" s="78"/>
      <c r="CP2" s="78"/>
      <c r="CQ2" s="78"/>
      <c r="CR2" s="78"/>
      <c r="CS2" s="78"/>
      <c r="CT2" s="78"/>
      <c r="CU2" s="78"/>
      <c r="CV2" s="78"/>
      <c r="CW2" s="79"/>
      <c r="CX2" s="78"/>
      <c r="CY2" s="78"/>
      <c r="CZ2" s="78"/>
      <c r="DA2" s="78"/>
      <c r="DB2" s="78"/>
      <c r="DC2" s="78"/>
      <c r="DD2" s="78"/>
      <c r="DE2" s="78"/>
      <c r="DF2" s="78"/>
      <c r="DG2" s="78"/>
      <c r="DH2" s="78"/>
      <c r="DI2" s="79"/>
      <c r="DJ2" s="78"/>
      <c r="DK2" s="78"/>
      <c r="DL2" s="78"/>
      <c r="DM2" s="78"/>
      <c r="DN2" s="78"/>
      <c r="DO2" s="78"/>
      <c r="DP2" s="78"/>
      <c r="DQ2" s="78"/>
      <c r="DR2" s="78"/>
      <c r="DS2" s="78"/>
      <c r="DT2" s="78"/>
      <c r="DU2" s="79"/>
      <c r="DV2" s="78"/>
      <c r="DW2" s="78"/>
      <c r="DX2" s="78"/>
      <c r="DY2" s="78"/>
      <c r="DZ2" s="78"/>
      <c r="EA2" s="78"/>
      <c r="EB2" s="78"/>
      <c r="EC2" s="78"/>
      <c r="ED2" s="78"/>
      <c r="EE2" s="78"/>
      <c r="EF2" s="78"/>
      <c r="EG2" s="79"/>
      <c r="EH2" s="78"/>
      <c r="EI2" s="78"/>
      <c r="EJ2" s="78"/>
      <c r="EK2" s="78"/>
      <c r="EL2" s="78"/>
      <c r="EM2" s="78"/>
      <c r="EN2" s="78"/>
      <c r="EO2" s="78"/>
      <c r="EP2" s="78"/>
      <c r="EQ2" s="78"/>
      <c r="ER2" s="78"/>
      <c r="ES2" s="79"/>
      <c r="ET2" s="78"/>
      <c r="EU2" s="78"/>
      <c r="EV2" s="78"/>
      <c r="EW2" s="78"/>
      <c r="EX2" s="78"/>
      <c r="EY2" s="78"/>
      <c r="EZ2" s="78"/>
      <c r="FA2" s="78"/>
      <c r="FB2" s="78"/>
      <c r="FC2" s="78"/>
      <c r="FD2" s="78"/>
      <c r="FE2" s="79"/>
      <c r="FF2" s="78"/>
      <c r="FG2" s="78"/>
      <c r="FH2" s="78"/>
      <c r="FI2" s="78"/>
      <c r="FJ2" s="78"/>
      <c r="FK2" s="78"/>
      <c r="FL2" s="78"/>
      <c r="FM2" s="78"/>
      <c r="FN2" s="78"/>
      <c r="FO2" s="78"/>
      <c r="FP2" s="78"/>
      <c r="FR2" s="78"/>
      <c r="FS2" s="78"/>
      <c r="FT2" s="78"/>
      <c r="FU2" s="78"/>
      <c r="FV2" s="78"/>
      <c r="FW2" s="78"/>
      <c r="FX2" s="78"/>
      <c r="FY2" s="78"/>
      <c r="FZ2" s="78"/>
      <c r="GA2" s="78"/>
      <c r="GB2" s="78"/>
      <c r="GC2" s="79"/>
      <c r="GD2" s="78"/>
      <c r="GE2" s="78"/>
      <c r="GF2" s="78"/>
      <c r="GG2" s="78"/>
      <c r="GH2" s="78"/>
      <c r="GI2" s="78"/>
      <c r="GJ2" s="78"/>
      <c r="GK2" s="78"/>
      <c r="GL2" s="78"/>
      <c r="GM2" s="78"/>
      <c r="GN2" s="78"/>
      <c r="GO2" s="79"/>
      <c r="GP2" s="78"/>
      <c r="GQ2" s="78"/>
      <c r="GR2" s="78"/>
      <c r="GS2" s="78"/>
      <c r="GT2" s="78"/>
      <c r="GU2" s="78"/>
      <c r="GV2" s="78"/>
      <c r="GW2" s="78"/>
      <c r="GX2" s="78"/>
      <c r="GY2" s="78"/>
      <c r="GZ2" s="78"/>
      <c r="HA2" s="79"/>
      <c r="HB2" s="78"/>
      <c r="HC2" s="78"/>
      <c r="HD2" s="78"/>
      <c r="HE2" s="78"/>
      <c r="HF2" s="78"/>
      <c r="HG2" s="78"/>
      <c r="HH2" s="78"/>
      <c r="HI2" s="78"/>
      <c r="HJ2" s="78"/>
      <c r="HK2" s="78"/>
      <c r="HL2" s="78"/>
      <c r="HM2" s="79"/>
      <c r="HN2" s="78"/>
      <c r="HO2" s="78"/>
      <c r="HP2" s="78"/>
      <c r="HQ2" s="78"/>
      <c r="HR2" s="78"/>
      <c r="HS2" s="78"/>
      <c r="HT2" s="78"/>
      <c r="HU2" s="78"/>
      <c r="HV2" s="78"/>
      <c r="HW2" s="78"/>
      <c r="HX2" s="78"/>
      <c r="HY2" s="79"/>
      <c r="HZ2" s="78"/>
      <c r="IA2" s="78"/>
      <c r="IB2" s="78"/>
      <c r="IC2" s="78"/>
      <c r="ID2" s="78"/>
      <c r="IE2" s="78"/>
      <c r="IF2" s="78"/>
      <c r="IG2" s="78"/>
      <c r="IH2" s="78"/>
      <c r="II2" s="78"/>
      <c r="IJ2" s="78"/>
      <c r="IK2" s="79"/>
      <c r="IL2" s="78"/>
      <c r="IM2" s="78"/>
      <c r="IN2" s="78"/>
      <c r="IO2" s="78"/>
      <c r="IP2" s="78"/>
      <c r="IQ2" s="78"/>
      <c r="IR2" s="78"/>
      <c r="IS2" s="78"/>
      <c r="IT2" s="78"/>
      <c r="IU2" s="78"/>
      <c r="IV2" s="78"/>
      <c r="IW2" s="79"/>
      <c r="IX2" s="78"/>
      <c r="IY2" s="78"/>
      <c r="IZ2" s="78"/>
      <c r="JA2" s="78"/>
      <c r="JB2" s="78"/>
      <c r="JC2" s="78"/>
      <c r="JD2" s="78"/>
      <c r="JE2" s="78"/>
      <c r="JF2" s="78"/>
      <c r="JG2" s="78"/>
      <c r="JH2" s="78"/>
      <c r="JI2" s="79"/>
      <c r="JJ2" s="78"/>
      <c r="JK2" s="78"/>
      <c r="JL2" s="78"/>
      <c r="JM2" s="78"/>
      <c r="JN2" s="78"/>
      <c r="JO2" s="78"/>
      <c r="JP2" s="78"/>
      <c r="JQ2" s="78"/>
      <c r="JR2" s="78"/>
      <c r="JS2" s="78"/>
      <c r="JT2" s="78"/>
      <c r="JU2" s="79"/>
      <c r="JV2" s="78"/>
      <c r="JW2" s="78"/>
      <c r="JX2" s="78"/>
      <c r="JY2" s="78"/>
      <c r="JZ2" s="78"/>
      <c r="KA2" s="78"/>
      <c r="KB2" s="78"/>
      <c r="KC2" s="78"/>
      <c r="KD2" s="78"/>
      <c r="KE2" s="78"/>
      <c r="KF2" s="78"/>
    </row>
    <row r="3" spans="1:292" ht="13.5" customHeight="1" x14ac:dyDescent="0.25">
      <c r="A3" s="76" t="s">
        <v>5</v>
      </c>
      <c r="B3" s="17"/>
      <c r="C3" s="80"/>
      <c r="D3" s="78"/>
      <c r="E3" s="79">
        <v>41796</v>
      </c>
      <c r="F3" s="78"/>
      <c r="G3" s="78"/>
      <c r="H3" s="78"/>
      <c r="I3" s="78"/>
      <c r="J3" s="78"/>
      <c r="K3" s="78"/>
      <c r="L3" s="78"/>
      <c r="M3" s="78"/>
      <c r="N3" s="78"/>
      <c r="O3" s="78"/>
      <c r="P3" s="78"/>
      <c r="Q3" s="79">
        <v>43238</v>
      </c>
      <c r="R3" s="78"/>
      <c r="S3" s="78"/>
      <c r="T3" s="78"/>
      <c r="U3" s="78"/>
      <c r="V3" s="78"/>
      <c r="W3" s="78"/>
      <c r="X3" s="78"/>
      <c r="Y3" s="78"/>
      <c r="Z3" s="78"/>
      <c r="AA3" s="78"/>
      <c r="AB3" s="78"/>
      <c r="AC3" s="79">
        <v>44705</v>
      </c>
      <c r="AD3" s="78"/>
      <c r="AE3" s="78"/>
      <c r="AF3" s="78"/>
      <c r="AG3" s="78"/>
      <c r="AH3" s="78"/>
      <c r="AI3" s="78"/>
      <c r="AJ3" s="78"/>
      <c r="AK3" s="78"/>
      <c r="AL3" s="78"/>
      <c r="AM3" s="78"/>
      <c r="AN3" s="78"/>
      <c r="AO3" s="79">
        <v>44926</v>
      </c>
      <c r="AP3" s="78"/>
      <c r="AQ3" s="78"/>
      <c r="AR3" s="78"/>
      <c r="AS3" s="78"/>
      <c r="AT3" s="78"/>
      <c r="AU3" s="78"/>
      <c r="AV3" s="78"/>
      <c r="AW3" s="78"/>
      <c r="AX3" s="78"/>
      <c r="AY3" s="78"/>
      <c r="AZ3" s="78"/>
      <c r="BA3" s="79"/>
      <c r="BB3" s="78"/>
      <c r="BC3" s="78"/>
      <c r="BD3" s="78"/>
      <c r="BE3" s="78"/>
      <c r="BF3" s="78"/>
      <c r="BG3" s="78"/>
      <c r="BH3" s="78"/>
      <c r="BI3" s="78"/>
      <c r="BJ3" s="78"/>
      <c r="BK3" s="78"/>
      <c r="BL3" s="78"/>
      <c r="BM3" s="79"/>
      <c r="BN3" s="78"/>
      <c r="BO3" s="78"/>
      <c r="BP3" s="78"/>
      <c r="BQ3" s="78"/>
      <c r="BR3" s="78"/>
      <c r="BS3" s="78"/>
      <c r="BT3" s="78"/>
      <c r="BU3" s="78"/>
      <c r="BV3" s="78"/>
      <c r="BW3" s="78"/>
      <c r="BX3" s="78"/>
      <c r="BY3" s="79"/>
      <c r="BZ3" s="78"/>
      <c r="CA3" s="78"/>
      <c r="CB3" s="78"/>
      <c r="CC3" s="78"/>
      <c r="CD3" s="78"/>
      <c r="CE3" s="78"/>
      <c r="CF3" s="78"/>
      <c r="CG3" s="78"/>
      <c r="CH3" s="78"/>
      <c r="CI3" s="78"/>
      <c r="CJ3" s="78"/>
      <c r="CK3" s="79"/>
      <c r="CL3" s="78"/>
      <c r="CM3" s="78"/>
      <c r="CN3" s="78"/>
      <c r="CO3" s="78"/>
      <c r="CP3" s="78"/>
      <c r="CQ3" s="78"/>
      <c r="CR3" s="78"/>
      <c r="CS3" s="78"/>
      <c r="CT3" s="78"/>
      <c r="CU3" s="78"/>
      <c r="CV3" s="78"/>
      <c r="CW3" s="79"/>
      <c r="CX3" s="78"/>
      <c r="CY3" s="78"/>
      <c r="CZ3" s="78"/>
      <c r="DA3" s="78"/>
      <c r="DB3" s="78"/>
      <c r="DC3" s="78"/>
      <c r="DD3" s="78"/>
      <c r="DE3" s="78"/>
      <c r="DF3" s="78"/>
      <c r="DG3" s="78"/>
      <c r="DH3" s="78"/>
      <c r="DI3" s="79"/>
      <c r="DJ3" s="78"/>
      <c r="DK3" s="78"/>
      <c r="DL3" s="78"/>
      <c r="DM3" s="78"/>
      <c r="DN3" s="78"/>
      <c r="DO3" s="78"/>
      <c r="DP3" s="78"/>
      <c r="DQ3" s="78"/>
      <c r="DR3" s="78"/>
      <c r="DS3" s="78"/>
      <c r="DT3" s="78"/>
      <c r="DU3" s="79"/>
      <c r="DV3" s="78"/>
      <c r="DW3" s="78"/>
      <c r="DX3" s="78"/>
      <c r="DY3" s="78"/>
      <c r="DZ3" s="78"/>
      <c r="EA3" s="78"/>
      <c r="EB3" s="78"/>
      <c r="EC3" s="78"/>
      <c r="ED3" s="78"/>
      <c r="EE3" s="78"/>
      <c r="EF3" s="78"/>
      <c r="EG3" s="79"/>
      <c r="EH3" s="78"/>
      <c r="EI3" s="78"/>
      <c r="EJ3" s="78"/>
      <c r="EK3" s="78"/>
      <c r="EL3" s="78"/>
      <c r="EM3" s="78"/>
      <c r="EN3" s="78"/>
      <c r="EO3" s="78"/>
      <c r="EP3" s="78"/>
      <c r="EQ3" s="78"/>
      <c r="ER3" s="78"/>
      <c r="ES3" s="79"/>
      <c r="ET3" s="78"/>
      <c r="EU3" s="78"/>
      <c r="EV3" s="78"/>
      <c r="EW3" s="78"/>
      <c r="EX3" s="78"/>
      <c r="EY3" s="78"/>
      <c r="EZ3" s="78"/>
      <c r="FA3" s="78"/>
      <c r="FB3" s="78"/>
      <c r="FC3" s="78"/>
      <c r="FD3" s="78"/>
      <c r="FE3" s="79"/>
      <c r="FF3" s="78"/>
      <c r="FG3" s="78"/>
      <c r="FH3" s="78"/>
      <c r="FI3" s="78"/>
      <c r="FJ3" s="78"/>
      <c r="FK3" s="78"/>
      <c r="FL3" s="78"/>
      <c r="FM3" s="78"/>
      <c r="FN3" s="78"/>
      <c r="FO3" s="78"/>
      <c r="FP3" s="78"/>
      <c r="FQ3" s="79"/>
      <c r="FR3" s="78"/>
      <c r="FS3" s="78"/>
      <c r="FT3" s="78"/>
      <c r="FU3" s="78"/>
      <c r="FV3" s="78"/>
      <c r="FW3" s="78"/>
      <c r="FX3" s="78"/>
      <c r="FY3" s="78"/>
      <c r="FZ3" s="78"/>
      <c r="GA3" s="78"/>
      <c r="GB3" s="78"/>
      <c r="GC3" s="79"/>
      <c r="GD3" s="78"/>
      <c r="GE3" s="78"/>
      <c r="GF3" s="78"/>
      <c r="GG3" s="78"/>
      <c r="GH3" s="78"/>
      <c r="GI3" s="78"/>
      <c r="GJ3" s="78"/>
      <c r="GK3" s="78"/>
      <c r="GL3" s="78"/>
      <c r="GM3" s="78"/>
      <c r="GN3" s="78"/>
      <c r="GO3" s="79"/>
      <c r="GP3" s="78"/>
      <c r="GQ3" s="78"/>
      <c r="GR3" s="78"/>
      <c r="GS3" s="78"/>
      <c r="GT3" s="78"/>
      <c r="GU3" s="78"/>
      <c r="GV3" s="78"/>
      <c r="GW3" s="78"/>
      <c r="GX3" s="78"/>
      <c r="GY3" s="78"/>
      <c r="GZ3" s="78"/>
      <c r="HA3" s="79"/>
      <c r="HB3" s="78"/>
      <c r="HC3" s="78"/>
      <c r="HD3" s="78"/>
      <c r="HE3" s="78"/>
      <c r="HF3" s="78"/>
      <c r="HG3" s="78"/>
      <c r="HH3" s="78"/>
      <c r="HI3" s="78"/>
      <c r="HJ3" s="78"/>
      <c r="HK3" s="78"/>
      <c r="HL3" s="78"/>
      <c r="HM3" s="79"/>
      <c r="HN3" s="78"/>
      <c r="HO3" s="78"/>
      <c r="HP3" s="78"/>
      <c r="HQ3" s="78"/>
      <c r="HR3" s="78"/>
      <c r="HS3" s="78"/>
      <c r="HT3" s="78"/>
      <c r="HU3" s="78"/>
      <c r="HV3" s="78"/>
      <c r="HW3" s="78"/>
      <c r="HX3" s="78"/>
      <c r="HY3" s="79"/>
      <c r="HZ3" s="78"/>
      <c r="IA3" s="78"/>
      <c r="IB3" s="78"/>
      <c r="IC3" s="78"/>
      <c r="ID3" s="78"/>
      <c r="IE3" s="78"/>
      <c r="IF3" s="78"/>
      <c r="IG3" s="78"/>
      <c r="IH3" s="78"/>
      <c r="II3" s="78"/>
      <c r="IJ3" s="78"/>
      <c r="IK3" s="79"/>
      <c r="IL3" s="78"/>
      <c r="IM3" s="78"/>
      <c r="IN3" s="78"/>
      <c r="IO3" s="78"/>
      <c r="IP3" s="78"/>
      <c r="IQ3" s="78"/>
      <c r="IR3" s="78"/>
      <c r="IS3" s="78"/>
      <c r="IT3" s="78"/>
      <c r="IU3" s="78"/>
      <c r="IV3" s="78"/>
      <c r="IW3" s="79"/>
      <c r="IX3" s="78"/>
      <c r="IY3" s="78"/>
      <c r="IZ3" s="78"/>
      <c r="JA3" s="78"/>
      <c r="JB3" s="78"/>
      <c r="JC3" s="78"/>
      <c r="JD3" s="78"/>
      <c r="JE3" s="78"/>
      <c r="JF3" s="78"/>
      <c r="JG3" s="78"/>
      <c r="JH3" s="78"/>
      <c r="JI3" s="79"/>
      <c r="JJ3" s="78"/>
      <c r="JK3" s="78"/>
      <c r="JL3" s="78"/>
      <c r="JM3" s="78"/>
      <c r="JN3" s="78"/>
      <c r="JO3" s="78"/>
      <c r="JP3" s="78"/>
      <c r="JQ3" s="78"/>
      <c r="JR3" s="78"/>
      <c r="JS3" s="78"/>
      <c r="JT3" s="78"/>
      <c r="JU3" s="79"/>
      <c r="JV3" s="78"/>
      <c r="JW3" s="78"/>
      <c r="JX3" s="78"/>
      <c r="JY3" s="78"/>
      <c r="JZ3" s="78"/>
      <c r="KA3" s="78"/>
      <c r="KB3" s="78"/>
      <c r="KC3" s="78"/>
      <c r="KD3" s="78"/>
      <c r="KE3" s="78"/>
      <c r="KF3" s="78"/>
    </row>
    <row r="4" spans="1:292" ht="6" customHeight="1" x14ac:dyDescent="0.25">
      <c r="A4" s="15"/>
      <c r="B4" s="17"/>
      <c r="C4" s="17"/>
      <c r="D4" s="17"/>
      <c r="E4" s="61"/>
      <c r="F4" s="17"/>
      <c r="G4" s="17"/>
      <c r="H4" s="17"/>
      <c r="I4" s="17"/>
      <c r="J4" s="17"/>
      <c r="K4" s="17"/>
      <c r="L4" s="17"/>
      <c r="M4" s="17"/>
      <c r="N4" s="17"/>
      <c r="O4" s="17"/>
      <c r="P4" s="17"/>
      <c r="Q4" s="61"/>
      <c r="R4" s="17"/>
      <c r="S4" s="17"/>
      <c r="T4" s="17"/>
      <c r="U4" s="17"/>
      <c r="V4" s="17"/>
      <c r="W4" s="17"/>
      <c r="X4" s="17"/>
      <c r="Y4" s="17"/>
      <c r="Z4" s="17"/>
      <c r="AA4" s="17"/>
      <c r="AB4" s="17"/>
      <c r="AC4" s="61"/>
      <c r="AD4" s="17"/>
      <c r="AE4" s="17"/>
      <c r="AF4" s="17"/>
      <c r="AG4" s="17"/>
      <c r="AH4" s="17"/>
      <c r="AI4" s="17"/>
      <c r="AJ4" s="17"/>
      <c r="AK4" s="17"/>
      <c r="AL4" s="17"/>
      <c r="AM4" s="17"/>
      <c r="AN4" s="17"/>
      <c r="AO4" s="61"/>
      <c r="AP4" s="17"/>
      <c r="AQ4" s="17"/>
      <c r="AR4" s="17"/>
      <c r="AS4" s="17"/>
      <c r="AT4" s="17"/>
      <c r="AU4" s="17"/>
      <c r="AV4" s="17"/>
      <c r="AW4" s="17"/>
      <c r="AX4" s="17"/>
      <c r="AY4" s="17"/>
      <c r="AZ4" s="17"/>
      <c r="BA4" s="61"/>
      <c r="BB4" s="17"/>
      <c r="BC4" s="17"/>
      <c r="BD4" s="17"/>
      <c r="BE4" s="17"/>
      <c r="BF4" s="17"/>
      <c r="BG4" s="17"/>
      <c r="BH4" s="17"/>
      <c r="BI4" s="17"/>
      <c r="BJ4" s="17"/>
      <c r="BK4" s="17"/>
      <c r="BL4" s="17"/>
      <c r="BM4" s="61"/>
      <c r="BN4" s="17"/>
      <c r="BO4" s="17"/>
      <c r="BP4" s="17"/>
      <c r="BQ4" s="17"/>
      <c r="BR4" s="17"/>
      <c r="BS4" s="17"/>
      <c r="BT4" s="17"/>
      <c r="BU4" s="17"/>
      <c r="BV4" s="17"/>
      <c r="BW4" s="17"/>
      <c r="BX4" s="17"/>
      <c r="BY4" s="61"/>
      <c r="BZ4" s="17"/>
      <c r="CA4" s="17"/>
      <c r="CB4" s="17"/>
      <c r="CC4" s="17"/>
      <c r="CD4" s="17"/>
      <c r="CE4" s="17"/>
      <c r="CF4" s="17"/>
      <c r="CG4" s="17"/>
      <c r="CH4" s="17"/>
      <c r="CI4" s="17"/>
      <c r="CJ4" s="17"/>
      <c r="CK4" s="61"/>
      <c r="CL4" s="17"/>
      <c r="CM4" s="17"/>
      <c r="CN4" s="17"/>
      <c r="CO4" s="17"/>
      <c r="CP4" s="17"/>
      <c r="CQ4" s="17"/>
      <c r="CR4" s="17"/>
      <c r="CS4" s="17"/>
      <c r="CT4" s="17"/>
      <c r="CU4" s="17"/>
      <c r="CV4" s="17"/>
      <c r="CW4" s="61"/>
      <c r="CX4" s="17"/>
      <c r="CY4" s="17"/>
      <c r="CZ4" s="17"/>
      <c r="DA4" s="17"/>
      <c r="DB4" s="17"/>
      <c r="DC4" s="17"/>
      <c r="DD4" s="17"/>
      <c r="DE4" s="17"/>
      <c r="DF4" s="17"/>
      <c r="DG4" s="17"/>
      <c r="DH4" s="17"/>
      <c r="DI4" s="61"/>
      <c r="DJ4" s="17"/>
      <c r="DK4" s="17"/>
      <c r="DL4" s="17"/>
      <c r="DM4" s="17"/>
      <c r="DN4" s="17"/>
      <c r="DO4" s="17"/>
      <c r="DP4" s="17"/>
      <c r="DQ4" s="17"/>
      <c r="DR4" s="17"/>
      <c r="DS4" s="17"/>
      <c r="DT4" s="17"/>
      <c r="DU4" s="61"/>
      <c r="DV4" s="17"/>
      <c r="DW4" s="17"/>
      <c r="DX4" s="17"/>
      <c r="DY4" s="17"/>
      <c r="DZ4" s="17"/>
      <c r="EA4" s="17"/>
      <c r="EB4" s="17"/>
      <c r="EC4" s="17"/>
      <c r="ED4" s="17"/>
      <c r="EE4" s="17"/>
      <c r="EF4" s="17"/>
      <c r="EG4" s="61"/>
      <c r="EH4" s="17"/>
      <c r="EI4" s="17"/>
      <c r="EJ4" s="17"/>
      <c r="EK4" s="17"/>
      <c r="EL4" s="17"/>
      <c r="EM4" s="17"/>
      <c r="EN4" s="17"/>
      <c r="EO4" s="17"/>
      <c r="EP4" s="17"/>
      <c r="EQ4" s="17"/>
      <c r="ER4" s="17"/>
      <c r="ES4" s="61"/>
      <c r="ET4" s="17"/>
      <c r="EU4" s="17"/>
      <c r="EV4" s="17"/>
      <c r="EW4" s="17"/>
      <c r="EX4" s="17"/>
      <c r="EY4" s="17"/>
      <c r="EZ4" s="17"/>
      <c r="FA4" s="17"/>
      <c r="FB4" s="17"/>
      <c r="FC4" s="17"/>
      <c r="FD4" s="17"/>
      <c r="FE4" s="61"/>
      <c r="FF4" s="17"/>
      <c r="FG4" s="17"/>
      <c r="FH4" s="17"/>
      <c r="FI4" s="17"/>
      <c r="FJ4" s="17"/>
      <c r="FK4" s="17"/>
      <c r="FL4" s="17"/>
      <c r="FM4" s="17"/>
      <c r="FN4" s="17"/>
      <c r="FO4" s="17"/>
      <c r="FP4" s="17"/>
      <c r="FQ4" s="61"/>
      <c r="FR4" s="17"/>
      <c r="FS4" s="17"/>
      <c r="FT4" s="17"/>
      <c r="FU4" s="17"/>
      <c r="FV4" s="17"/>
      <c r="FW4" s="17"/>
      <c r="FX4" s="17"/>
      <c r="FY4" s="17"/>
      <c r="FZ4" s="17"/>
      <c r="GA4" s="17"/>
      <c r="GB4" s="17"/>
      <c r="GC4" s="61"/>
      <c r="GD4" s="17"/>
      <c r="GE4" s="17"/>
      <c r="GF4" s="17"/>
      <c r="GG4" s="17"/>
      <c r="GH4" s="17"/>
      <c r="GI4" s="17"/>
      <c r="GJ4" s="17"/>
      <c r="GK4" s="17"/>
      <c r="GL4" s="17"/>
      <c r="GM4" s="17"/>
      <c r="GN4" s="17"/>
      <c r="GO4" s="61"/>
      <c r="GP4" s="17"/>
      <c r="GQ4" s="17"/>
      <c r="GR4" s="17"/>
      <c r="GS4" s="17"/>
      <c r="GT4" s="17"/>
      <c r="GU4" s="17"/>
      <c r="GV4" s="17"/>
      <c r="GW4" s="17"/>
      <c r="GX4" s="17"/>
      <c r="GY4" s="17"/>
      <c r="GZ4" s="17"/>
      <c r="HA4" s="61"/>
      <c r="HB4" s="17"/>
      <c r="HC4" s="17"/>
      <c r="HD4" s="17"/>
      <c r="HE4" s="17"/>
      <c r="HF4" s="17"/>
      <c r="HG4" s="17"/>
      <c r="HH4" s="17"/>
      <c r="HI4" s="17"/>
      <c r="HJ4" s="17"/>
      <c r="HK4" s="17"/>
      <c r="HL4" s="17"/>
      <c r="HM4" s="61"/>
      <c r="HN4" s="17"/>
      <c r="HO4" s="17"/>
      <c r="HP4" s="17"/>
      <c r="HQ4" s="17"/>
      <c r="HR4" s="17"/>
      <c r="HS4" s="17"/>
      <c r="HT4" s="17"/>
      <c r="HU4" s="17"/>
      <c r="HV4" s="17"/>
      <c r="HW4" s="17"/>
      <c r="HX4" s="17"/>
      <c r="HY4" s="61"/>
      <c r="HZ4" s="17"/>
      <c r="IA4" s="17"/>
      <c r="IB4" s="17"/>
      <c r="IC4" s="17"/>
      <c r="ID4" s="17"/>
      <c r="IE4" s="17"/>
      <c r="IF4" s="17"/>
      <c r="IG4" s="17"/>
      <c r="IH4" s="17"/>
      <c r="II4" s="17"/>
      <c r="IJ4" s="17"/>
      <c r="IK4" s="61"/>
      <c r="IL4" s="17"/>
      <c r="IM4" s="17"/>
      <c r="IN4" s="17"/>
      <c r="IO4" s="17"/>
      <c r="IP4" s="17"/>
      <c r="IQ4" s="17"/>
      <c r="IR4" s="17"/>
      <c r="IS4" s="17"/>
      <c r="IT4" s="17"/>
      <c r="IU4" s="17"/>
      <c r="IV4" s="17"/>
      <c r="IW4" s="61"/>
      <c r="IX4" s="17"/>
      <c r="IY4" s="17"/>
      <c r="IZ4" s="17"/>
      <c r="JA4" s="17"/>
      <c r="JB4" s="17"/>
      <c r="JC4" s="17"/>
      <c r="JD4" s="17"/>
      <c r="JE4" s="17"/>
      <c r="JF4" s="17"/>
      <c r="JG4" s="17"/>
      <c r="JH4" s="17"/>
      <c r="JI4" s="61"/>
      <c r="JJ4" s="17"/>
      <c r="JK4" s="17"/>
      <c r="JL4" s="17"/>
      <c r="JM4" s="17"/>
      <c r="JN4" s="17"/>
      <c r="JO4" s="17"/>
      <c r="JP4" s="17"/>
      <c r="JQ4" s="17"/>
      <c r="JR4" s="17"/>
      <c r="JS4" s="17"/>
      <c r="JT4" s="17"/>
      <c r="JU4" s="61"/>
      <c r="JV4" s="17"/>
      <c r="JW4" s="17"/>
      <c r="JX4" s="17"/>
      <c r="JY4" s="17"/>
      <c r="JZ4" s="17"/>
      <c r="KA4" s="17"/>
      <c r="KB4" s="17"/>
      <c r="KC4" s="17"/>
      <c r="KD4" s="17"/>
      <c r="KE4" s="17"/>
      <c r="KF4" s="17"/>
    </row>
    <row r="5" spans="1:292" ht="6" customHeight="1" x14ac:dyDescent="0.25">
      <c r="A5" s="81"/>
      <c r="B5" s="17"/>
      <c r="C5" s="74"/>
      <c r="D5" s="74"/>
      <c r="E5" s="61"/>
      <c r="F5" s="74"/>
      <c r="G5" s="74"/>
      <c r="H5" s="74"/>
      <c r="I5" s="74"/>
      <c r="J5" s="74"/>
      <c r="K5" s="74"/>
      <c r="L5" s="74"/>
      <c r="M5" s="74"/>
      <c r="N5" s="74"/>
      <c r="O5" s="74"/>
      <c r="P5" s="74"/>
      <c r="Q5" s="61"/>
      <c r="R5" s="74"/>
      <c r="S5" s="74"/>
      <c r="T5" s="74"/>
      <c r="U5" s="74"/>
      <c r="V5" s="74"/>
      <c r="W5" s="74"/>
      <c r="X5" s="74"/>
      <c r="Y5" s="74"/>
      <c r="Z5" s="74"/>
      <c r="AA5" s="74"/>
      <c r="AB5" s="74"/>
      <c r="AC5" s="61"/>
      <c r="AD5" s="74"/>
      <c r="AE5" s="74"/>
      <c r="AF5" s="74"/>
      <c r="AG5" s="74"/>
      <c r="AH5" s="74"/>
      <c r="AI5" s="74"/>
      <c r="AJ5" s="74"/>
      <c r="AK5" s="74"/>
      <c r="AL5" s="74"/>
      <c r="AM5" s="74"/>
      <c r="AN5" s="74"/>
      <c r="AO5" s="61"/>
      <c r="AP5" s="74"/>
      <c r="AQ5" s="74"/>
      <c r="AR5" s="74"/>
      <c r="AS5" s="74"/>
      <c r="AT5" s="74"/>
      <c r="AU5" s="74"/>
      <c r="AV5" s="74"/>
      <c r="AW5" s="74"/>
      <c r="AX5" s="74"/>
      <c r="AY5" s="74"/>
      <c r="AZ5" s="74"/>
      <c r="BA5" s="61"/>
      <c r="BB5" s="74"/>
      <c r="BC5" s="74"/>
      <c r="BD5" s="74"/>
      <c r="BE5" s="74"/>
      <c r="BF5" s="74"/>
      <c r="BG5" s="74"/>
      <c r="BH5" s="74"/>
      <c r="BI5" s="74"/>
      <c r="BJ5" s="74"/>
      <c r="BK5" s="74"/>
      <c r="BL5" s="74"/>
      <c r="BM5" s="61"/>
      <c r="BN5" s="74"/>
      <c r="BO5" s="74"/>
      <c r="BP5" s="74"/>
      <c r="BQ5" s="74"/>
      <c r="BR5" s="74"/>
      <c r="BS5" s="74"/>
      <c r="BT5" s="74"/>
      <c r="BU5" s="74"/>
      <c r="BV5" s="74"/>
      <c r="BW5" s="74"/>
      <c r="BX5" s="74"/>
      <c r="BY5" s="61"/>
      <c r="BZ5" s="74"/>
      <c r="CA5" s="74"/>
      <c r="CB5" s="74"/>
      <c r="CC5" s="74"/>
      <c r="CD5" s="74"/>
      <c r="CE5" s="74"/>
      <c r="CF5" s="74"/>
      <c r="CG5" s="74"/>
      <c r="CH5" s="74"/>
      <c r="CI5" s="74"/>
      <c r="CJ5" s="74"/>
      <c r="CK5" s="61"/>
      <c r="CL5" s="74"/>
      <c r="CM5" s="74"/>
      <c r="CN5" s="74"/>
      <c r="CO5" s="74"/>
      <c r="CP5" s="74"/>
      <c r="CQ5" s="74"/>
      <c r="CR5" s="74"/>
      <c r="CS5" s="74"/>
      <c r="CT5" s="74"/>
      <c r="CU5" s="74"/>
      <c r="CV5" s="74"/>
      <c r="CW5" s="61"/>
      <c r="CX5" s="74"/>
      <c r="CY5" s="74"/>
      <c r="CZ5" s="74"/>
      <c r="DA5" s="74"/>
      <c r="DB5" s="74"/>
      <c r="DC5" s="74"/>
      <c r="DD5" s="74"/>
      <c r="DE5" s="74"/>
      <c r="DF5" s="74"/>
      <c r="DG5" s="74"/>
      <c r="DH5" s="74"/>
      <c r="DI5" s="61"/>
      <c r="DJ5" s="74"/>
      <c r="DK5" s="74"/>
      <c r="DL5" s="74"/>
      <c r="DM5" s="74"/>
      <c r="DN5" s="74"/>
      <c r="DO5" s="74"/>
      <c r="DP5" s="74"/>
      <c r="DQ5" s="74"/>
      <c r="DR5" s="74"/>
      <c r="DS5" s="74"/>
      <c r="DT5" s="74"/>
      <c r="DU5" s="61"/>
      <c r="DV5" s="74"/>
      <c r="DW5" s="74"/>
      <c r="DX5" s="74"/>
      <c r="DY5" s="74"/>
      <c r="DZ5" s="74"/>
      <c r="EA5" s="74"/>
      <c r="EB5" s="74"/>
      <c r="EC5" s="74"/>
      <c r="ED5" s="74"/>
      <c r="EE5" s="74"/>
      <c r="EF5" s="74"/>
      <c r="EG5" s="61"/>
      <c r="EH5" s="74"/>
      <c r="EI5" s="74"/>
      <c r="EJ5" s="74"/>
      <c r="EK5" s="74"/>
      <c r="EL5" s="74"/>
      <c r="EM5" s="74"/>
      <c r="EN5" s="74"/>
      <c r="EO5" s="74"/>
      <c r="EP5" s="74"/>
      <c r="EQ5" s="74"/>
      <c r="ER5" s="74"/>
      <c r="ES5" s="61"/>
      <c r="ET5" s="74"/>
      <c r="EU5" s="74"/>
      <c r="EV5" s="74"/>
      <c r="EW5" s="74"/>
      <c r="EX5" s="74"/>
      <c r="EY5" s="74"/>
      <c r="EZ5" s="74"/>
      <c r="FA5" s="74"/>
      <c r="FB5" s="74"/>
      <c r="FC5" s="74"/>
      <c r="FD5" s="74"/>
      <c r="FE5" s="61"/>
      <c r="FF5" s="74"/>
      <c r="FG5" s="74"/>
      <c r="FH5" s="74"/>
      <c r="FI5" s="74"/>
      <c r="FJ5" s="74"/>
      <c r="FK5" s="74"/>
      <c r="FL5" s="74"/>
      <c r="FM5" s="74"/>
      <c r="FN5" s="74"/>
      <c r="FO5" s="74"/>
      <c r="FP5" s="74"/>
      <c r="FQ5" s="61"/>
      <c r="FR5" s="74"/>
      <c r="FS5" s="74"/>
      <c r="FT5" s="74"/>
      <c r="FU5" s="74"/>
      <c r="FV5" s="74"/>
      <c r="FW5" s="74"/>
      <c r="FX5" s="74"/>
      <c r="FY5" s="74"/>
      <c r="FZ5" s="74"/>
      <c r="GA5" s="74"/>
      <c r="GB5" s="74"/>
      <c r="GC5" s="61"/>
      <c r="GD5" s="74"/>
      <c r="GE5" s="74"/>
      <c r="GF5" s="74"/>
      <c r="GG5" s="74"/>
      <c r="GH5" s="74"/>
      <c r="GI5" s="74"/>
      <c r="GJ5" s="74"/>
      <c r="GK5" s="74"/>
      <c r="GL5" s="74"/>
      <c r="GM5" s="74"/>
      <c r="GN5" s="74"/>
      <c r="GO5" s="61"/>
      <c r="GP5" s="74"/>
      <c r="GQ5" s="74"/>
      <c r="GR5" s="74"/>
      <c r="GS5" s="74"/>
      <c r="GT5" s="74"/>
      <c r="GU5" s="74"/>
      <c r="GV5" s="74"/>
      <c r="GW5" s="74"/>
      <c r="GX5" s="74"/>
      <c r="GY5" s="74"/>
      <c r="GZ5" s="74"/>
      <c r="HA5" s="61"/>
      <c r="HB5" s="74"/>
      <c r="HC5" s="74"/>
      <c r="HD5" s="74"/>
      <c r="HE5" s="74"/>
      <c r="HF5" s="74"/>
      <c r="HG5" s="74"/>
      <c r="HH5" s="74"/>
      <c r="HI5" s="74"/>
      <c r="HJ5" s="74"/>
      <c r="HK5" s="74"/>
      <c r="HL5" s="74"/>
      <c r="HM5" s="61"/>
      <c r="HN5" s="74"/>
      <c r="HO5" s="74"/>
      <c r="HP5" s="74"/>
      <c r="HQ5" s="74"/>
      <c r="HR5" s="74"/>
      <c r="HS5" s="74"/>
      <c r="HT5" s="74"/>
      <c r="HU5" s="74"/>
      <c r="HV5" s="74"/>
      <c r="HW5" s="74"/>
      <c r="HX5" s="74"/>
      <c r="HY5" s="61"/>
      <c r="HZ5" s="74"/>
      <c r="IA5" s="74"/>
      <c r="IB5" s="74"/>
      <c r="IC5" s="74"/>
      <c r="ID5" s="74"/>
      <c r="IE5" s="74"/>
      <c r="IF5" s="74"/>
      <c r="IG5" s="74"/>
      <c r="IH5" s="74"/>
      <c r="II5" s="74"/>
      <c r="IJ5" s="74"/>
      <c r="IK5" s="61"/>
      <c r="IL5" s="74"/>
      <c r="IM5" s="74"/>
      <c r="IN5" s="74"/>
      <c r="IO5" s="74"/>
      <c r="IP5" s="74"/>
      <c r="IQ5" s="74"/>
      <c r="IR5" s="74"/>
      <c r="IS5" s="74"/>
      <c r="IT5" s="74"/>
      <c r="IU5" s="74"/>
      <c r="IV5" s="74"/>
      <c r="IW5" s="61"/>
      <c r="IX5" s="74"/>
      <c r="IY5" s="74"/>
      <c r="IZ5" s="74"/>
      <c r="JA5" s="74"/>
      <c r="JB5" s="74"/>
      <c r="JC5" s="74"/>
      <c r="JD5" s="74"/>
      <c r="JE5" s="74"/>
      <c r="JF5" s="74"/>
      <c r="JG5" s="74"/>
      <c r="JH5" s="74"/>
      <c r="JI5" s="61"/>
      <c r="JJ5" s="74"/>
      <c r="JK5" s="74"/>
      <c r="JL5" s="74"/>
      <c r="JM5" s="74"/>
      <c r="JN5" s="74"/>
      <c r="JO5" s="74"/>
      <c r="JP5" s="74"/>
      <c r="JQ5" s="74"/>
      <c r="JR5" s="74"/>
      <c r="JS5" s="74"/>
      <c r="JT5" s="74"/>
      <c r="JU5" s="61"/>
      <c r="JV5" s="74"/>
      <c r="JW5" s="74"/>
      <c r="JX5" s="74"/>
      <c r="JY5" s="74"/>
      <c r="JZ5" s="74"/>
      <c r="KA5" s="74"/>
      <c r="KB5" s="74"/>
      <c r="KC5" s="74"/>
      <c r="KD5" s="74"/>
      <c r="KE5" s="74"/>
      <c r="KF5" s="74"/>
    </row>
    <row r="6" spans="1:292" ht="6" customHeight="1" x14ac:dyDescent="0.25">
      <c r="A6" s="81"/>
      <c r="B6" s="17"/>
      <c r="C6" s="74"/>
      <c r="D6" s="74"/>
      <c r="E6" s="61"/>
      <c r="F6" s="74"/>
      <c r="G6" s="74"/>
      <c r="H6" s="74"/>
      <c r="I6" s="74"/>
      <c r="J6" s="74"/>
      <c r="K6" s="74"/>
      <c r="L6" s="74"/>
      <c r="M6" s="74"/>
      <c r="N6" s="74"/>
      <c r="O6" s="74"/>
      <c r="P6" s="74"/>
      <c r="Q6" s="61"/>
      <c r="R6" s="74"/>
      <c r="S6" s="74"/>
      <c r="T6" s="74"/>
      <c r="U6" s="74"/>
      <c r="V6" s="74"/>
      <c r="W6" s="74"/>
      <c r="X6" s="74"/>
      <c r="Y6" s="74"/>
      <c r="Z6" s="74"/>
      <c r="AA6" s="74"/>
      <c r="AB6" s="74"/>
      <c r="AC6" s="61"/>
      <c r="AD6" s="74"/>
      <c r="AE6" s="74"/>
      <c r="AF6" s="74"/>
      <c r="AG6" s="74"/>
      <c r="AH6" s="74"/>
      <c r="AI6" s="74"/>
      <c r="AJ6" s="74"/>
      <c r="AK6" s="74"/>
      <c r="AL6" s="74"/>
      <c r="AM6" s="74"/>
      <c r="AN6" s="74"/>
      <c r="AO6" s="61"/>
      <c r="AP6" s="74"/>
      <c r="AQ6" s="74"/>
      <c r="AR6" s="74"/>
      <c r="AS6" s="74"/>
      <c r="AT6" s="74"/>
      <c r="AU6" s="74"/>
      <c r="AV6" s="74"/>
      <c r="AW6" s="74"/>
      <c r="AX6" s="74"/>
      <c r="AY6" s="74"/>
      <c r="AZ6" s="74"/>
      <c r="BA6" s="61"/>
      <c r="BB6" s="74"/>
      <c r="BC6" s="74"/>
      <c r="BD6" s="74"/>
      <c r="BE6" s="74"/>
      <c r="BF6" s="74"/>
      <c r="BG6" s="74"/>
      <c r="BH6" s="74"/>
      <c r="BI6" s="74"/>
      <c r="BJ6" s="74"/>
      <c r="BK6" s="74"/>
      <c r="BL6" s="74"/>
      <c r="BM6" s="61"/>
      <c r="BN6" s="74"/>
      <c r="BO6" s="74"/>
      <c r="BP6" s="74"/>
      <c r="BQ6" s="74"/>
      <c r="BR6" s="74"/>
      <c r="BS6" s="74"/>
      <c r="BT6" s="74"/>
      <c r="BU6" s="74"/>
      <c r="BV6" s="74"/>
      <c r="BW6" s="74"/>
      <c r="BX6" s="74"/>
      <c r="BY6" s="61"/>
      <c r="BZ6" s="74"/>
      <c r="CA6" s="74"/>
      <c r="CB6" s="74"/>
      <c r="CC6" s="74"/>
      <c r="CD6" s="74"/>
      <c r="CE6" s="74"/>
      <c r="CF6" s="74"/>
      <c r="CG6" s="74"/>
      <c r="CH6" s="74"/>
      <c r="CI6" s="74"/>
      <c r="CJ6" s="74"/>
      <c r="CK6" s="61"/>
      <c r="CL6" s="74"/>
      <c r="CM6" s="74"/>
      <c r="CN6" s="74"/>
      <c r="CO6" s="74"/>
      <c r="CP6" s="74"/>
      <c r="CQ6" s="74"/>
      <c r="CR6" s="74"/>
      <c r="CS6" s="74"/>
      <c r="CT6" s="74"/>
      <c r="CU6" s="74"/>
      <c r="CV6" s="74"/>
      <c r="CW6" s="61"/>
      <c r="CX6" s="74"/>
      <c r="CY6" s="74"/>
      <c r="CZ6" s="74"/>
      <c r="DA6" s="74"/>
      <c r="DB6" s="74"/>
      <c r="DC6" s="74"/>
      <c r="DD6" s="74"/>
      <c r="DE6" s="74"/>
      <c r="DF6" s="74"/>
      <c r="DG6" s="74"/>
      <c r="DH6" s="74"/>
      <c r="DI6" s="61"/>
      <c r="DJ6" s="74"/>
      <c r="DK6" s="74"/>
      <c r="DL6" s="74"/>
      <c r="DM6" s="74"/>
      <c r="DN6" s="74"/>
      <c r="DO6" s="74"/>
      <c r="DP6" s="74"/>
      <c r="DQ6" s="74"/>
      <c r="DR6" s="74"/>
      <c r="DS6" s="74"/>
      <c r="DT6" s="74"/>
      <c r="DU6" s="61"/>
      <c r="DV6" s="74"/>
      <c r="DW6" s="74"/>
      <c r="DX6" s="74"/>
      <c r="DY6" s="74"/>
      <c r="DZ6" s="74"/>
      <c r="EA6" s="74"/>
      <c r="EB6" s="74"/>
      <c r="EC6" s="74"/>
      <c r="ED6" s="74"/>
      <c r="EE6" s="74"/>
      <c r="EF6" s="74"/>
      <c r="EG6" s="61"/>
      <c r="EH6" s="74"/>
      <c r="EI6" s="74"/>
      <c r="EJ6" s="74"/>
      <c r="EK6" s="74"/>
      <c r="EL6" s="74"/>
      <c r="EM6" s="74"/>
      <c r="EN6" s="74"/>
      <c r="EO6" s="74"/>
      <c r="EP6" s="74"/>
      <c r="EQ6" s="74"/>
      <c r="ER6" s="74"/>
      <c r="ES6" s="61"/>
      <c r="ET6" s="74"/>
      <c r="EU6" s="74"/>
      <c r="EV6" s="74"/>
      <c r="EW6" s="74"/>
      <c r="EX6" s="74"/>
      <c r="EY6" s="74"/>
      <c r="EZ6" s="74"/>
      <c r="FA6" s="74"/>
      <c r="FB6" s="74"/>
      <c r="FC6" s="74"/>
      <c r="FD6" s="74"/>
      <c r="FE6" s="61"/>
      <c r="FF6" s="74"/>
      <c r="FG6" s="74"/>
      <c r="FH6" s="74"/>
      <c r="FI6" s="74"/>
      <c r="FJ6" s="74"/>
      <c r="FK6" s="74"/>
      <c r="FL6" s="74"/>
      <c r="FM6" s="74"/>
      <c r="FN6" s="74"/>
      <c r="FO6" s="74"/>
      <c r="FP6" s="74"/>
      <c r="FQ6" s="61"/>
      <c r="FR6" s="74"/>
      <c r="FS6" s="74"/>
      <c r="FT6" s="74"/>
      <c r="FU6" s="74"/>
      <c r="FV6" s="74"/>
      <c r="FW6" s="74"/>
      <c r="FX6" s="74"/>
      <c r="FY6" s="74"/>
      <c r="FZ6" s="74"/>
      <c r="GA6" s="74"/>
      <c r="GB6" s="74"/>
      <c r="GC6" s="61"/>
      <c r="GD6" s="74"/>
      <c r="GE6" s="74"/>
      <c r="GF6" s="74"/>
      <c r="GG6" s="74"/>
      <c r="GH6" s="74"/>
      <c r="GI6" s="74"/>
      <c r="GJ6" s="74"/>
      <c r="GK6" s="74"/>
      <c r="GL6" s="74"/>
      <c r="GM6" s="74"/>
      <c r="GN6" s="74"/>
      <c r="GO6" s="61"/>
      <c r="GP6" s="74"/>
      <c r="GQ6" s="74"/>
      <c r="GR6" s="74"/>
      <c r="GS6" s="74"/>
      <c r="GT6" s="74"/>
      <c r="GU6" s="74"/>
      <c r="GV6" s="74"/>
      <c r="GW6" s="74"/>
      <c r="GX6" s="74"/>
      <c r="GY6" s="74"/>
      <c r="GZ6" s="74"/>
      <c r="HA6" s="61"/>
      <c r="HB6" s="74"/>
      <c r="HC6" s="74"/>
      <c r="HD6" s="74"/>
      <c r="HE6" s="74"/>
      <c r="HF6" s="74"/>
      <c r="HG6" s="74"/>
      <c r="HH6" s="74"/>
      <c r="HI6" s="74"/>
      <c r="HJ6" s="74"/>
      <c r="HK6" s="74"/>
      <c r="HL6" s="74"/>
      <c r="HM6" s="61"/>
      <c r="HN6" s="74"/>
      <c r="HO6" s="74"/>
      <c r="HP6" s="74"/>
      <c r="HQ6" s="74"/>
      <c r="HR6" s="74"/>
      <c r="HS6" s="74"/>
      <c r="HT6" s="74"/>
      <c r="HU6" s="74"/>
      <c r="HV6" s="74"/>
      <c r="HW6" s="74"/>
      <c r="HX6" s="74"/>
      <c r="HY6" s="61"/>
      <c r="HZ6" s="74"/>
      <c r="IA6" s="74"/>
      <c r="IB6" s="74"/>
      <c r="IC6" s="74"/>
      <c r="ID6" s="74"/>
      <c r="IE6" s="74"/>
      <c r="IF6" s="74"/>
      <c r="IG6" s="74"/>
      <c r="IH6" s="74"/>
      <c r="II6" s="74"/>
      <c r="IJ6" s="74"/>
      <c r="IK6" s="61"/>
      <c r="IL6" s="74"/>
      <c r="IM6" s="74"/>
      <c r="IN6" s="74"/>
      <c r="IO6" s="74"/>
      <c r="IP6" s="74"/>
      <c r="IQ6" s="74"/>
      <c r="IR6" s="74"/>
      <c r="IS6" s="74"/>
      <c r="IT6" s="74"/>
      <c r="IU6" s="74"/>
      <c r="IV6" s="74"/>
      <c r="IW6" s="61"/>
      <c r="IX6" s="74"/>
      <c r="IY6" s="74"/>
      <c r="IZ6" s="74"/>
      <c r="JA6" s="74"/>
      <c r="JB6" s="74"/>
      <c r="JC6" s="74"/>
      <c r="JD6" s="74"/>
      <c r="JE6" s="74"/>
      <c r="JF6" s="74"/>
      <c r="JG6" s="74"/>
      <c r="JH6" s="74"/>
      <c r="JI6" s="61"/>
      <c r="JJ6" s="74"/>
      <c r="JK6" s="74"/>
      <c r="JL6" s="74"/>
      <c r="JM6" s="74"/>
      <c r="JN6" s="74"/>
      <c r="JO6" s="74"/>
      <c r="JP6" s="74"/>
      <c r="JQ6" s="74"/>
      <c r="JR6" s="74"/>
      <c r="JS6" s="74"/>
      <c r="JT6" s="74"/>
      <c r="JU6" s="61"/>
      <c r="JV6" s="74"/>
      <c r="JW6" s="74"/>
      <c r="JX6" s="74"/>
      <c r="JY6" s="74"/>
      <c r="JZ6" s="74"/>
      <c r="KA6" s="74"/>
      <c r="KB6" s="74"/>
      <c r="KC6" s="74"/>
      <c r="KD6" s="74"/>
      <c r="KE6" s="74"/>
      <c r="KF6" s="74"/>
    </row>
    <row r="7" spans="1:292" ht="6" customHeight="1" x14ac:dyDescent="0.25">
      <c r="A7" s="81"/>
      <c r="B7" s="17"/>
      <c r="C7" s="74"/>
      <c r="D7" s="74"/>
      <c r="E7" s="61"/>
      <c r="F7" s="74"/>
      <c r="G7" s="74"/>
      <c r="H7" s="74"/>
      <c r="I7" s="74"/>
      <c r="J7" s="74"/>
      <c r="K7" s="74"/>
      <c r="L7" s="74"/>
      <c r="M7" s="74"/>
      <c r="N7" s="74"/>
      <c r="O7" s="74"/>
      <c r="P7" s="74"/>
      <c r="Q7" s="61"/>
      <c r="R7" s="74"/>
      <c r="S7" s="74"/>
      <c r="T7" s="74"/>
      <c r="U7" s="74"/>
      <c r="V7" s="74"/>
      <c r="W7" s="74"/>
      <c r="X7" s="74"/>
      <c r="Y7" s="74"/>
      <c r="Z7" s="74"/>
      <c r="AA7" s="74"/>
      <c r="AB7" s="74"/>
      <c r="AC7" s="61"/>
      <c r="AD7" s="74"/>
      <c r="AE7" s="74"/>
      <c r="AF7" s="74"/>
      <c r="AG7" s="74"/>
      <c r="AH7" s="74"/>
      <c r="AI7" s="74"/>
      <c r="AJ7" s="74"/>
      <c r="AK7" s="74"/>
      <c r="AL7" s="74"/>
      <c r="AM7" s="74"/>
      <c r="AN7" s="74"/>
      <c r="AO7" s="61"/>
      <c r="AP7" s="74"/>
      <c r="AQ7" s="74"/>
      <c r="AR7" s="74"/>
      <c r="AS7" s="74"/>
      <c r="AT7" s="74"/>
      <c r="AU7" s="74"/>
      <c r="AV7" s="74"/>
      <c r="AW7" s="74"/>
      <c r="AX7" s="74"/>
      <c r="AY7" s="74"/>
      <c r="AZ7" s="74"/>
      <c r="BA7" s="61"/>
      <c r="BB7" s="74"/>
      <c r="BC7" s="74"/>
      <c r="BD7" s="74"/>
      <c r="BE7" s="74"/>
      <c r="BF7" s="74"/>
      <c r="BG7" s="74"/>
      <c r="BH7" s="74"/>
      <c r="BI7" s="74"/>
      <c r="BJ7" s="74"/>
      <c r="BK7" s="74"/>
      <c r="BL7" s="74"/>
      <c r="BM7" s="61"/>
      <c r="BN7" s="74"/>
      <c r="BO7" s="74"/>
      <c r="BP7" s="74"/>
      <c r="BQ7" s="74"/>
      <c r="BR7" s="74"/>
      <c r="BS7" s="74"/>
      <c r="BT7" s="74"/>
      <c r="BU7" s="74"/>
      <c r="BV7" s="74"/>
      <c r="BW7" s="74"/>
      <c r="BX7" s="74"/>
      <c r="BY7" s="61"/>
      <c r="BZ7" s="74"/>
      <c r="CA7" s="74"/>
      <c r="CB7" s="74"/>
      <c r="CC7" s="74"/>
      <c r="CD7" s="74"/>
      <c r="CE7" s="74"/>
      <c r="CF7" s="74"/>
      <c r="CG7" s="74"/>
      <c r="CH7" s="74"/>
      <c r="CI7" s="74"/>
      <c r="CJ7" s="74"/>
      <c r="CK7" s="61"/>
      <c r="CL7" s="74"/>
      <c r="CM7" s="74"/>
      <c r="CN7" s="74"/>
      <c r="CO7" s="74"/>
      <c r="CP7" s="74"/>
      <c r="CQ7" s="74"/>
      <c r="CR7" s="74"/>
      <c r="CS7" s="74"/>
      <c r="CT7" s="74"/>
      <c r="CU7" s="74"/>
      <c r="CV7" s="74"/>
      <c r="CW7" s="61"/>
      <c r="CX7" s="74"/>
      <c r="CY7" s="74"/>
      <c r="CZ7" s="74"/>
      <c r="DA7" s="74"/>
      <c r="DB7" s="74"/>
      <c r="DC7" s="74"/>
      <c r="DD7" s="74"/>
      <c r="DE7" s="74"/>
      <c r="DF7" s="74"/>
      <c r="DG7" s="74"/>
      <c r="DH7" s="74"/>
      <c r="DI7" s="61"/>
      <c r="DJ7" s="74"/>
      <c r="DK7" s="74"/>
      <c r="DL7" s="74"/>
      <c r="DM7" s="74"/>
      <c r="DN7" s="74"/>
      <c r="DO7" s="74"/>
      <c r="DP7" s="74"/>
      <c r="DQ7" s="74"/>
      <c r="DR7" s="74"/>
      <c r="DS7" s="74"/>
      <c r="DT7" s="74"/>
      <c r="DU7" s="61"/>
      <c r="DV7" s="74"/>
      <c r="DW7" s="74"/>
      <c r="DX7" s="74"/>
      <c r="DY7" s="74"/>
      <c r="DZ7" s="74"/>
      <c r="EA7" s="74"/>
      <c r="EB7" s="74"/>
      <c r="EC7" s="74"/>
      <c r="ED7" s="74"/>
      <c r="EE7" s="74"/>
      <c r="EF7" s="74"/>
      <c r="EG7" s="61"/>
      <c r="EH7" s="74"/>
      <c r="EI7" s="74"/>
      <c r="EJ7" s="74"/>
      <c r="EK7" s="74"/>
      <c r="EL7" s="74"/>
      <c r="EM7" s="74"/>
      <c r="EN7" s="74"/>
      <c r="EO7" s="74"/>
      <c r="EP7" s="74"/>
      <c r="EQ7" s="74"/>
      <c r="ER7" s="74"/>
      <c r="ES7" s="61"/>
      <c r="ET7" s="74"/>
      <c r="EU7" s="74"/>
      <c r="EV7" s="74"/>
      <c r="EW7" s="74"/>
      <c r="EX7" s="74"/>
      <c r="EY7" s="74"/>
      <c r="EZ7" s="74"/>
      <c r="FA7" s="74"/>
      <c r="FB7" s="74"/>
      <c r="FC7" s="74"/>
      <c r="FD7" s="74"/>
      <c r="FE7" s="61"/>
      <c r="FF7" s="74"/>
      <c r="FG7" s="74"/>
      <c r="FH7" s="74"/>
      <c r="FI7" s="74"/>
      <c r="FJ7" s="74"/>
      <c r="FK7" s="74"/>
      <c r="FL7" s="74"/>
      <c r="FM7" s="74"/>
      <c r="FN7" s="74"/>
      <c r="FO7" s="74"/>
      <c r="FP7" s="74"/>
      <c r="FQ7" s="61"/>
      <c r="FR7" s="74"/>
      <c r="FS7" s="74"/>
      <c r="FT7" s="74"/>
      <c r="FU7" s="74"/>
      <c r="FV7" s="74"/>
      <c r="FW7" s="74"/>
      <c r="FX7" s="74"/>
      <c r="FY7" s="74"/>
      <c r="FZ7" s="74"/>
      <c r="GA7" s="74"/>
      <c r="GB7" s="74"/>
      <c r="GC7" s="61"/>
      <c r="GD7" s="74"/>
      <c r="GE7" s="74"/>
      <c r="GF7" s="74"/>
      <c r="GG7" s="74"/>
      <c r="GH7" s="74"/>
      <c r="GI7" s="74"/>
      <c r="GJ7" s="74"/>
      <c r="GK7" s="74"/>
      <c r="GL7" s="74"/>
      <c r="GM7" s="74"/>
      <c r="GN7" s="74"/>
      <c r="GO7" s="61"/>
      <c r="GP7" s="74"/>
      <c r="GQ7" s="74"/>
      <c r="GR7" s="74"/>
      <c r="GS7" s="74"/>
      <c r="GT7" s="74"/>
      <c r="GU7" s="74"/>
      <c r="GV7" s="74"/>
      <c r="GW7" s="74"/>
      <c r="GX7" s="74"/>
      <c r="GY7" s="74"/>
      <c r="GZ7" s="74"/>
      <c r="HA7" s="61"/>
      <c r="HB7" s="74"/>
      <c r="HC7" s="74"/>
      <c r="HD7" s="74"/>
      <c r="HE7" s="74"/>
      <c r="HF7" s="74"/>
      <c r="HG7" s="74"/>
      <c r="HH7" s="74"/>
      <c r="HI7" s="74"/>
      <c r="HJ7" s="74"/>
      <c r="HK7" s="74"/>
      <c r="HL7" s="74"/>
      <c r="HM7" s="61"/>
      <c r="HN7" s="74"/>
      <c r="HO7" s="74"/>
      <c r="HP7" s="74"/>
      <c r="HQ7" s="74"/>
      <c r="HR7" s="74"/>
      <c r="HS7" s="74"/>
      <c r="HT7" s="74"/>
      <c r="HU7" s="74"/>
      <c r="HV7" s="74"/>
      <c r="HW7" s="74"/>
      <c r="HX7" s="74"/>
      <c r="HY7" s="61"/>
      <c r="HZ7" s="74"/>
      <c r="IA7" s="74"/>
      <c r="IB7" s="74"/>
      <c r="IC7" s="74"/>
      <c r="ID7" s="74"/>
      <c r="IE7" s="74"/>
      <c r="IF7" s="74"/>
      <c r="IG7" s="74"/>
      <c r="IH7" s="74"/>
      <c r="II7" s="74"/>
      <c r="IJ7" s="74"/>
      <c r="IK7" s="61"/>
      <c r="IL7" s="74"/>
      <c r="IM7" s="74"/>
      <c r="IN7" s="74"/>
      <c r="IO7" s="74"/>
      <c r="IP7" s="74"/>
      <c r="IQ7" s="74"/>
      <c r="IR7" s="74"/>
      <c r="IS7" s="74"/>
      <c r="IT7" s="74"/>
      <c r="IU7" s="74"/>
      <c r="IV7" s="74"/>
      <c r="IW7" s="61"/>
      <c r="IX7" s="74"/>
      <c r="IY7" s="74"/>
      <c r="IZ7" s="74"/>
      <c r="JA7" s="74"/>
      <c r="JB7" s="74"/>
      <c r="JC7" s="74"/>
      <c r="JD7" s="74"/>
      <c r="JE7" s="74"/>
      <c r="JF7" s="74"/>
      <c r="JG7" s="74"/>
      <c r="JH7" s="74"/>
      <c r="JI7" s="61"/>
      <c r="JJ7" s="74"/>
      <c r="JK7" s="74"/>
      <c r="JL7" s="74"/>
      <c r="JM7" s="74"/>
      <c r="JN7" s="74"/>
      <c r="JO7" s="74"/>
      <c r="JP7" s="74"/>
      <c r="JQ7" s="74"/>
      <c r="JR7" s="74"/>
      <c r="JS7" s="74"/>
      <c r="JT7" s="74"/>
      <c r="JU7" s="61"/>
      <c r="JV7" s="74"/>
      <c r="JW7" s="74"/>
      <c r="JX7" s="74"/>
      <c r="JY7" s="74"/>
      <c r="JZ7" s="74"/>
      <c r="KA7" s="74"/>
      <c r="KB7" s="74"/>
      <c r="KC7" s="74"/>
      <c r="KD7" s="74"/>
      <c r="KE7" s="74"/>
      <c r="KF7" s="74"/>
    </row>
    <row r="8" spans="1:292" ht="6" customHeight="1" x14ac:dyDescent="0.25">
      <c r="A8" s="81"/>
      <c r="B8" s="17"/>
      <c r="C8" s="74"/>
      <c r="D8" s="74"/>
      <c r="E8" s="61"/>
      <c r="F8" s="74"/>
      <c r="G8" s="74"/>
      <c r="H8" s="74"/>
      <c r="I8" s="74"/>
      <c r="J8" s="74"/>
      <c r="K8" s="74"/>
      <c r="L8" s="74"/>
      <c r="M8" s="74"/>
      <c r="N8" s="74"/>
      <c r="O8" s="74"/>
      <c r="P8" s="74"/>
      <c r="Q8" s="61"/>
      <c r="R8" s="74"/>
      <c r="S8" s="74"/>
      <c r="T8" s="74"/>
      <c r="U8" s="74"/>
      <c r="V8" s="74"/>
      <c r="W8" s="74"/>
      <c r="X8" s="74"/>
      <c r="Y8" s="74"/>
      <c r="Z8" s="74"/>
      <c r="AA8" s="74"/>
      <c r="AB8" s="74"/>
      <c r="AC8" s="61"/>
      <c r="AD8" s="74"/>
      <c r="AE8" s="74"/>
      <c r="AF8" s="74"/>
      <c r="AG8" s="74"/>
      <c r="AH8" s="74"/>
      <c r="AI8" s="74"/>
      <c r="AJ8" s="74"/>
      <c r="AK8" s="74"/>
      <c r="AL8" s="74"/>
      <c r="AM8" s="74"/>
      <c r="AN8" s="74"/>
      <c r="AO8" s="61"/>
      <c r="AP8" s="74"/>
      <c r="AQ8" s="74"/>
      <c r="AR8" s="74"/>
      <c r="AS8" s="74"/>
      <c r="AT8" s="74"/>
      <c r="AU8" s="74"/>
      <c r="AV8" s="74"/>
      <c r="AW8" s="74"/>
      <c r="AX8" s="74"/>
      <c r="AY8" s="74"/>
      <c r="AZ8" s="74"/>
      <c r="BA8" s="61"/>
      <c r="BB8" s="74"/>
      <c r="BC8" s="74"/>
      <c r="BD8" s="74"/>
      <c r="BE8" s="74"/>
      <c r="BF8" s="74"/>
      <c r="BG8" s="74"/>
      <c r="BH8" s="74"/>
      <c r="BI8" s="74"/>
      <c r="BJ8" s="74"/>
      <c r="BK8" s="74"/>
      <c r="BL8" s="74"/>
      <c r="BM8" s="61"/>
      <c r="BN8" s="74"/>
      <c r="BO8" s="74"/>
      <c r="BP8" s="74"/>
      <c r="BQ8" s="74"/>
      <c r="BR8" s="74"/>
      <c r="BS8" s="74"/>
      <c r="BT8" s="74"/>
      <c r="BU8" s="74"/>
      <c r="BV8" s="74"/>
      <c r="BW8" s="74"/>
      <c r="BX8" s="74"/>
      <c r="BY8" s="61"/>
      <c r="BZ8" s="74"/>
      <c r="CA8" s="74"/>
      <c r="CB8" s="74"/>
      <c r="CC8" s="74"/>
      <c r="CD8" s="74"/>
      <c r="CE8" s="74"/>
      <c r="CF8" s="74"/>
      <c r="CG8" s="74"/>
      <c r="CH8" s="74"/>
      <c r="CI8" s="74"/>
      <c r="CJ8" s="74"/>
      <c r="CK8" s="61"/>
      <c r="CL8" s="74"/>
      <c r="CM8" s="74"/>
      <c r="CN8" s="74"/>
      <c r="CO8" s="74"/>
      <c r="CP8" s="74"/>
      <c r="CQ8" s="74"/>
      <c r="CR8" s="74"/>
      <c r="CS8" s="74"/>
      <c r="CT8" s="74"/>
      <c r="CU8" s="74"/>
      <c r="CV8" s="74"/>
      <c r="CW8" s="61"/>
      <c r="CX8" s="74"/>
      <c r="CY8" s="74"/>
      <c r="CZ8" s="74"/>
      <c r="DA8" s="74"/>
      <c r="DB8" s="74"/>
      <c r="DC8" s="74"/>
      <c r="DD8" s="74"/>
      <c r="DE8" s="74"/>
      <c r="DF8" s="74"/>
      <c r="DG8" s="74"/>
      <c r="DH8" s="74"/>
      <c r="DI8" s="61"/>
      <c r="DJ8" s="74"/>
      <c r="DK8" s="74"/>
      <c r="DL8" s="74"/>
      <c r="DM8" s="74"/>
      <c r="DN8" s="74"/>
      <c r="DO8" s="74"/>
      <c r="DP8" s="74"/>
      <c r="DQ8" s="74"/>
      <c r="DR8" s="74"/>
      <c r="DS8" s="74"/>
      <c r="DT8" s="74"/>
      <c r="DU8" s="61"/>
      <c r="DV8" s="74"/>
      <c r="DW8" s="74"/>
      <c r="DX8" s="74"/>
      <c r="DY8" s="74"/>
      <c r="DZ8" s="74"/>
      <c r="EA8" s="74"/>
      <c r="EB8" s="74"/>
      <c r="EC8" s="74"/>
      <c r="ED8" s="74"/>
      <c r="EE8" s="74"/>
      <c r="EF8" s="74"/>
      <c r="EG8" s="61"/>
      <c r="EH8" s="74"/>
      <c r="EI8" s="74"/>
      <c r="EJ8" s="74"/>
      <c r="EK8" s="74"/>
      <c r="EL8" s="74"/>
      <c r="EM8" s="74"/>
      <c r="EN8" s="74"/>
      <c r="EO8" s="74"/>
      <c r="EP8" s="74"/>
      <c r="EQ8" s="74"/>
      <c r="ER8" s="74"/>
      <c r="ES8" s="61"/>
      <c r="ET8" s="74"/>
      <c r="EU8" s="74"/>
      <c r="EV8" s="74"/>
      <c r="EW8" s="74"/>
      <c r="EX8" s="74"/>
      <c r="EY8" s="74"/>
      <c r="EZ8" s="74"/>
      <c r="FA8" s="74"/>
      <c r="FB8" s="74"/>
      <c r="FC8" s="74"/>
      <c r="FD8" s="74"/>
      <c r="FE8" s="61"/>
      <c r="FF8" s="74"/>
      <c r="FG8" s="74"/>
      <c r="FH8" s="74"/>
      <c r="FI8" s="74"/>
      <c r="FJ8" s="74"/>
      <c r="FK8" s="74"/>
      <c r="FL8" s="74"/>
      <c r="FM8" s="74"/>
      <c r="FN8" s="74"/>
      <c r="FO8" s="74"/>
      <c r="FP8" s="74"/>
      <c r="FQ8" s="61"/>
      <c r="FR8" s="74"/>
      <c r="FS8" s="74"/>
      <c r="FT8" s="74"/>
      <c r="FU8" s="74"/>
      <c r="FV8" s="74"/>
      <c r="FW8" s="74"/>
      <c r="FX8" s="74"/>
      <c r="FY8" s="74"/>
      <c r="FZ8" s="74"/>
      <c r="GA8" s="74"/>
      <c r="GB8" s="74"/>
      <c r="GC8" s="61"/>
      <c r="GD8" s="74"/>
      <c r="GE8" s="74"/>
      <c r="GF8" s="74"/>
      <c r="GG8" s="74"/>
      <c r="GH8" s="74"/>
      <c r="GI8" s="74"/>
      <c r="GJ8" s="74"/>
      <c r="GK8" s="74"/>
      <c r="GL8" s="74"/>
      <c r="GM8" s="74"/>
      <c r="GN8" s="74"/>
      <c r="GO8" s="61"/>
      <c r="GP8" s="74"/>
      <c r="GQ8" s="74"/>
      <c r="GR8" s="74"/>
      <c r="GS8" s="74"/>
      <c r="GT8" s="74"/>
      <c r="GU8" s="74"/>
      <c r="GV8" s="74"/>
      <c r="GW8" s="74"/>
      <c r="GX8" s="74"/>
      <c r="GY8" s="74"/>
      <c r="GZ8" s="74"/>
      <c r="HA8" s="61"/>
      <c r="HB8" s="74"/>
      <c r="HC8" s="74"/>
      <c r="HD8" s="74"/>
      <c r="HE8" s="74"/>
      <c r="HF8" s="74"/>
      <c r="HG8" s="74"/>
      <c r="HH8" s="74"/>
      <c r="HI8" s="74"/>
      <c r="HJ8" s="74"/>
      <c r="HK8" s="74"/>
      <c r="HL8" s="74"/>
      <c r="HM8" s="61"/>
      <c r="HN8" s="74"/>
      <c r="HO8" s="74"/>
      <c r="HP8" s="74"/>
      <c r="HQ8" s="74"/>
      <c r="HR8" s="74"/>
      <c r="HS8" s="74"/>
      <c r="HT8" s="74"/>
      <c r="HU8" s="74"/>
      <c r="HV8" s="74"/>
      <c r="HW8" s="74"/>
      <c r="HX8" s="74"/>
      <c r="HY8" s="61"/>
      <c r="HZ8" s="74"/>
      <c r="IA8" s="74"/>
      <c r="IB8" s="74"/>
      <c r="IC8" s="74"/>
      <c r="ID8" s="74"/>
      <c r="IE8" s="74"/>
      <c r="IF8" s="74"/>
      <c r="IG8" s="74"/>
      <c r="IH8" s="74"/>
      <c r="II8" s="74"/>
      <c r="IJ8" s="74"/>
      <c r="IK8" s="61"/>
      <c r="IL8" s="74"/>
      <c r="IM8" s="74"/>
      <c r="IN8" s="74"/>
      <c r="IO8" s="74"/>
      <c r="IP8" s="74"/>
      <c r="IQ8" s="74"/>
      <c r="IR8" s="74"/>
      <c r="IS8" s="74"/>
      <c r="IT8" s="74"/>
      <c r="IU8" s="74"/>
      <c r="IV8" s="74"/>
      <c r="IW8" s="61"/>
      <c r="IX8" s="74"/>
      <c r="IY8" s="74"/>
      <c r="IZ8" s="74"/>
      <c r="JA8" s="74"/>
      <c r="JB8" s="74"/>
      <c r="JC8" s="74"/>
      <c r="JD8" s="74"/>
      <c r="JE8" s="74"/>
      <c r="JF8" s="74"/>
      <c r="JG8" s="74"/>
      <c r="JH8" s="74"/>
      <c r="JI8" s="61"/>
      <c r="JJ8" s="74"/>
      <c r="JK8" s="74"/>
      <c r="JL8" s="74"/>
      <c r="JM8" s="74"/>
      <c r="JN8" s="74"/>
      <c r="JO8" s="74"/>
      <c r="JP8" s="74"/>
      <c r="JQ8" s="74"/>
      <c r="JR8" s="74"/>
      <c r="JS8" s="74"/>
      <c r="JT8" s="74"/>
      <c r="JU8" s="61"/>
      <c r="JV8" s="74"/>
      <c r="JW8" s="74"/>
      <c r="JX8" s="74"/>
      <c r="JY8" s="74"/>
      <c r="JZ8" s="74"/>
      <c r="KA8" s="74"/>
      <c r="KB8" s="74"/>
      <c r="KC8" s="74"/>
      <c r="KD8" s="74"/>
      <c r="KE8" s="74"/>
      <c r="KF8" s="74"/>
    </row>
    <row r="9" spans="1:292" ht="13.5" customHeight="1" x14ac:dyDescent="0.25">
      <c r="A9" s="81" t="s">
        <v>11</v>
      </c>
      <c r="B9" s="17"/>
      <c r="C9" s="73"/>
      <c r="D9" s="74"/>
      <c r="E9" s="82"/>
      <c r="F9" s="74"/>
      <c r="G9" s="74"/>
      <c r="H9" s="74"/>
      <c r="I9" s="74"/>
      <c r="J9" s="74"/>
      <c r="K9" s="74"/>
      <c r="L9" s="74"/>
      <c r="M9" s="74"/>
      <c r="N9" s="74"/>
      <c r="O9" s="74"/>
      <c r="P9" s="74"/>
      <c r="Q9" s="82"/>
      <c r="R9" s="74"/>
      <c r="S9" s="74"/>
      <c r="T9" s="74"/>
      <c r="U9" s="74"/>
      <c r="V9" s="74"/>
      <c r="W9" s="74"/>
      <c r="X9" s="74"/>
      <c r="Y9" s="74"/>
      <c r="Z9" s="74"/>
      <c r="AA9" s="74"/>
      <c r="AB9" s="74"/>
      <c r="AC9" s="82"/>
      <c r="AD9" s="74"/>
      <c r="AE9" s="74"/>
      <c r="AF9" s="74"/>
      <c r="AG9" s="74"/>
      <c r="AH9" s="74"/>
      <c r="AI9" s="74"/>
      <c r="AJ9" s="74"/>
      <c r="AK9" s="74"/>
      <c r="AL9" s="74"/>
      <c r="AM9" s="74"/>
      <c r="AN9" s="74"/>
      <c r="AO9" s="82"/>
      <c r="AP9" s="74"/>
      <c r="AQ9" s="74"/>
      <c r="AR9" s="74"/>
      <c r="AS9" s="74"/>
      <c r="AT9" s="74"/>
      <c r="AU9" s="74"/>
      <c r="AV9" s="74"/>
      <c r="AW9" s="74"/>
      <c r="AX9" s="74"/>
      <c r="AY9" s="74"/>
      <c r="AZ9" s="74"/>
      <c r="BA9" s="82"/>
      <c r="BB9" s="74"/>
      <c r="BC9" s="74"/>
      <c r="BD9" s="74"/>
      <c r="BE9" s="74"/>
      <c r="BF9" s="74"/>
      <c r="BG9" s="74"/>
      <c r="BH9" s="74"/>
      <c r="BI9" s="74"/>
      <c r="BJ9" s="74"/>
      <c r="BK9" s="74"/>
      <c r="BL9" s="74"/>
      <c r="BM9" s="82"/>
      <c r="BN9" s="74"/>
      <c r="BO9" s="74"/>
      <c r="BP9" s="74"/>
      <c r="BQ9" s="74"/>
      <c r="BR9" s="74"/>
      <c r="BS9" s="74"/>
      <c r="BT9" s="74"/>
      <c r="BU9" s="74"/>
      <c r="BV9" s="74"/>
      <c r="BW9" s="74"/>
      <c r="BX9" s="74"/>
      <c r="BY9" s="82"/>
      <c r="BZ9" s="74"/>
      <c r="CA9" s="74"/>
      <c r="CB9" s="74"/>
      <c r="CC9" s="74"/>
      <c r="CD9" s="74"/>
      <c r="CE9" s="74"/>
      <c r="CF9" s="74"/>
      <c r="CG9" s="74"/>
      <c r="CH9" s="74"/>
      <c r="CI9" s="74"/>
      <c r="CJ9" s="74"/>
      <c r="CK9" s="82"/>
      <c r="CL9" s="74"/>
      <c r="CM9" s="74"/>
      <c r="CN9" s="74"/>
      <c r="CO9" s="74"/>
      <c r="CP9" s="74"/>
      <c r="CQ9" s="74"/>
      <c r="CR9" s="74"/>
      <c r="CS9" s="74"/>
      <c r="CT9" s="74"/>
      <c r="CU9" s="74"/>
      <c r="CV9" s="74"/>
      <c r="CW9" s="82"/>
      <c r="CX9" s="74"/>
      <c r="CY9" s="74"/>
      <c r="CZ9" s="74"/>
      <c r="DA9" s="74"/>
      <c r="DB9" s="74"/>
      <c r="DC9" s="74"/>
      <c r="DD9" s="74"/>
      <c r="DE9" s="74"/>
      <c r="DF9" s="74"/>
      <c r="DG9" s="74"/>
      <c r="DH9" s="74"/>
      <c r="DI9" s="82"/>
      <c r="DJ9" s="74"/>
      <c r="DK9" s="74"/>
      <c r="DL9" s="74"/>
      <c r="DM9" s="74"/>
      <c r="DN9" s="74"/>
      <c r="DO9" s="74"/>
      <c r="DP9" s="74"/>
      <c r="DQ9" s="74"/>
      <c r="DR9" s="74"/>
      <c r="DS9" s="74"/>
      <c r="DT9" s="74"/>
      <c r="DU9" s="82"/>
      <c r="DV9" s="74"/>
      <c r="DW9" s="74"/>
      <c r="DX9" s="74"/>
      <c r="DY9" s="74"/>
      <c r="DZ9" s="74"/>
      <c r="EA9" s="74"/>
      <c r="EB9" s="74"/>
      <c r="EC9" s="74"/>
      <c r="ED9" s="74"/>
      <c r="EE9" s="74"/>
      <c r="EF9" s="74"/>
      <c r="EG9" s="82"/>
      <c r="EH9" s="74"/>
      <c r="EI9" s="74"/>
      <c r="EJ9" s="74"/>
      <c r="EK9" s="74"/>
      <c r="EL9" s="74"/>
      <c r="EM9" s="74"/>
      <c r="EN9" s="74"/>
      <c r="EO9" s="74"/>
      <c r="EP9" s="74"/>
      <c r="EQ9" s="74"/>
      <c r="ER9" s="74"/>
      <c r="ES9" s="82"/>
      <c r="ET9" s="74"/>
      <c r="EU9" s="74"/>
      <c r="EV9" s="74"/>
      <c r="EW9" s="74"/>
      <c r="EX9" s="74"/>
      <c r="EY9" s="74"/>
      <c r="EZ9" s="74"/>
      <c r="FA9" s="74"/>
      <c r="FB9" s="74"/>
      <c r="FC9" s="74"/>
      <c r="FD9" s="74"/>
      <c r="FE9" s="82"/>
      <c r="FF9" s="74"/>
      <c r="FG9" s="74"/>
      <c r="FH9" s="74"/>
      <c r="FI9" s="74"/>
      <c r="FJ9" s="74"/>
      <c r="FK9" s="74"/>
      <c r="FL9" s="74"/>
      <c r="FM9" s="74"/>
      <c r="FN9" s="74"/>
      <c r="FO9" s="74"/>
      <c r="FP9" s="74"/>
      <c r="FQ9" s="82"/>
      <c r="FR9" s="74"/>
      <c r="FS9" s="74"/>
      <c r="FT9" s="74"/>
      <c r="FU9" s="74"/>
      <c r="FV9" s="74"/>
      <c r="FW9" s="74"/>
      <c r="FX9" s="74"/>
      <c r="FY9" s="74"/>
      <c r="FZ9" s="74"/>
      <c r="GA9" s="74"/>
      <c r="GB9" s="74"/>
      <c r="GC9" s="82"/>
      <c r="GD9" s="74"/>
      <c r="GE9" s="74"/>
      <c r="GF9" s="74"/>
      <c r="GG9" s="74"/>
      <c r="GH9" s="74"/>
      <c r="GI9" s="74"/>
      <c r="GJ9" s="74"/>
      <c r="GK9" s="74"/>
      <c r="GL9" s="74"/>
      <c r="GM9" s="74"/>
      <c r="GN9" s="74"/>
      <c r="GO9" s="82"/>
      <c r="GP9" s="74"/>
      <c r="GQ9" s="74"/>
      <c r="GR9" s="74"/>
      <c r="GS9" s="74"/>
      <c r="GT9" s="74"/>
      <c r="GU9" s="74"/>
      <c r="GV9" s="74"/>
      <c r="GW9" s="74"/>
      <c r="GX9" s="74"/>
      <c r="GY9" s="74"/>
      <c r="GZ9" s="74"/>
      <c r="HA9" s="82"/>
      <c r="HB9" s="74"/>
      <c r="HC9" s="74"/>
      <c r="HD9" s="74"/>
      <c r="HE9" s="74"/>
      <c r="HF9" s="74"/>
      <c r="HG9" s="74"/>
      <c r="HH9" s="74"/>
      <c r="HI9" s="74"/>
      <c r="HJ9" s="74"/>
      <c r="HK9" s="74"/>
      <c r="HL9" s="74"/>
      <c r="HM9" s="82"/>
      <c r="HN9" s="74"/>
      <c r="HO9" s="74"/>
      <c r="HP9" s="74"/>
      <c r="HQ9" s="74"/>
      <c r="HR9" s="74"/>
      <c r="HS9" s="74"/>
      <c r="HT9" s="74"/>
      <c r="HU9" s="74"/>
      <c r="HV9" s="74"/>
      <c r="HW9" s="74"/>
      <c r="HX9" s="74"/>
      <c r="HY9" s="82"/>
      <c r="HZ9" s="74"/>
      <c r="IA9" s="74"/>
      <c r="IB9" s="74"/>
      <c r="IC9" s="74"/>
      <c r="ID9" s="74"/>
      <c r="IE9" s="74"/>
      <c r="IF9" s="74"/>
      <c r="IG9" s="74"/>
      <c r="IH9" s="74"/>
      <c r="II9" s="74"/>
      <c r="IJ9" s="74"/>
      <c r="IK9" s="82"/>
      <c r="IL9" s="74"/>
      <c r="IM9" s="74"/>
      <c r="IN9" s="74"/>
      <c r="IO9" s="74"/>
      <c r="IP9" s="74"/>
      <c r="IQ9" s="74"/>
      <c r="IR9" s="74"/>
      <c r="IS9" s="74"/>
      <c r="IT9" s="74"/>
      <c r="IU9" s="74"/>
      <c r="IV9" s="74"/>
      <c r="IW9" s="82"/>
      <c r="IX9" s="74"/>
      <c r="IY9" s="74"/>
      <c r="IZ9" s="74"/>
      <c r="JA9" s="74"/>
      <c r="JB9" s="74"/>
      <c r="JC9" s="74"/>
      <c r="JD9" s="74"/>
      <c r="JE9" s="74"/>
      <c r="JF9" s="74"/>
      <c r="JG9" s="74"/>
      <c r="JH9" s="74"/>
      <c r="JI9" s="82"/>
      <c r="JJ9" s="74"/>
      <c r="JK9" s="74"/>
      <c r="JL9" s="74"/>
      <c r="JM9" s="74"/>
      <c r="JN9" s="74"/>
      <c r="JO9" s="74"/>
      <c r="JP9" s="74"/>
      <c r="JQ9" s="74"/>
      <c r="JR9" s="74"/>
      <c r="JS9" s="74"/>
      <c r="JT9" s="74"/>
      <c r="JU9" s="82"/>
      <c r="JV9" s="74"/>
      <c r="JW9" s="74"/>
      <c r="JX9" s="74"/>
      <c r="JY9" s="74"/>
      <c r="JZ9" s="74"/>
      <c r="KA9" s="74"/>
      <c r="KB9" s="74"/>
      <c r="KC9" s="74"/>
      <c r="KD9" s="74"/>
      <c r="KE9" s="74"/>
      <c r="KF9" s="74"/>
    </row>
    <row r="10" spans="1:292" ht="31.5" customHeight="1" x14ac:dyDescent="0.25">
      <c r="A10" s="37" t="s">
        <v>133</v>
      </c>
      <c r="B10" s="83" t="s">
        <v>119</v>
      </c>
      <c r="C10" s="83" t="s">
        <v>120</v>
      </c>
      <c r="D10" s="83" t="s">
        <v>140</v>
      </c>
      <c r="E10" s="84" t="s">
        <v>12</v>
      </c>
      <c r="F10" s="83" t="s">
        <v>13</v>
      </c>
      <c r="G10" s="83" t="s">
        <v>121</v>
      </c>
      <c r="H10" s="85" t="s">
        <v>122</v>
      </c>
      <c r="I10" s="83" t="s">
        <v>14</v>
      </c>
      <c r="J10" s="83" t="s">
        <v>123</v>
      </c>
      <c r="K10" s="83" t="s">
        <v>15</v>
      </c>
      <c r="L10" s="86" t="s">
        <v>16</v>
      </c>
      <c r="M10" s="86" t="s">
        <v>124</v>
      </c>
      <c r="N10" s="86" t="s">
        <v>17</v>
      </c>
      <c r="O10" s="86" t="s">
        <v>18</v>
      </c>
      <c r="P10" s="86" t="s">
        <v>6</v>
      </c>
      <c r="Q10" s="84" t="s">
        <v>12</v>
      </c>
      <c r="R10" s="83" t="s">
        <v>13</v>
      </c>
      <c r="S10" s="83" t="s">
        <v>121</v>
      </c>
      <c r="T10" s="85" t="s">
        <v>122</v>
      </c>
      <c r="U10" s="83" t="s">
        <v>14</v>
      </c>
      <c r="V10" s="83" t="s">
        <v>123</v>
      </c>
      <c r="W10" s="83" t="s">
        <v>15</v>
      </c>
      <c r="X10" s="86" t="s">
        <v>16</v>
      </c>
      <c r="Y10" s="86" t="s">
        <v>124</v>
      </c>
      <c r="Z10" s="86" t="s">
        <v>17</v>
      </c>
      <c r="AA10" s="86" t="s">
        <v>18</v>
      </c>
      <c r="AB10" s="86" t="s">
        <v>6</v>
      </c>
      <c r="AC10" s="84" t="s">
        <v>12</v>
      </c>
      <c r="AD10" s="83" t="s">
        <v>13</v>
      </c>
      <c r="AE10" s="83" t="s">
        <v>121</v>
      </c>
      <c r="AF10" s="85" t="s">
        <v>122</v>
      </c>
      <c r="AG10" s="83" t="s">
        <v>14</v>
      </c>
      <c r="AH10" s="83" t="s">
        <v>123</v>
      </c>
      <c r="AI10" s="83" t="s">
        <v>15</v>
      </c>
      <c r="AJ10" s="86" t="s">
        <v>16</v>
      </c>
      <c r="AK10" s="86" t="s">
        <v>124</v>
      </c>
      <c r="AL10" s="86" t="s">
        <v>17</v>
      </c>
      <c r="AM10" s="86" t="s">
        <v>18</v>
      </c>
      <c r="AN10" s="86" t="s">
        <v>6</v>
      </c>
      <c r="AO10" s="84" t="s">
        <v>12</v>
      </c>
      <c r="AP10" s="83" t="s">
        <v>13</v>
      </c>
      <c r="AQ10" s="83" t="s">
        <v>121</v>
      </c>
      <c r="AR10" s="85" t="s">
        <v>122</v>
      </c>
      <c r="AS10" s="83" t="s">
        <v>14</v>
      </c>
      <c r="AT10" s="83" t="s">
        <v>123</v>
      </c>
      <c r="AU10" s="83" t="s">
        <v>15</v>
      </c>
      <c r="AV10" s="86" t="s">
        <v>16</v>
      </c>
      <c r="AW10" s="86" t="s">
        <v>124</v>
      </c>
      <c r="AX10" s="86" t="s">
        <v>17</v>
      </c>
      <c r="AY10" s="86" t="s">
        <v>18</v>
      </c>
      <c r="AZ10" s="86" t="s">
        <v>6</v>
      </c>
      <c r="BA10" s="84" t="s">
        <v>12</v>
      </c>
      <c r="BB10" s="83" t="s">
        <v>13</v>
      </c>
      <c r="BC10" s="83" t="s">
        <v>121</v>
      </c>
      <c r="BD10" s="85" t="s">
        <v>122</v>
      </c>
      <c r="BE10" s="83" t="s">
        <v>14</v>
      </c>
      <c r="BF10" s="83" t="s">
        <v>123</v>
      </c>
      <c r="BG10" s="83" t="s">
        <v>15</v>
      </c>
      <c r="BH10" s="86" t="s">
        <v>16</v>
      </c>
      <c r="BI10" s="86" t="s">
        <v>124</v>
      </c>
      <c r="BJ10" s="86" t="s">
        <v>17</v>
      </c>
      <c r="BK10" s="86" t="s">
        <v>18</v>
      </c>
      <c r="BL10" s="86" t="s">
        <v>6</v>
      </c>
      <c r="BM10" s="84" t="s">
        <v>12</v>
      </c>
      <c r="BN10" s="83" t="s">
        <v>13</v>
      </c>
      <c r="BO10" s="83" t="s">
        <v>121</v>
      </c>
      <c r="BP10" s="85" t="s">
        <v>122</v>
      </c>
      <c r="BQ10" s="83" t="s">
        <v>14</v>
      </c>
      <c r="BR10" s="83" t="s">
        <v>123</v>
      </c>
      <c r="BS10" s="83" t="s">
        <v>15</v>
      </c>
      <c r="BT10" s="86" t="s">
        <v>16</v>
      </c>
      <c r="BU10" s="86" t="s">
        <v>124</v>
      </c>
      <c r="BV10" s="86" t="s">
        <v>17</v>
      </c>
      <c r="BW10" s="86" t="s">
        <v>18</v>
      </c>
      <c r="BX10" s="86" t="s">
        <v>6</v>
      </c>
      <c r="BY10" s="84" t="s">
        <v>12</v>
      </c>
      <c r="BZ10" s="83" t="s">
        <v>13</v>
      </c>
      <c r="CA10" s="83" t="s">
        <v>121</v>
      </c>
      <c r="CB10" s="85" t="s">
        <v>122</v>
      </c>
      <c r="CC10" s="83" t="s">
        <v>14</v>
      </c>
      <c r="CD10" s="83" t="s">
        <v>123</v>
      </c>
      <c r="CE10" s="83" t="s">
        <v>15</v>
      </c>
      <c r="CF10" s="86" t="s">
        <v>16</v>
      </c>
      <c r="CG10" s="86" t="s">
        <v>124</v>
      </c>
      <c r="CH10" s="86" t="s">
        <v>17</v>
      </c>
      <c r="CI10" s="86" t="s">
        <v>18</v>
      </c>
      <c r="CJ10" s="86" t="s">
        <v>6</v>
      </c>
      <c r="CK10" s="84" t="s">
        <v>12</v>
      </c>
      <c r="CL10" s="83" t="s">
        <v>13</v>
      </c>
      <c r="CM10" s="83" t="s">
        <v>121</v>
      </c>
      <c r="CN10" s="85" t="s">
        <v>122</v>
      </c>
      <c r="CO10" s="83" t="s">
        <v>14</v>
      </c>
      <c r="CP10" s="83" t="s">
        <v>123</v>
      </c>
      <c r="CQ10" s="83" t="s">
        <v>15</v>
      </c>
      <c r="CR10" s="86" t="s">
        <v>16</v>
      </c>
      <c r="CS10" s="86" t="s">
        <v>124</v>
      </c>
      <c r="CT10" s="86" t="s">
        <v>17</v>
      </c>
      <c r="CU10" s="86" t="s">
        <v>18</v>
      </c>
      <c r="CV10" s="86" t="s">
        <v>6</v>
      </c>
      <c r="CW10" s="84" t="s">
        <v>12</v>
      </c>
      <c r="CX10" s="83" t="s">
        <v>13</v>
      </c>
      <c r="CY10" s="83" t="s">
        <v>121</v>
      </c>
      <c r="CZ10" s="85" t="s">
        <v>122</v>
      </c>
      <c r="DA10" s="83" t="s">
        <v>14</v>
      </c>
      <c r="DB10" s="83" t="s">
        <v>123</v>
      </c>
      <c r="DC10" s="83" t="s">
        <v>15</v>
      </c>
      <c r="DD10" s="86" t="s">
        <v>16</v>
      </c>
      <c r="DE10" s="86" t="s">
        <v>124</v>
      </c>
      <c r="DF10" s="86" t="s">
        <v>17</v>
      </c>
      <c r="DG10" s="86" t="s">
        <v>18</v>
      </c>
      <c r="DH10" s="86" t="s">
        <v>6</v>
      </c>
      <c r="DI10" s="84" t="s">
        <v>12</v>
      </c>
      <c r="DJ10" s="83" t="s">
        <v>13</v>
      </c>
      <c r="DK10" s="83" t="s">
        <v>121</v>
      </c>
      <c r="DL10" s="85" t="s">
        <v>122</v>
      </c>
      <c r="DM10" s="83" t="s">
        <v>14</v>
      </c>
      <c r="DN10" s="83" t="s">
        <v>123</v>
      </c>
      <c r="DO10" s="83" t="s">
        <v>15</v>
      </c>
      <c r="DP10" s="86" t="s">
        <v>16</v>
      </c>
      <c r="DQ10" s="86" t="s">
        <v>124</v>
      </c>
      <c r="DR10" s="86" t="s">
        <v>17</v>
      </c>
      <c r="DS10" s="86" t="s">
        <v>18</v>
      </c>
      <c r="DT10" s="86" t="s">
        <v>6</v>
      </c>
      <c r="DU10" s="84" t="s">
        <v>12</v>
      </c>
      <c r="DV10" s="83" t="s">
        <v>13</v>
      </c>
      <c r="DW10" s="83" t="s">
        <v>121</v>
      </c>
      <c r="DX10" s="85" t="s">
        <v>122</v>
      </c>
      <c r="DY10" s="83" t="s">
        <v>14</v>
      </c>
      <c r="DZ10" s="83" t="s">
        <v>123</v>
      </c>
      <c r="EA10" s="83" t="s">
        <v>15</v>
      </c>
      <c r="EB10" s="86" t="s">
        <v>16</v>
      </c>
      <c r="EC10" s="86" t="s">
        <v>124</v>
      </c>
      <c r="ED10" s="86" t="s">
        <v>17</v>
      </c>
      <c r="EE10" s="86" t="s">
        <v>18</v>
      </c>
      <c r="EF10" s="86" t="s">
        <v>6</v>
      </c>
      <c r="EG10" s="84" t="s">
        <v>12</v>
      </c>
      <c r="EH10" s="83" t="s">
        <v>13</v>
      </c>
      <c r="EI10" s="83" t="s">
        <v>121</v>
      </c>
      <c r="EJ10" s="85" t="s">
        <v>122</v>
      </c>
      <c r="EK10" s="83" t="s">
        <v>14</v>
      </c>
      <c r="EL10" s="83" t="s">
        <v>123</v>
      </c>
      <c r="EM10" s="83" t="s">
        <v>15</v>
      </c>
      <c r="EN10" s="86" t="s">
        <v>16</v>
      </c>
      <c r="EO10" s="86" t="s">
        <v>124</v>
      </c>
      <c r="EP10" s="86" t="s">
        <v>17</v>
      </c>
      <c r="EQ10" s="86" t="s">
        <v>18</v>
      </c>
      <c r="ER10" s="86" t="s">
        <v>6</v>
      </c>
      <c r="ES10" s="84" t="s">
        <v>12</v>
      </c>
      <c r="ET10" s="83" t="s">
        <v>13</v>
      </c>
      <c r="EU10" s="83" t="s">
        <v>121</v>
      </c>
      <c r="EV10" s="85" t="s">
        <v>122</v>
      </c>
      <c r="EW10" s="83" t="s">
        <v>14</v>
      </c>
      <c r="EX10" s="83" t="s">
        <v>123</v>
      </c>
      <c r="EY10" s="83" t="s">
        <v>15</v>
      </c>
      <c r="EZ10" s="86" t="s">
        <v>16</v>
      </c>
      <c r="FA10" s="86" t="s">
        <v>124</v>
      </c>
      <c r="FB10" s="86" t="s">
        <v>17</v>
      </c>
      <c r="FC10" s="86" t="s">
        <v>18</v>
      </c>
      <c r="FD10" s="86" t="s">
        <v>6</v>
      </c>
      <c r="FE10" s="84" t="s">
        <v>12</v>
      </c>
      <c r="FF10" s="83" t="s">
        <v>13</v>
      </c>
      <c r="FG10" s="83" t="s">
        <v>121</v>
      </c>
      <c r="FH10" s="85" t="s">
        <v>122</v>
      </c>
      <c r="FI10" s="83" t="s">
        <v>14</v>
      </c>
      <c r="FJ10" s="83" t="s">
        <v>123</v>
      </c>
      <c r="FK10" s="83" t="s">
        <v>15</v>
      </c>
      <c r="FL10" s="86" t="s">
        <v>16</v>
      </c>
      <c r="FM10" s="86" t="s">
        <v>124</v>
      </c>
      <c r="FN10" s="86" t="s">
        <v>17</v>
      </c>
      <c r="FO10" s="86" t="s">
        <v>18</v>
      </c>
      <c r="FP10" s="86" t="s">
        <v>6</v>
      </c>
      <c r="FQ10" s="84" t="s">
        <v>12</v>
      </c>
      <c r="FR10" s="83" t="s">
        <v>13</v>
      </c>
      <c r="FS10" s="83" t="s">
        <v>121</v>
      </c>
      <c r="FT10" s="85" t="s">
        <v>122</v>
      </c>
      <c r="FU10" s="83" t="s">
        <v>14</v>
      </c>
      <c r="FV10" s="83" t="s">
        <v>123</v>
      </c>
      <c r="FW10" s="83" t="s">
        <v>15</v>
      </c>
      <c r="FX10" s="86" t="s">
        <v>16</v>
      </c>
      <c r="FY10" s="86" t="s">
        <v>124</v>
      </c>
      <c r="FZ10" s="86" t="s">
        <v>17</v>
      </c>
      <c r="GA10" s="86" t="s">
        <v>18</v>
      </c>
      <c r="GB10" s="86" t="s">
        <v>6</v>
      </c>
      <c r="GC10" s="84" t="s">
        <v>12</v>
      </c>
      <c r="GD10" s="83" t="s">
        <v>13</v>
      </c>
      <c r="GE10" s="83" t="s">
        <v>121</v>
      </c>
      <c r="GF10" s="85" t="s">
        <v>122</v>
      </c>
      <c r="GG10" s="83" t="s">
        <v>14</v>
      </c>
      <c r="GH10" s="83" t="s">
        <v>123</v>
      </c>
      <c r="GI10" s="83" t="s">
        <v>15</v>
      </c>
      <c r="GJ10" s="86" t="s">
        <v>16</v>
      </c>
      <c r="GK10" s="86" t="s">
        <v>124</v>
      </c>
      <c r="GL10" s="86" t="s">
        <v>17</v>
      </c>
      <c r="GM10" s="86" t="s">
        <v>18</v>
      </c>
      <c r="GN10" s="86" t="s">
        <v>6</v>
      </c>
      <c r="GO10" s="84" t="s">
        <v>12</v>
      </c>
      <c r="GP10" s="83" t="s">
        <v>13</v>
      </c>
      <c r="GQ10" s="83" t="s">
        <v>121</v>
      </c>
      <c r="GR10" s="85" t="s">
        <v>122</v>
      </c>
      <c r="GS10" s="83" t="s">
        <v>14</v>
      </c>
      <c r="GT10" s="83" t="s">
        <v>123</v>
      </c>
      <c r="GU10" s="83" t="s">
        <v>15</v>
      </c>
      <c r="GV10" s="86" t="s">
        <v>16</v>
      </c>
      <c r="GW10" s="86" t="s">
        <v>124</v>
      </c>
      <c r="GX10" s="86" t="s">
        <v>17</v>
      </c>
      <c r="GY10" s="86" t="s">
        <v>18</v>
      </c>
      <c r="GZ10" s="86" t="s">
        <v>6</v>
      </c>
      <c r="HA10" s="84" t="s">
        <v>12</v>
      </c>
      <c r="HB10" s="83" t="s">
        <v>13</v>
      </c>
      <c r="HC10" s="83" t="s">
        <v>121</v>
      </c>
      <c r="HD10" s="85" t="s">
        <v>122</v>
      </c>
      <c r="HE10" s="83" t="s">
        <v>14</v>
      </c>
      <c r="HF10" s="83" t="s">
        <v>123</v>
      </c>
      <c r="HG10" s="83" t="s">
        <v>15</v>
      </c>
      <c r="HH10" s="86" t="s">
        <v>16</v>
      </c>
      <c r="HI10" s="86" t="s">
        <v>124</v>
      </c>
      <c r="HJ10" s="86" t="s">
        <v>17</v>
      </c>
      <c r="HK10" s="86" t="s">
        <v>18</v>
      </c>
      <c r="HL10" s="86" t="s">
        <v>6</v>
      </c>
      <c r="HM10" s="84" t="s">
        <v>12</v>
      </c>
      <c r="HN10" s="83" t="s">
        <v>13</v>
      </c>
      <c r="HO10" s="83" t="s">
        <v>121</v>
      </c>
      <c r="HP10" s="85" t="s">
        <v>122</v>
      </c>
      <c r="HQ10" s="83" t="s">
        <v>14</v>
      </c>
      <c r="HR10" s="83" t="s">
        <v>123</v>
      </c>
      <c r="HS10" s="83" t="s">
        <v>15</v>
      </c>
      <c r="HT10" s="86" t="s">
        <v>16</v>
      </c>
      <c r="HU10" s="86" t="s">
        <v>124</v>
      </c>
      <c r="HV10" s="86" t="s">
        <v>17</v>
      </c>
      <c r="HW10" s="86" t="s">
        <v>18</v>
      </c>
      <c r="HX10" s="86" t="s">
        <v>6</v>
      </c>
      <c r="HY10" s="84" t="s">
        <v>12</v>
      </c>
      <c r="HZ10" s="83" t="s">
        <v>13</v>
      </c>
      <c r="IA10" s="83" t="s">
        <v>121</v>
      </c>
      <c r="IB10" s="85" t="s">
        <v>122</v>
      </c>
      <c r="IC10" s="83" t="s">
        <v>14</v>
      </c>
      <c r="ID10" s="83" t="s">
        <v>123</v>
      </c>
      <c r="IE10" s="83" t="s">
        <v>15</v>
      </c>
      <c r="IF10" s="86" t="s">
        <v>16</v>
      </c>
      <c r="IG10" s="86" t="s">
        <v>124</v>
      </c>
      <c r="IH10" s="86" t="s">
        <v>17</v>
      </c>
      <c r="II10" s="86" t="s">
        <v>18</v>
      </c>
      <c r="IJ10" s="86" t="s">
        <v>6</v>
      </c>
      <c r="IK10" s="84" t="s">
        <v>12</v>
      </c>
      <c r="IL10" s="83" t="s">
        <v>13</v>
      </c>
      <c r="IM10" s="83" t="s">
        <v>121</v>
      </c>
      <c r="IN10" s="85" t="s">
        <v>122</v>
      </c>
      <c r="IO10" s="83" t="s">
        <v>14</v>
      </c>
      <c r="IP10" s="83" t="s">
        <v>123</v>
      </c>
      <c r="IQ10" s="83" t="s">
        <v>15</v>
      </c>
      <c r="IR10" s="86" t="s">
        <v>16</v>
      </c>
      <c r="IS10" s="86" t="s">
        <v>124</v>
      </c>
      <c r="IT10" s="86" t="s">
        <v>17</v>
      </c>
      <c r="IU10" s="86" t="s">
        <v>18</v>
      </c>
      <c r="IV10" s="86" t="s">
        <v>6</v>
      </c>
      <c r="IW10" s="84" t="s">
        <v>12</v>
      </c>
      <c r="IX10" s="83" t="s">
        <v>13</v>
      </c>
      <c r="IY10" s="83" t="s">
        <v>121</v>
      </c>
      <c r="IZ10" s="85" t="s">
        <v>122</v>
      </c>
      <c r="JA10" s="83" t="s">
        <v>14</v>
      </c>
      <c r="JB10" s="83" t="s">
        <v>123</v>
      </c>
      <c r="JC10" s="83" t="s">
        <v>15</v>
      </c>
      <c r="JD10" s="86" t="s">
        <v>16</v>
      </c>
      <c r="JE10" s="86" t="s">
        <v>124</v>
      </c>
      <c r="JF10" s="86" t="s">
        <v>17</v>
      </c>
      <c r="JG10" s="86" t="s">
        <v>18</v>
      </c>
      <c r="JH10" s="86" t="s">
        <v>6</v>
      </c>
      <c r="JI10" s="84" t="s">
        <v>12</v>
      </c>
      <c r="JJ10" s="83" t="s">
        <v>13</v>
      </c>
      <c r="JK10" s="83" t="s">
        <v>121</v>
      </c>
      <c r="JL10" s="85" t="s">
        <v>122</v>
      </c>
      <c r="JM10" s="83" t="s">
        <v>14</v>
      </c>
      <c r="JN10" s="83" t="s">
        <v>123</v>
      </c>
      <c r="JO10" s="83" t="s">
        <v>15</v>
      </c>
      <c r="JP10" s="86" t="s">
        <v>16</v>
      </c>
      <c r="JQ10" s="86" t="s">
        <v>124</v>
      </c>
      <c r="JR10" s="86" t="s">
        <v>17</v>
      </c>
      <c r="JS10" s="86" t="s">
        <v>18</v>
      </c>
      <c r="JT10" s="86" t="s">
        <v>6</v>
      </c>
      <c r="JU10" s="84" t="s">
        <v>12</v>
      </c>
      <c r="JV10" s="83" t="s">
        <v>13</v>
      </c>
      <c r="JW10" s="83" t="s">
        <v>121</v>
      </c>
      <c r="JX10" s="85" t="s">
        <v>122</v>
      </c>
      <c r="JY10" s="83" t="s">
        <v>14</v>
      </c>
      <c r="JZ10" s="83" t="s">
        <v>123</v>
      </c>
      <c r="KA10" s="83" t="s">
        <v>15</v>
      </c>
      <c r="KB10" s="86" t="s">
        <v>16</v>
      </c>
      <c r="KC10" s="86" t="s">
        <v>124</v>
      </c>
      <c r="KD10" s="86" t="s">
        <v>17</v>
      </c>
      <c r="KE10" s="86" t="s">
        <v>18</v>
      </c>
      <c r="KF10" s="86" t="s">
        <v>6</v>
      </c>
    </row>
    <row r="11" spans="1:292" ht="13.5" customHeight="1" x14ac:dyDescent="0.25">
      <c r="A11" s="17"/>
      <c r="B11" s="87" t="s">
        <v>630</v>
      </c>
      <c r="C11" s="2" t="s">
        <v>631</v>
      </c>
      <c r="D11" s="166"/>
      <c r="E11" s="88">
        <f>IF(I11="","",E$3)</f>
        <v>41796</v>
      </c>
      <c r="F11" s="89" t="str">
        <f>IF(I11="","",E$1)</f>
        <v>Orbán II</v>
      </c>
      <c r="G11" s="90">
        <f>IF(I11="","",E$2)</f>
        <v>40327</v>
      </c>
      <c r="H11" s="90">
        <f>IF(I11="","",E$3)</f>
        <v>41796</v>
      </c>
      <c r="I11" s="91" t="str">
        <f>IF(P11="","",IF(ISNUMBER(SEARCH(":",P11)),MID(P11,FIND(":",P11)+2,FIND("(",P11)-FIND(":",P11)-3),LEFT(P11,FIND("(",P11)-2)))</f>
        <v>Viktor Orbán</v>
      </c>
      <c r="J11" s="92" t="str">
        <f>IF(P11="","",MID(P11,FIND("(",P11)+1,4))</f>
        <v>1963</v>
      </c>
      <c r="K11" s="93" t="str">
        <f>IF(ISNUMBER(SEARCH("*female*",P11)),"female",IF(ISNUMBER(SEARCH("*male*",P11)),"male",""))</f>
        <v>male</v>
      </c>
      <c r="L11" s="94" t="str">
        <f>IF(P11="","",IF(ISERROR(MID(P11,FIND("male,",P11)+6,(FIND(")",P11)-(FIND("male,",P11)+6))))=TRUE,"missing/error",MID(P11,FIND("male,",P11)+6,(FIND(")",P11)-(FIND("male,",P11)+6)))))</f>
        <v>hu_fidesz01</v>
      </c>
      <c r="M11" s="95" t="str">
        <f>IF(I11="","",(MID(I11,(SEARCH("^^",SUBSTITUTE(I11," ","^^",LEN(I11)-LEN(SUBSTITUTE(I11," ","")))))+1,99)&amp;"_"&amp;LEFT(I11,FIND(" ",I11)-1)&amp;"_"&amp;J11))</f>
        <v>Orbán_Viktor_1963</v>
      </c>
      <c r="N11" s="2" t="str">
        <f>IF(P11="","",IF((LEN(P11)-LEN(SUBSTITUTE(P11,"male","")))/LEN("male")&gt;1,"!",IF(RIGHT(P11,1)=")","",IF(RIGHT(P11,2)=") ","",IF(RIGHT(P11,2)=").","","!!")))))</f>
        <v/>
      </c>
      <c r="O11" s="87"/>
      <c r="P11" s="167" t="s">
        <v>1006</v>
      </c>
      <c r="Q11" s="88">
        <f>IF(U11="","",Q$3)</f>
        <v>43238</v>
      </c>
      <c r="R11" s="89" t="str">
        <f>IF(U11="","",Q$1)</f>
        <v>Orbán III</v>
      </c>
      <c r="S11" s="90">
        <f>IF(U11="","",Q$2)</f>
        <v>41796</v>
      </c>
      <c r="T11" s="90">
        <f>IF(U11="","",Q$3)</f>
        <v>43238</v>
      </c>
      <c r="U11" s="91" t="str">
        <f>IF(AB11="","",IF(ISNUMBER(SEARCH(":",AB11)),MID(AB11,FIND(":",AB11)+2,FIND("(",AB11)-FIND(":",AB11)-3),LEFT(AB11,FIND("(",AB11)-2)))</f>
        <v>Viktor Orbán</v>
      </c>
      <c r="V11" s="92" t="str">
        <f>IF(AB11="","",MID(AB11,FIND("(",AB11)+1,4))</f>
        <v>1963</v>
      </c>
      <c r="W11" s="93" t="str">
        <f>IF(ISNUMBER(SEARCH("*female*",AB11)),"female",IF(ISNUMBER(SEARCH("*male*",AB11)),"male",""))</f>
        <v>male</v>
      </c>
      <c r="X11" s="94" t="str">
        <f>IF(AB11="","",IF(ISERROR(MID(AB11,FIND("male,",AB11)+6,(FIND(")",AB11)-(FIND("male,",AB11)+6))))=TRUE,"missing/error",MID(AB11,FIND("male,",AB11)+6,(FIND(")",AB11)-(FIND("male,",AB11)+6)))))</f>
        <v>hu_fidesz01</v>
      </c>
      <c r="Y11" s="95" t="str">
        <f>IF(U11="","",(MID(U11,(SEARCH("^^",SUBSTITUTE(U11," ","^^",LEN(U11)-LEN(SUBSTITUTE(U11," ","")))))+1,99)&amp;"_"&amp;LEFT(U11,FIND(" ",U11)-1)&amp;"_"&amp;V11))</f>
        <v>Orbán_Viktor_1963</v>
      </c>
      <c r="AA11" s="87"/>
      <c r="AB11" s="167" t="s">
        <v>1006</v>
      </c>
      <c r="AC11" s="88">
        <f>IF(AG11="","",AC$3)</f>
        <v>44705</v>
      </c>
      <c r="AD11" s="89" t="str">
        <f>IF(AG11="","",AC$1)</f>
        <v>Orban IV</v>
      </c>
      <c r="AE11" s="90">
        <f>IF(AG11="","",AC$2)</f>
        <v>43238</v>
      </c>
      <c r="AF11" s="90">
        <f>IF(AG11="","",AC$3)</f>
        <v>44705</v>
      </c>
      <c r="AG11" s="91" t="str">
        <f>IF(AN11="","",IF(ISNUMBER(SEARCH(":",AN11)),MID(AN11,FIND(":",AN11)+2,FIND("(",AN11)-FIND(":",AN11)-3),LEFT(AN11,FIND("(",AN11)-2)))</f>
        <v>Viktor Orbán</v>
      </c>
      <c r="AH11" s="92" t="str">
        <f>IF(AN11="","",MID(AN11,FIND("(",AN11)+1,4))</f>
        <v>1963</v>
      </c>
      <c r="AI11" s="93" t="str">
        <f>IF(ISNUMBER(SEARCH("*female*",AN11)),"female",IF(ISNUMBER(SEARCH("*male*",AN11)),"male",""))</f>
        <v>male</v>
      </c>
      <c r="AJ11" s="94" t="str">
        <f>IF(AN11="","",IF(ISERROR(MID(AN11,FIND("male,",AN11)+6,(FIND(")",AN11)-(FIND("male,",AN11)+6))))=TRUE,"missing/error",MID(AN11,FIND("male,",AN11)+6,(FIND(")",AN11)-(FIND("male,",AN11)+6)))))</f>
        <v>hu_fidesz01</v>
      </c>
      <c r="AK11" s="95" t="str">
        <f>IF(AG11="","",(MID(AG11,(SEARCH("^^",SUBSTITUTE(AG11," ","^^",LEN(AG11)-LEN(SUBSTITUTE(AG11," ","")))))+1,99)&amp;"_"&amp;LEFT(AG11,FIND(" ",AG11)-1)&amp;"_"&amp;AH11))</f>
        <v>Orbán_Viktor_1963</v>
      </c>
      <c r="AM11" s="87"/>
      <c r="AN11" s="167" t="s">
        <v>1006</v>
      </c>
      <c r="AO11" s="88">
        <f>IF(AS11="","",AO$3)</f>
        <v>44926</v>
      </c>
      <c r="AP11" s="89" t="str">
        <f>IF(AS11="","",AO$1)</f>
        <v>Orban IV</v>
      </c>
      <c r="AQ11" s="90">
        <f>IF(AS11="","",AO$2)</f>
        <v>44705</v>
      </c>
      <c r="AR11" s="90">
        <f>IF(AS11="","",AO$3)</f>
        <v>44926</v>
      </c>
      <c r="AS11" s="91" t="str">
        <f>IF(AZ11="","",IF(ISNUMBER(SEARCH(":",AZ11)),MID(AZ11,FIND(":",AZ11)+2,FIND("(",AZ11)-FIND(":",AZ11)-3),LEFT(AZ11,FIND("(",AZ11)-2)))</f>
        <v>Viktor Orbán</v>
      </c>
      <c r="AT11" s="92" t="str">
        <f>IF(AZ11="","",MID(AZ11,FIND("(",AZ11)+1,4))</f>
        <v>1963</v>
      </c>
      <c r="AU11" s="93" t="str">
        <f>IF(ISNUMBER(SEARCH("*female*",AZ11)),"female",IF(ISNUMBER(SEARCH("*male*",AZ11)),"male",""))</f>
        <v>male</v>
      </c>
      <c r="AV11" s="94" t="str">
        <f>IF(AZ11="","",IF(ISERROR(MID(AZ11,FIND("male,",AZ11)+6,(FIND(")",AZ11)-(FIND("male,",AZ11)+6))))=TRUE,"missing/error",MID(AZ11,FIND("male,",AZ11)+6,(FIND(")",AZ11)-(FIND("male,",AZ11)+6)))))</f>
        <v>hu_fidesz01</v>
      </c>
      <c r="AW11" s="95" t="str">
        <f>IF(AS11="","",(MID(AS11,(SEARCH("^^",SUBSTITUTE(AS11," ","^^",LEN(AS11)-LEN(SUBSTITUTE(AS11," ","")))))+1,99)&amp;"_"&amp;LEFT(AS11,FIND(" ",AS11)-1)&amp;"_"&amp;AT11))</f>
        <v>Orbán_Viktor_1963</v>
      </c>
      <c r="AY11" s="87"/>
      <c r="AZ11" s="167" t="s">
        <v>1006</v>
      </c>
      <c r="BA11" s="88" t="str">
        <f>IF(BE11="","",BA$3)</f>
        <v/>
      </c>
      <c r="BB11" s="89" t="str">
        <f>IF(BE11="","",BA$1)</f>
        <v/>
      </c>
      <c r="BC11" s="90" t="str">
        <f>IF(BE11="","",BA$2)</f>
        <v/>
      </c>
      <c r="BD11" s="90" t="str">
        <f>IF(BE11="","",BA$3)</f>
        <v/>
      </c>
      <c r="BE11" s="91" t="str">
        <f>IF(BL11="","",IF(ISNUMBER(SEARCH(":",BL11)),MID(BL11,FIND(":",BL11)+2,FIND("(",BL11)-FIND(":",BL11)-3),LEFT(BL11,FIND("(",BL11)-2)))</f>
        <v/>
      </c>
      <c r="BF11" s="92" t="str">
        <f>IF(BL11="","",MID(BL11,FIND("(",BL11)+1,4))</f>
        <v/>
      </c>
      <c r="BG11" s="93" t="str">
        <f>IF(ISNUMBER(SEARCH("*female*",BL11)),"female",IF(ISNUMBER(SEARCH("*male*",BL11)),"male",""))</f>
        <v/>
      </c>
      <c r="BH11" s="94" t="str">
        <f>IF(BL11="","",IF(ISERROR(MID(BL11,FIND("male,",BL11)+6,(FIND(")",BL11)-(FIND("male,",BL11)+6))))=TRUE,"missing/error",MID(BL11,FIND("male,",BL11)+6,(FIND(")",BL11)-(FIND("male,",BL11)+6)))))</f>
        <v/>
      </c>
      <c r="BI11" s="95" t="str">
        <f>IF(BE11="","",(MID(BE11,(SEARCH("^^",SUBSTITUTE(BE11," ","^^",LEN(BE11)-LEN(SUBSTITUTE(BE11," ","")))))+1,99)&amp;"_"&amp;LEFT(BE11,FIND(" ",BE11)-1)&amp;"_"&amp;BF11))</f>
        <v/>
      </c>
      <c r="BK11" s="87"/>
      <c r="BL11" s="87"/>
      <c r="BM11" s="88" t="str">
        <f>IF(BQ11="","",BM$3)</f>
        <v/>
      </c>
      <c r="BN11" s="89" t="str">
        <f>IF(BQ11="","",BM$1)</f>
        <v/>
      </c>
      <c r="BO11" s="90" t="str">
        <f>IF(BQ11="","",BM$2)</f>
        <v/>
      </c>
      <c r="BP11" s="90" t="str">
        <f>IF(BQ11="","",BM$3)</f>
        <v/>
      </c>
      <c r="BQ11" s="91" t="str">
        <f>IF(BX11="","",IF(ISNUMBER(SEARCH(":",BX11)),MID(BX11,FIND(":",BX11)+2,FIND("(",BX11)-FIND(":",BX11)-3),LEFT(BX11,FIND("(",BX11)-2)))</f>
        <v/>
      </c>
      <c r="BR11" s="92" t="str">
        <f>IF(BX11="","",MID(BX11,FIND("(",BX11)+1,4))</f>
        <v/>
      </c>
      <c r="BS11" s="93" t="str">
        <f>IF(ISNUMBER(SEARCH("*female*",BX11)),"female",IF(ISNUMBER(SEARCH("*male*",BX11)),"male",""))</f>
        <v/>
      </c>
      <c r="BT11" s="94" t="str">
        <f>IF(BX11="","",IF(ISERROR(MID(BX11,FIND("male,",BX11)+6,(FIND(")",BX11)-(FIND("male,",BX11)+6))))=TRUE,"missing/error",MID(BX11,FIND("male,",BX11)+6,(FIND(")",BX11)-(FIND("male,",BX11)+6)))))</f>
        <v/>
      </c>
      <c r="BU11" s="95" t="str">
        <f>IF(BQ11="","",(MID(BQ11,(SEARCH("^^",SUBSTITUTE(BQ11," ","^^",LEN(BQ11)-LEN(SUBSTITUTE(BQ11," ","")))))+1,99)&amp;"_"&amp;LEFT(BQ11,FIND(" ",BQ11)-1)&amp;"_"&amp;BR11))</f>
        <v/>
      </c>
      <c r="BW11" s="87"/>
      <c r="BX11" s="87"/>
      <c r="BY11" s="88" t="str">
        <f>IF(CC11="","",BY$3)</f>
        <v/>
      </c>
      <c r="BZ11" s="89" t="str">
        <f>IF(CC11="","",BY$1)</f>
        <v/>
      </c>
      <c r="CA11" s="90" t="str">
        <f>IF(CC11="","",BY$2)</f>
        <v/>
      </c>
      <c r="CB11" s="90" t="str">
        <f>IF(CC11="","",BY$3)</f>
        <v/>
      </c>
      <c r="CC11" s="91" t="str">
        <f>IF(CJ11="","",IF(ISNUMBER(SEARCH(":",CJ11)),MID(CJ11,FIND(":",CJ11)+2,FIND("(",CJ11)-FIND(":",CJ11)-3),LEFT(CJ11,FIND("(",CJ11)-2)))</f>
        <v/>
      </c>
      <c r="CD11" s="92" t="str">
        <f>IF(CJ11="","",MID(CJ11,FIND("(",CJ11)+1,4))</f>
        <v/>
      </c>
      <c r="CE11" s="93" t="str">
        <f>IF(ISNUMBER(SEARCH("*female*",CJ11)),"female",IF(ISNUMBER(SEARCH("*male*",CJ11)),"male",""))</f>
        <v/>
      </c>
      <c r="CF11" s="94" t="str">
        <f>IF(CJ11="","",IF(ISERROR(MID(CJ11,FIND("male,",CJ11)+6,(FIND(")",CJ11)-(FIND("male,",CJ11)+6))))=TRUE,"missing/error",MID(CJ11,FIND("male,",CJ11)+6,(FIND(")",CJ11)-(FIND("male,",CJ11)+6)))))</f>
        <v/>
      </c>
      <c r="CG11" s="95" t="str">
        <f>IF(CC11="","",(MID(CC11,(SEARCH("^^",SUBSTITUTE(CC11," ","^^",LEN(CC11)-LEN(SUBSTITUTE(CC11," ","")))))+1,99)&amp;"_"&amp;LEFT(CC11,FIND(" ",CC11)-1)&amp;"_"&amp;CD11))</f>
        <v/>
      </c>
      <c r="CI11" s="87"/>
      <c r="CJ11" s="87"/>
      <c r="CK11" s="88" t="str">
        <f>IF(CO11="","",CK$3)</f>
        <v/>
      </c>
      <c r="CL11" s="89" t="str">
        <f>IF(CO11="","",CK$1)</f>
        <v/>
      </c>
      <c r="CM11" s="90" t="str">
        <f>IF(CO11="","",CK$2)</f>
        <v/>
      </c>
      <c r="CN11" s="90" t="str">
        <f>IF(CO11="","",CK$3)</f>
        <v/>
      </c>
      <c r="CO11" s="91" t="str">
        <f>IF(CV11="","",IF(ISNUMBER(SEARCH(":",CV11)),MID(CV11,FIND(":",CV11)+2,FIND("(",CV11)-FIND(":",CV11)-3),LEFT(CV11,FIND("(",CV11)-2)))</f>
        <v/>
      </c>
      <c r="CP11" s="92" t="str">
        <f>IF(CV11="","",MID(CV11,FIND("(",CV11)+1,4))</f>
        <v/>
      </c>
      <c r="CQ11" s="93" t="str">
        <f>IF(ISNUMBER(SEARCH("*female*",CV11)),"female",IF(ISNUMBER(SEARCH("*male*",CV11)),"male",""))</f>
        <v/>
      </c>
      <c r="CR11" s="94" t="str">
        <f>IF(CV11="","",IF(ISERROR(MID(CV11,FIND("male,",CV11)+6,(FIND(")",CV11)-(FIND("male,",CV11)+6))))=TRUE,"missing/error",MID(CV11,FIND("male,",CV11)+6,(FIND(")",CV11)-(FIND("male,",CV11)+6)))))</f>
        <v/>
      </c>
      <c r="CS11" s="95" t="str">
        <f>IF(CO11="","",(MID(CO11,(SEARCH("^^",SUBSTITUTE(CO11," ","^^",LEN(CO11)-LEN(SUBSTITUTE(CO11," ","")))))+1,99)&amp;"_"&amp;LEFT(CO11,FIND(" ",CO11)-1)&amp;"_"&amp;CP11))</f>
        <v/>
      </c>
      <c r="CU11" s="87"/>
      <c r="CV11" s="87"/>
      <c r="CW11" s="88" t="str">
        <f>IF(DA11="","",CW$3)</f>
        <v/>
      </c>
      <c r="CX11" s="89" t="str">
        <f>IF(DA11="","",CW$1)</f>
        <v/>
      </c>
      <c r="CY11" s="90" t="str">
        <f>IF(DA11="","",CW$2)</f>
        <v/>
      </c>
      <c r="CZ11" s="90" t="str">
        <f>IF(DA11="","",CW$3)</f>
        <v/>
      </c>
      <c r="DA11" s="91" t="str">
        <f>IF(DH11="","",IF(ISNUMBER(SEARCH(":",DH11)),MID(DH11,FIND(":",DH11)+2,FIND("(",DH11)-FIND(":",DH11)-3),LEFT(DH11,FIND("(",DH11)-2)))</f>
        <v/>
      </c>
      <c r="DB11" s="92" t="str">
        <f>IF(DH11="","",MID(DH11,FIND("(",DH11)+1,4))</f>
        <v/>
      </c>
      <c r="DC11" s="93" t="str">
        <f>IF(ISNUMBER(SEARCH("*female*",DH11)),"female",IF(ISNUMBER(SEARCH("*male*",DH11)),"male",""))</f>
        <v/>
      </c>
      <c r="DD11" s="94" t="str">
        <f>IF(DH11="","",IF(ISERROR(MID(DH11,FIND("male,",DH11)+6,(FIND(")",DH11)-(FIND("male,",DH11)+6))))=TRUE,"missing/error",MID(DH11,FIND("male,",DH11)+6,(FIND(")",DH11)-(FIND("male,",DH11)+6)))))</f>
        <v/>
      </c>
      <c r="DE11" s="95" t="str">
        <f>IF(DA11="","",(MID(DA11,(SEARCH("^^",SUBSTITUTE(DA11," ","^^",LEN(DA11)-LEN(SUBSTITUTE(DA11," ","")))))+1,99)&amp;"_"&amp;LEFT(DA11,FIND(" ",DA11)-1)&amp;"_"&amp;DB11))</f>
        <v/>
      </c>
      <c r="DG11" s="87"/>
      <c r="DH11" s="87"/>
      <c r="DI11" s="88" t="str">
        <f>IF(DM11="","",DI$3)</f>
        <v/>
      </c>
      <c r="DJ11" s="89" t="str">
        <f>IF(DM11="","",DI$1)</f>
        <v/>
      </c>
      <c r="DK11" s="90" t="str">
        <f>IF(DM11="","",DI$2)</f>
        <v/>
      </c>
      <c r="DL11" s="90" t="str">
        <f>IF(DM11="","",DI$3)</f>
        <v/>
      </c>
      <c r="DM11" s="91" t="str">
        <f>IF(DT11="","",IF(ISNUMBER(SEARCH(":",DT11)),MID(DT11,FIND(":",DT11)+2,FIND("(",DT11)-FIND(":",DT11)-3),LEFT(DT11,FIND("(",DT11)-2)))</f>
        <v/>
      </c>
      <c r="DN11" s="92" t="str">
        <f>IF(DT11="","",MID(DT11,FIND("(",DT11)+1,4))</f>
        <v/>
      </c>
      <c r="DO11" s="93" t="str">
        <f>IF(ISNUMBER(SEARCH("*female*",DT11)),"female",IF(ISNUMBER(SEARCH("*male*",DT11)),"male",""))</f>
        <v/>
      </c>
      <c r="DP11" s="94" t="str">
        <f>IF(DT11="","",IF(ISERROR(MID(DT11,FIND("male,",DT11)+6,(FIND(")",DT11)-(FIND("male,",DT11)+6))))=TRUE,"missing/error",MID(DT11,FIND("male,",DT11)+6,(FIND(")",DT11)-(FIND("male,",DT11)+6)))))</f>
        <v/>
      </c>
      <c r="DQ11" s="95" t="str">
        <f>IF(DM11="","",(MID(DM11,(SEARCH("^^",SUBSTITUTE(DM11," ","^^",LEN(DM11)-LEN(SUBSTITUTE(DM11," ","")))))+1,99)&amp;"_"&amp;LEFT(DM11,FIND(" ",DM11)-1)&amp;"_"&amp;DN11))</f>
        <v/>
      </c>
      <c r="DS11" s="87"/>
      <c r="DT11" s="87"/>
      <c r="DU11" s="88" t="str">
        <f>IF(DY11="","",DU$3)</f>
        <v/>
      </c>
      <c r="DV11" s="89" t="str">
        <f>IF(DY11="","",DU$1)</f>
        <v/>
      </c>
      <c r="DW11" s="90" t="str">
        <f>IF(DY11="","",DU$2)</f>
        <v/>
      </c>
      <c r="DX11" s="90" t="str">
        <f>IF(DY11="","",DU$3)</f>
        <v/>
      </c>
      <c r="DY11" s="91" t="str">
        <f>IF(EF11="","",IF(ISNUMBER(SEARCH(":",EF11)),MID(EF11,FIND(":",EF11)+2,FIND("(",EF11)-FIND(":",EF11)-3),LEFT(EF11,FIND("(",EF11)-2)))</f>
        <v/>
      </c>
      <c r="DZ11" s="92" t="str">
        <f>IF(EF11="","",MID(EF11,FIND("(",EF11)+1,4))</f>
        <v/>
      </c>
      <c r="EA11" s="93" t="str">
        <f>IF(ISNUMBER(SEARCH("*female*",EF11)),"female",IF(ISNUMBER(SEARCH("*male*",EF11)),"male",""))</f>
        <v/>
      </c>
      <c r="EB11" s="94" t="str">
        <f>IF(EF11="","",IF(ISERROR(MID(EF11,FIND("male,",EF11)+6,(FIND(")",EF11)-(FIND("male,",EF11)+6))))=TRUE,"missing/error",MID(EF11,FIND("male,",EF11)+6,(FIND(")",EF11)-(FIND("male,",EF11)+6)))))</f>
        <v/>
      </c>
      <c r="EC11" s="95" t="str">
        <f>IF(DY11="","",(MID(DY11,(SEARCH("^^",SUBSTITUTE(DY11," ","^^",LEN(DY11)-LEN(SUBSTITUTE(DY11," ","")))))+1,99)&amp;"_"&amp;LEFT(DY11,FIND(" ",DY11)-1)&amp;"_"&amp;DZ11))</f>
        <v/>
      </c>
      <c r="EE11" s="87"/>
      <c r="EF11" s="87"/>
      <c r="EG11" s="88" t="str">
        <f>IF(EK11="","",EG$3)</f>
        <v/>
      </c>
      <c r="EH11" s="89" t="str">
        <f>IF(EK11="","",EG$1)</f>
        <v/>
      </c>
      <c r="EI11" s="90" t="str">
        <f>IF(EK11="","",EG$2)</f>
        <v/>
      </c>
      <c r="EJ11" s="90" t="str">
        <f>IF(EK11="","",EG$3)</f>
        <v/>
      </c>
      <c r="EK11" s="91" t="str">
        <f>IF(ER11="","",IF(ISNUMBER(SEARCH(":",ER11)),MID(ER11,FIND(":",ER11)+2,FIND("(",ER11)-FIND(":",ER11)-3),LEFT(ER11,FIND("(",ER11)-2)))</f>
        <v/>
      </c>
      <c r="EL11" s="92" t="str">
        <f>IF(ER11="","",MID(ER11,FIND("(",ER11)+1,4))</f>
        <v/>
      </c>
      <c r="EM11" s="93" t="str">
        <f>IF(ISNUMBER(SEARCH("*female*",ER11)),"female",IF(ISNUMBER(SEARCH("*male*",ER11)),"male",""))</f>
        <v/>
      </c>
      <c r="EN11" s="94" t="str">
        <f>IF(ER11="","",IF(ISERROR(MID(ER11,FIND("male,",ER11)+6,(FIND(")",ER11)-(FIND("male,",ER11)+6))))=TRUE,"missing/error",MID(ER11,FIND("male,",ER11)+6,(FIND(")",ER11)-(FIND("male,",ER11)+6)))))</f>
        <v/>
      </c>
      <c r="EO11" s="95" t="str">
        <f>IF(EK11="","",(MID(EK11,(SEARCH("^^",SUBSTITUTE(EK11," ","^^",LEN(EK11)-LEN(SUBSTITUTE(EK11," ","")))))+1,99)&amp;"_"&amp;LEFT(EK11,FIND(" ",EK11)-1)&amp;"_"&amp;EL11))</f>
        <v/>
      </c>
      <c r="EQ11" s="87"/>
      <c r="ER11" s="87"/>
      <c r="ES11" s="88" t="str">
        <f>IF(EW11="","",ES$3)</f>
        <v/>
      </c>
      <c r="ET11" s="89" t="str">
        <f>IF(EW11="","",ES$1)</f>
        <v/>
      </c>
      <c r="EU11" s="90" t="str">
        <f>IF(EW11="","",ES$2)</f>
        <v/>
      </c>
      <c r="EV11" s="90" t="str">
        <f>IF(EW11="","",ES$3)</f>
        <v/>
      </c>
      <c r="EW11" s="91" t="str">
        <f>IF(FD11="","",IF(ISNUMBER(SEARCH(":",FD11)),MID(FD11,FIND(":",FD11)+2,FIND("(",FD11)-FIND(":",FD11)-3),LEFT(FD11,FIND("(",FD11)-2)))</f>
        <v/>
      </c>
      <c r="EX11" s="92" t="str">
        <f>IF(FD11="","",MID(FD11,FIND("(",FD11)+1,4))</f>
        <v/>
      </c>
      <c r="EY11" s="93" t="str">
        <f>IF(ISNUMBER(SEARCH("*female*",FD11)),"female",IF(ISNUMBER(SEARCH("*male*",FD11)),"male",""))</f>
        <v/>
      </c>
      <c r="EZ11" s="94" t="str">
        <f>IF(FD11="","",IF(ISERROR(MID(FD11,FIND("male,",FD11)+6,(FIND(")",FD11)-(FIND("male,",FD11)+6))))=TRUE,"missing/error",MID(FD11,FIND("male,",FD11)+6,(FIND(")",FD11)-(FIND("male,",FD11)+6)))))</f>
        <v/>
      </c>
      <c r="FA11" s="95" t="str">
        <f>IF(EW11="","",(MID(EW11,(SEARCH("^^",SUBSTITUTE(EW11," ","^^",LEN(EW11)-LEN(SUBSTITUTE(EW11," ","")))))+1,99)&amp;"_"&amp;LEFT(EW11,FIND(" ",EW11)-1)&amp;"_"&amp;EX11))</f>
        <v/>
      </c>
      <c r="FC11" s="87"/>
      <c r="FD11" s="87"/>
      <c r="FE11" s="88" t="str">
        <f>IF(FI11="","",FE$3)</f>
        <v/>
      </c>
      <c r="FF11" s="89" t="str">
        <f>IF(FI11="","",FE$1)</f>
        <v/>
      </c>
      <c r="FG11" s="90" t="str">
        <f>IF(FI11="","",FE$2)</f>
        <v/>
      </c>
      <c r="FH11" s="90" t="str">
        <f>IF(FI11="","",FE$3)</f>
        <v/>
      </c>
      <c r="FI11" s="91" t="str">
        <f>IF(FP11="","",IF(ISNUMBER(SEARCH(":",FP11)),MID(FP11,FIND(":",FP11)+2,FIND("(",FP11)-FIND(":",FP11)-3),LEFT(FP11,FIND("(",FP11)-2)))</f>
        <v/>
      </c>
      <c r="FJ11" s="92" t="str">
        <f>IF(FP11="","",MID(FP11,FIND("(",FP11)+1,4))</f>
        <v/>
      </c>
      <c r="FK11" s="93" t="str">
        <f>IF(ISNUMBER(SEARCH("*female*",FP11)),"female",IF(ISNUMBER(SEARCH("*male*",FP11)),"male",""))</f>
        <v/>
      </c>
      <c r="FL11" s="94" t="str">
        <f>IF(FP11="","",IF(ISERROR(MID(FP11,FIND("male,",FP11)+6,(FIND(")",FP11)-(FIND("male,",FP11)+6))))=TRUE,"missing/error",MID(FP11,FIND("male,",FP11)+6,(FIND(")",FP11)-(FIND("male,",FP11)+6)))))</f>
        <v/>
      </c>
      <c r="FM11" s="95" t="str">
        <f>IF(FI11="","",(MID(FI11,(SEARCH("^^",SUBSTITUTE(FI11," ","^^",LEN(FI11)-LEN(SUBSTITUTE(FI11," ","")))))+1,99)&amp;"_"&amp;LEFT(FI11,FIND(" ",FI11)-1)&amp;"_"&amp;FJ11))</f>
        <v/>
      </c>
      <c r="FO11" s="87"/>
      <c r="FP11" s="87"/>
      <c r="FQ11" s="88" t="str">
        <f>IF(FU11="","",#REF!)</f>
        <v/>
      </c>
      <c r="FR11" s="89" t="str">
        <f>IF(FU11="","",FQ$1)</f>
        <v/>
      </c>
      <c r="FS11" s="90" t="str">
        <f>IF(FU11="","",FQ$2)</f>
        <v/>
      </c>
      <c r="FT11" s="90" t="str">
        <f>IF(FU11="","",FQ$3)</f>
        <v/>
      </c>
      <c r="FU11" s="91" t="str">
        <f>IF(GB11="","",IF(ISNUMBER(SEARCH(":",GB11)),MID(GB11,FIND(":",GB11)+2,FIND("(",GB11)-FIND(":",GB11)-3),LEFT(GB11,FIND("(",GB11)-2)))</f>
        <v/>
      </c>
      <c r="FV11" s="92" t="str">
        <f>IF(GB11="","",MID(GB11,FIND("(",GB11)+1,4))</f>
        <v/>
      </c>
      <c r="FW11" s="93" t="str">
        <f>IF(ISNUMBER(SEARCH("*female*",GB11)),"female",IF(ISNUMBER(SEARCH("*male*",GB11)),"male",""))</f>
        <v/>
      </c>
      <c r="FX11" s="94" t="str">
        <f>IF(GB11="","",IF(ISERROR(MID(GB11,FIND("male,",GB11)+6,(FIND(")",GB11)-(FIND("male,",GB11)+6))))=TRUE,"missing/error",MID(GB11,FIND("male,",GB11)+6,(FIND(")",GB11)-(FIND("male,",GB11)+6)))))</f>
        <v/>
      </c>
      <c r="FY11" s="95" t="str">
        <f>IF(FU11="","",(MID(FU11,(SEARCH("^^",SUBSTITUTE(FU11," ","^^",LEN(FU11)-LEN(SUBSTITUTE(FU11," ","")))))+1,99)&amp;"_"&amp;LEFT(FU11,FIND(" ",FU11)-1)&amp;"_"&amp;FV11))</f>
        <v/>
      </c>
      <c r="GA11" s="87"/>
      <c r="GB11" s="87"/>
      <c r="GC11" s="88" t="str">
        <f>IF(GG11="","",GC$3)</f>
        <v/>
      </c>
      <c r="GD11" s="89" t="str">
        <f>IF(GG11="","",GC$1)</f>
        <v/>
      </c>
      <c r="GE11" s="90" t="str">
        <f>IF(GG11="","",GC$2)</f>
        <v/>
      </c>
      <c r="GF11" s="90" t="str">
        <f>IF(GG11="","",GC$3)</f>
        <v/>
      </c>
      <c r="GG11" s="91" t="str">
        <f>IF(GN11="","",IF(ISNUMBER(SEARCH(":",GN11)),MID(GN11,FIND(":",GN11)+2,FIND("(",GN11)-FIND(":",GN11)-3),LEFT(GN11,FIND("(",GN11)-2)))</f>
        <v/>
      </c>
      <c r="GH11" s="92" t="str">
        <f>IF(GN11="","",MID(GN11,FIND("(",GN11)+1,4))</f>
        <v/>
      </c>
      <c r="GI11" s="93" t="str">
        <f>IF(ISNUMBER(SEARCH("*female*",GN11)),"female",IF(ISNUMBER(SEARCH("*male*",GN11)),"male",""))</f>
        <v/>
      </c>
      <c r="GJ11" s="94" t="str">
        <f>IF(GN11="","",IF(ISERROR(MID(GN11,FIND("male,",GN11)+6,(FIND(")",GN11)-(FIND("male,",GN11)+6))))=TRUE,"missing/error",MID(GN11,FIND("male,",GN11)+6,(FIND(")",GN11)-(FIND("male,",GN11)+6)))))</f>
        <v/>
      </c>
      <c r="GK11" s="95" t="str">
        <f>IF(GG11="","",(MID(GG11,(SEARCH("^^",SUBSTITUTE(GG11," ","^^",LEN(GG11)-LEN(SUBSTITUTE(GG11," ","")))))+1,99)&amp;"_"&amp;LEFT(GG11,FIND(" ",GG11)-1)&amp;"_"&amp;GH11))</f>
        <v/>
      </c>
      <c r="GM11" s="87"/>
      <c r="GN11" s="87" t="s">
        <v>291</v>
      </c>
      <c r="GO11" s="88" t="str">
        <f>IF(GS11="","",GO$3)</f>
        <v/>
      </c>
      <c r="GP11" s="89" t="str">
        <f>IF(GS11="","",GO$1)</f>
        <v/>
      </c>
      <c r="GQ11" s="90" t="str">
        <f>IF(GS11="","",GO$2)</f>
        <v/>
      </c>
      <c r="GR11" s="90" t="str">
        <f>IF(GS11="","",GO$3)</f>
        <v/>
      </c>
      <c r="GS11" s="91" t="str">
        <f>IF(GZ11="","",IF(ISNUMBER(SEARCH(":",GZ11)),MID(GZ11,FIND(":",GZ11)+2,FIND("(",GZ11)-FIND(":",GZ11)-3),LEFT(GZ11,FIND("(",GZ11)-2)))</f>
        <v/>
      </c>
      <c r="GT11" s="92" t="str">
        <f>IF(GZ11="","",MID(GZ11,FIND("(",GZ11)+1,4))</f>
        <v/>
      </c>
      <c r="GU11" s="93" t="str">
        <f>IF(ISNUMBER(SEARCH("*female*",GZ11)),"female",IF(ISNUMBER(SEARCH("*male*",GZ11)),"male",""))</f>
        <v/>
      </c>
      <c r="GV11" s="94" t="str">
        <f>IF(GZ11="","",IF(ISERROR(MID(GZ11,FIND("male,",GZ11)+6,(FIND(")",GZ11)-(FIND("male,",GZ11)+6))))=TRUE,"missing/error",MID(GZ11,FIND("male,",GZ11)+6,(FIND(")",GZ11)-(FIND("male,",GZ11)+6)))))</f>
        <v/>
      </c>
      <c r="GW11" s="95" t="str">
        <f>IF(GS11="","",(MID(GS11,(SEARCH("^^",SUBSTITUTE(GS11," ","^^",LEN(GS11)-LEN(SUBSTITUTE(GS11," ","")))))+1,99)&amp;"_"&amp;LEFT(GS11,FIND(" ",GS11)-1)&amp;"_"&amp;GT11))</f>
        <v/>
      </c>
      <c r="GY11" s="87"/>
      <c r="GZ11" s="87"/>
      <c r="HA11" s="88" t="str">
        <f>IF(HE11="","",HA$3)</f>
        <v/>
      </c>
      <c r="HB11" s="89" t="str">
        <f>IF(HE11="","",HA$1)</f>
        <v/>
      </c>
      <c r="HC11" s="90" t="str">
        <f>IF(HE11="","",HA$2)</f>
        <v/>
      </c>
      <c r="HD11" s="90" t="str">
        <f>IF(HE11="","",HA$3)</f>
        <v/>
      </c>
      <c r="HE11" s="91" t="str">
        <f>IF(HL11="","",IF(ISNUMBER(SEARCH(":",HL11)),MID(HL11,FIND(":",HL11)+2,FIND("(",HL11)-FIND(":",HL11)-3),LEFT(HL11,FIND("(",HL11)-2)))</f>
        <v/>
      </c>
      <c r="HF11" s="92" t="str">
        <f>IF(HL11="","",MID(HL11,FIND("(",HL11)+1,4))</f>
        <v/>
      </c>
      <c r="HG11" s="93" t="str">
        <f>IF(ISNUMBER(SEARCH("*female*",HL11)),"female",IF(ISNUMBER(SEARCH("*male*",HL11)),"male",""))</f>
        <v/>
      </c>
      <c r="HH11" s="94" t="str">
        <f>IF(HL11="","",IF(ISERROR(MID(HL11,FIND("male,",HL11)+6,(FIND(")",HL11)-(FIND("male,",HL11)+6))))=TRUE,"missing/error",MID(HL11,FIND("male,",HL11)+6,(FIND(")",HL11)-(FIND("male,",HL11)+6)))))</f>
        <v/>
      </c>
      <c r="HI11" s="95" t="str">
        <f>IF(HE11="","",(MID(HE11,(SEARCH("^^",SUBSTITUTE(HE11," ","^^",LEN(HE11)-LEN(SUBSTITUTE(HE11," ","")))))+1,99)&amp;"_"&amp;LEFT(HE11,FIND(" ",HE11)-1)&amp;"_"&amp;HF11))</f>
        <v/>
      </c>
      <c r="HK11" s="87"/>
      <c r="HL11" s="87" t="s">
        <v>291</v>
      </c>
      <c r="HM11" s="88" t="str">
        <f>IF(HQ11="","",HM$3)</f>
        <v/>
      </c>
      <c r="HN11" s="89" t="str">
        <f>IF(HQ11="","",HM$1)</f>
        <v/>
      </c>
      <c r="HO11" s="90" t="str">
        <f>IF(HQ11="","",HM$2)</f>
        <v/>
      </c>
      <c r="HP11" s="90" t="str">
        <f>IF(HQ11="","",HM$3)</f>
        <v/>
      </c>
      <c r="HQ11" s="91" t="str">
        <f>IF(HX11="","",IF(ISNUMBER(SEARCH(":",HX11)),MID(HX11,FIND(":",HX11)+2,FIND("(",HX11)-FIND(":",HX11)-3),LEFT(HX11,FIND("(",HX11)-2)))</f>
        <v/>
      </c>
      <c r="HR11" s="92" t="str">
        <f>IF(HX11="","",MID(HX11,FIND("(",HX11)+1,4))</f>
        <v/>
      </c>
      <c r="HS11" s="93" t="str">
        <f>IF(ISNUMBER(SEARCH("*female*",HX11)),"female",IF(ISNUMBER(SEARCH("*male*",HX11)),"male",""))</f>
        <v/>
      </c>
      <c r="HT11" s="94" t="str">
        <f>IF(HX11="","",IF(ISERROR(MID(HX11,FIND("male,",HX11)+6,(FIND(")",HX11)-(FIND("male,",HX11)+6))))=TRUE,"missing/error",MID(HX11,FIND("male,",HX11)+6,(FIND(")",HX11)-(FIND("male,",HX11)+6)))))</f>
        <v/>
      </c>
      <c r="HU11" s="95" t="str">
        <f>IF(HQ11="","",(MID(HQ11,(SEARCH("^^",SUBSTITUTE(HQ11," ","^^",LEN(HQ11)-LEN(SUBSTITUTE(HQ11," ","")))))+1,99)&amp;"_"&amp;LEFT(HQ11,FIND(" ",HQ11)-1)&amp;"_"&amp;HR11))</f>
        <v/>
      </c>
      <c r="HW11" s="87"/>
      <c r="HX11" s="87"/>
      <c r="HY11" s="88" t="str">
        <f>IF(IC11="","",HY$3)</f>
        <v/>
      </c>
      <c r="HZ11" s="89" t="str">
        <f>IF(IC11="","",HY$1)</f>
        <v/>
      </c>
      <c r="IA11" s="90" t="str">
        <f>IF(IC11="","",HY$2)</f>
        <v/>
      </c>
      <c r="IB11" s="90" t="str">
        <f>IF(IC11="","",HY$3)</f>
        <v/>
      </c>
      <c r="IC11" s="91" t="str">
        <f>IF(IJ11="","",IF(ISNUMBER(SEARCH(":",IJ11)),MID(IJ11,FIND(":",IJ11)+2,FIND("(",IJ11)-FIND(":",IJ11)-3),LEFT(IJ11,FIND("(",IJ11)-2)))</f>
        <v/>
      </c>
      <c r="ID11" s="92" t="str">
        <f>IF(IJ11="","",MID(IJ11,FIND("(",IJ11)+1,4))</f>
        <v/>
      </c>
      <c r="IE11" s="93" t="str">
        <f>IF(ISNUMBER(SEARCH("*female*",IJ11)),"female",IF(ISNUMBER(SEARCH("*male*",IJ11)),"male",""))</f>
        <v/>
      </c>
      <c r="IF11" s="94" t="str">
        <f>IF(IJ11="","",IF(ISERROR(MID(IJ11,FIND("male,",IJ11)+6,(FIND(")",IJ11)-(FIND("male,",IJ11)+6))))=TRUE,"missing/error",MID(IJ11,FIND("male,",IJ11)+6,(FIND(")",IJ11)-(FIND("male,",IJ11)+6)))))</f>
        <v/>
      </c>
      <c r="IG11" s="95" t="str">
        <f>IF(IC11="","",(MID(IC11,(SEARCH("^^",SUBSTITUTE(IC11," ","^^",LEN(IC11)-LEN(SUBSTITUTE(IC11," ","")))))+1,99)&amp;"_"&amp;LEFT(IC11,FIND(" ",IC11)-1)&amp;"_"&amp;ID11))</f>
        <v/>
      </c>
      <c r="II11" s="87"/>
      <c r="IJ11" s="87"/>
      <c r="IK11" s="88" t="str">
        <f>IF(IO11="","",IK$3)</f>
        <v/>
      </c>
      <c r="IL11" s="89" t="str">
        <f>IF(IO11="","",IK$1)</f>
        <v/>
      </c>
      <c r="IM11" s="90" t="str">
        <f>IF(IO11="","",IK$2)</f>
        <v/>
      </c>
      <c r="IN11" s="90" t="str">
        <f>IF(IO11="","",IK$3)</f>
        <v/>
      </c>
      <c r="IO11" s="91" t="str">
        <f>IF(IV11="","",IF(ISNUMBER(SEARCH(":",IV11)),MID(IV11,FIND(":",IV11)+2,FIND("(",IV11)-FIND(":",IV11)-3),LEFT(IV11,FIND("(",IV11)-2)))</f>
        <v/>
      </c>
      <c r="IP11" s="92" t="str">
        <f>IF(IV11="","",MID(IV11,FIND("(",IV11)+1,4))</f>
        <v/>
      </c>
      <c r="IQ11" s="93" t="str">
        <f>IF(ISNUMBER(SEARCH("*female*",IV11)),"female",IF(ISNUMBER(SEARCH("*male*",IV11)),"male",""))</f>
        <v/>
      </c>
      <c r="IR11" s="94" t="str">
        <f>IF(IV11="","",IF(ISERROR(MID(IV11,FIND("male,",IV11)+6,(FIND(")",IV11)-(FIND("male,",IV11)+6))))=TRUE,"missing/error",MID(IV11,FIND("male,",IV11)+6,(FIND(")",IV11)-(FIND("male,",IV11)+6)))))</f>
        <v/>
      </c>
      <c r="IS11" s="95" t="str">
        <f>IF(IO11="","",(MID(IO11,(SEARCH("^^",SUBSTITUTE(IO11," ","^^",LEN(IO11)-LEN(SUBSTITUTE(IO11," ","")))))+1,99)&amp;"_"&amp;LEFT(IO11,FIND(" ",IO11)-1)&amp;"_"&amp;IP11))</f>
        <v/>
      </c>
      <c r="IU11" s="87"/>
      <c r="IV11" s="87"/>
      <c r="IW11" s="88" t="str">
        <f>IF(JA11="","",IW$3)</f>
        <v/>
      </c>
      <c r="IX11" s="89" t="str">
        <f>IF(JA11="","",IW$1)</f>
        <v/>
      </c>
      <c r="IY11" s="90" t="str">
        <f>IF(JA11="","",IW$2)</f>
        <v/>
      </c>
      <c r="IZ11" s="90" t="str">
        <f>IF(JA11="","",IW$3)</f>
        <v/>
      </c>
      <c r="JA11" s="91" t="str">
        <f>IF(JH11="","",IF(ISNUMBER(SEARCH(":",JH11)),MID(JH11,FIND(":",JH11)+2,FIND("(",JH11)-FIND(":",JH11)-3),LEFT(JH11,FIND("(",JH11)-2)))</f>
        <v/>
      </c>
      <c r="JB11" s="92" t="str">
        <f>IF(JH11="","",MID(JH11,FIND("(",JH11)+1,4))</f>
        <v/>
      </c>
      <c r="JC11" s="93" t="str">
        <f>IF(ISNUMBER(SEARCH("*female*",JH11)),"female",IF(ISNUMBER(SEARCH("*male*",JH11)),"male",""))</f>
        <v/>
      </c>
      <c r="JD11" s="94" t="str">
        <f>IF(JH11="","",IF(ISERROR(MID(JH11,FIND("male,",JH11)+6,(FIND(")",JH11)-(FIND("male,",JH11)+6))))=TRUE,"missing/error",MID(JH11,FIND("male,",JH11)+6,(FIND(")",JH11)-(FIND("male,",JH11)+6)))))</f>
        <v/>
      </c>
      <c r="JE11" s="95" t="str">
        <f>IF(JA11="","",(MID(JA11,(SEARCH("^^",SUBSTITUTE(JA11," ","^^",LEN(JA11)-LEN(SUBSTITUTE(JA11," ","")))))+1,99)&amp;"_"&amp;LEFT(JA11,FIND(" ",JA11)-1)&amp;"_"&amp;JB11))</f>
        <v/>
      </c>
      <c r="JG11" s="87"/>
      <c r="JH11" s="87"/>
      <c r="JI11" s="88" t="str">
        <f>IF(JM11="","",JI$3)</f>
        <v/>
      </c>
      <c r="JJ11" s="89" t="str">
        <f>IF(JM11="","",JI$1)</f>
        <v/>
      </c>
      <c r="JK11" s="90" t="str">
        <f>IF(JM11="","",JI$2)</f>
        <v/>
      </c>
      <c r="JL11" s="90" t="str">
        <f>IF(JM11="","",JI$3)</f>
        <v/>
      </c>
      <c r="JM11" s="91" t="str">
        <f>IF(JT11="","",IF(ISNUMBER(SEARCH(":",JT11)),MID(JT11,FIND(":",JT11)+2,FIND("(",JT11)-FIND(":",JT11)-3),LEFT(JT11,FIND("(",JT11)-2)))</f>
        <v/>
      </c>
      <c r="JN11" s="92" t="str">
        <f>IF(JT11="","",MID(JT11,FIND("(",JT11)+1,4))</f>
        <v/>
      </c>
      <c r="JO11" s="93" t="str">
        <f>IF(ISNUMBER(SEARCH("*female*",JT11)),"female",IF(ISNUMBER(SEARCH("*male*",JT11)),"male",""))</f>
        <v/>
      </c>
      <c r="JP11" s="94" t="str">
        <f>IF(JT11="","",IF(ISERROR(MID(JT11,FIND("male,",JT11)+6,(FIND(")",JT11)-(FIND("male,",JT11)+6))))=TRUE,"missing/error",MID(JT11,FIND("male,",JT11)+6,(FIND(")",JT11)-(FIND("male,",JT11)+6)))))</f>
        <v/>
      </c>
      <c r="JQ11" s="95" t="str">
        <f>IF(JM11="","",(MID(JM11,(SEARCH("^^",SUBSTITUTE(JM11," ","^^",LEN(JM11)-LEN(SUBSTITUTE(JM11," ","")))))+1,99)&amp;"_"&amp;LEFT(JM11,FIND(" ",JM11)-1)&amp;"_"&amp;JN11))</f>
        <v/>
      </c>
      <c r="JS11" s="87"/>
      <c r="JT11" s="87"/>
      <c r="JU11" s="88" t="str">
        <f>IF(JY11="","",JU$3)</f>
        <v/>
      </c>
      <c r="JV11" s="89" t="str">
        <f>IF(JY11="","",JU$1)</f>
        <v/>
      </c>
      <c r="JW11" s="90" t="str">
        <f>IF(JY11="","",JU$2)</f>
        <v/>
      </c>
      <c r="JX11" s="90" t="str">
        <f>IF(JY11="","",JU$3)</f>
        <v/>
      </c>
      <c r="JY11" s="91" t="str">
        <f>IF(KF11="","",IF(ISNUMBER(SEARCH(":",KF11)),MID(KF11,FIND(":",KF11)+2,FIND("(",KF11)-FIND(":",KF11)-3),LEFT(KF11,FIND("(",KF11)-2)))</f>
        <v/>
      </c>
      <c r="JZ11" s="92" t="str">
        <f>IF(KF11="","",MID(KF11,FIND("(",KF11)+1,4))</f>
        <v/>
      </c>
      <c r="KA11" s="93" t="str">
        <f>IF(ISNUMBER(SEARCH("*female*",KF11)),"female",IF(ISNUMBER(SEARCH("*male*",KF11)),"male",""))</f>
        <v/>
      </c>
      <c r="KB11" s="94" t="str">
        <f>IF(KF11="","",IF(ISERROR(MID(KF11,FIND("male,",KF11)+6,(FIND(")",KF11)-(FIND("male,",KF11)+6))))=TRUE,"missing/error",MID(KF11,FIND("male,",KF11)+6,(FIND(")",KF11)-(FIND("male,",KF11)+6)))))</f>
        <v/>
      </c>
      <c r="KC11" s="95" t="str">
        <f>IF(JY11="","",(MID(JY11,(SEARCH("^^",SUBSTITUTE(JY11," ","^^",LEN(JY11)-LEN(SUBSTITUTE(JY11," ","")))))+1,99)&amp;"_"&amp;LEFT(JY11,FIND(" ",JY11)-1)&amp;"_"&amp;JZ11))</f>
        <v/>
      </c>
      <c r="KE11" s="87"/>
      <c r="KF11" s="87"/>
    </row>
    <row r="12" spans="1:292" ht="13.5" customHeight="1" x14ac:dyDescent="0.25">
      <c r="A12" s="17"/>
      <c r="B12" s="87" t="s">
        <v>530</v>
      </c>
      <c r="C12" s="2" t="s">
        <v>531</v>
      </c>
      <c r="D12" s="167"/>
      <c r="E12" s="88">
        <f t="shared" ref="E12:E95" si="0">IF(I12="","",E$3)</f>
        <v>41796</v>
      </c>
      <c r="F12" s="89" t="str">
        <f t="shared" ref="F12:F95" si="1">IF(I12="","",E$1)</f>
        <v>Orbán II</v>
      </c>
      <c r="G12" s="90">
        <f t="shared" ref="G12:G95" si="2">IF(I12="","",E$2)</f>
        <v>40327</v>
      </c>
      <c r="H12" s="90">
        <f t="shared" ref="H12:H95" si="3">IF(I12="","",E$3)</f>
        <v>41796</v>
      </c>
      <c r="I12" s="91" t="str">
        <f t="shared" ref="I12:I95" si="4">IF(P12="","",IF(ISNUMBER(SEARCH(":",P12)),MID(P12,FIND(":",P12)+2,FIND("(",P12)-FIND(":",P12)-3),LEFT(P12,FIND("(",P12)-2)))</f>
        <v>Zsolt Semjén</v>
      </c>
      <c r="J12" s="92" t="str">
        <f t="shared" ref="J12:J95" si="5">IF(P12="","",MID(P12,FIND("(",P12)+1,4))</f>
        <v>1962</v>
      </c>
      <c r="K12" s="93" t="str">
        <f t="shared" ref="K12:K95" si="6">IF(ISNUMBER(SEARCH("*female*",P12)),"female",IF(ISNUMBER(SEARCH("*male*",P12)),"male",""))</f>
        <v>male</v>
      </c>
      <c r="L12" s="94" t="s">
        <v>336</v>
      </c>
      <c r="M12" s="95" t="str">
        <f t="shared" ref="M12:M95" si="7">IF(I12="","",(MID(I12,(SEARCH("^^",SUBSTITUTE(I12," ","^^",LEN(I12)-LEN(SUBSTITUTE(I12," ","")))))+1,99)&amp;"_"&amp;LEFT(I12,FIND(" ",I12)-1)&amp;"_"&amp;J12))</f>
        <v>Semjén_Zsolt_1962</v>
      </c>
      <c r="O12" s="87"/>
      <c r="P12" s="167" t="s">
        <v>633</v>
      </c>
      <c r="Q12" s="88">
        <f t="shared" ref="Q12:Q95" si="8">IF(U12="","",Q$3)</f>
        <v>43238</v>
      </c>
      <c r="R12" s="89" t="str">
        <f t="shared" ref="R12:R95" si="9">IF(U12="","",Q$1)</f>
        <v>Orbán III</v>
      </c>
      <c r="S12" s="90">
        <f t="shared" ref="S12:S95" si="10">IF(U12="","",Q$2)</f>
        <v>41796</v>
      </c>
      <c r="T12" s="90">
        <f t="shared" ref="T12:T95" si="11">IF(U12="","",Q$3)</f>
        <v>43238</v>
      </c>
      <c r="U12" s="91" t="str">
        <f t="shared" ref="U12:U95" si="12">IF(AB12="","",IF(ISNUMBER(SEARCH(":",AB12)),MID(AB12,FIND(":",AB12)+2,FIND("(",AB12)-FIND(":",AB12)-3),LEFT(AB12,FIND("(",AB12)-2)))</f>
        <v>Zsolt Semjén</v>
      </c>
      <c r="V12" s="92" t="str">
        <f t="shared" ref="V12:V95" si="13">IF(AB12="","",MID(AB12,FIND("(",AB12)+1,4))</f>
        <v>1962</v>
      </c>
      <c r="W12" s="93" t="str">
        <f t="shared" ref="W12:W95" si="14">IF(ISNUMBER(SEARCH("*female*",AB12)),"female",IF(ISNUMBER(SEARCH("*male*",AB12)),"male",""))</f>
        <v>male</v>
      </c>
      <c r="X12" s="94" t="str">
        <f t="shared" ref="X12:X95" si="15">IF(AB12="","",IF(ISERROR(MID(AB12,FIND("male,",AB12)+6,(FIND(")",AB12)-(FIND("male,",AB12)+6))))=TRUE,"missing/error",MID(AB12,FIND("male,",AB12)+6,(FIND(")",AB12)-(FIND("male,",AB12)+6)))))</f>
        <v>hu_kdnp01</v>
      </c>
      <c r="Y12" s="95" t="str">
        <f t="shared" ref="Y12:Y95" si="16">IF(U12="","",(MID(U12,(SEARCH("^^",SUBSTITUTE(U12," ","^^",LEN(U12)-LEN(SUBSTITUTE(U12," ","")))))+1,99)&amp;"_"&amp;LEFT(U12,FIND(" ",U12)-1)&amp;"_"&amp;V12))</f>
        <v>Semjén_Zsolt_1962</v>
      </c>
      <c r="AA12" s="87"/>
      <c r="AB12" s="167" t="s">
        <v>1082</v>
      </c>
      <c r="AC12" s="88">
        <f t="shared" ref="AC12:AC95" si="17">IF(AG12="","",AC$3)</f>
        <v>44705</v>
      </c>
      <c r="AD12" s="89" t="str">
        <f t="shared" ref="AD12:AD95" si="18">IF(AG12="","",AC$1)</f>
        <v>Orban IV</v>
      </c>
      <c r="AE12" s="90">
        <f t="shared" ref="AE12:AE95" si="19">IF(AG12="","",AC$2)</f>
        <v>43238</v>
      </c>
      <c r="AF12" s="90">
        <f t="shared" ref="AF12:AF95" si="20">IF(AG12="","",AC$3)</f>
        <v>44705</v>
      </c>
      <c r="AG12" s="91" t="str">
        <f t="shared" ref="AG12:AG95" si="21">IF(AN12="","",IF(ISNUMBER(SEARCH(":",AN12)),MID(AN12,FIND(":",AN12)+2,FIND("(",AN12)-FIND(":",AN12)-3),LEFT(AN12,FIND("(",AN12)-2)))</f>
        <v>Zsolt Semjén</v>
      </c>
      <c r="AH12" s="92" t="str">
        <f t="shared" ref="AH12:AH95" si="22">IF(AN12="","",MID(AN12,FIND("(",AN12)+1,4))</f>
        <v>1962</v>
      </c>
      <c r="AI12" s="93" t="str">
        <f t="shared" ref="AI12:AI95" si="23">IF(ISNUMBER(SEARCH("*female*",AN12)),"female",IF(ISNUMBER(SEARCH("*male*",AN12)),"male",""))</f>
        <v>male</v>
      </c>
      <c r="AJ12" s="94" t="str">
        <f t="shared" ref="AJ12:AJ95" si="24">IF(AN12="","",IF(ISERROR(MID(AN12,FIND("male,",AN12)+6,(FIND(")",AN12)-(FIND("male,",AN12)+6))))=TRUE,"missing/error",MID(AN12,FIND("male,",AN12)+6,(FIND(")",AN12)-(FIND("male,",AN12)+6)))))</f>
        <v>hu_kdnp01</v>
      </c>
      <c r="AK12" s="95" t="str">
        <f t="shared" ref="AK12:AK95" si="25">IF(AG12="","",(MID(AG12,(SEARCH("^^",SUBSTITUTE(AG12," ","^^",LEN(AG12)-LEN(SUBSTITUTE(AG12," ","")))))+1,99)&amp;"_"&amp;LEFT(AG12,FIND(" ",AG12)-1)&amp;"_"&amp;AH12))</f>
        <v>Semjén_Zsolt_1962</v>
      </c>
      <c r="AM12" s="87"/>
      <c r="AN12" s="167" t="s">
        <v>1082</v>
      </c>
      <c r="AO12" s="88" t="str">
        <f t="shared" ref="AO12:AO95" si="26">IF(AS12="","",AO$3)</f>
        <v/>
      </c>
      <c r="AP12" s="89" t="str">
        <f t="shared" ref="AP12:AP95" si="27">IF(AS12="","",AO$1)</f>
        <v/>
      </c>
      <c r="AQ12" s="90" t="str">
        <f t="shared" ref="AQ12:AQ95" si="28">IF(AS12="","",AO$2)</f>
        <v/>
      </c>
      <c r="AR12" s="90" t="str">
        <f t="shared" ref="AR12:AR95" si="29">IF(AS12="","",AO$3)</f>
        <v/>
      </c>
      <c r="AS12" s="91" t="str">
        <f t="shared" ref="AS12:AS95" si="30">IF(AZ12="","",IF(ISNUMBER(SEARCH(":",AZ12)),MID(AZ12,FIND(":",AZ12)+2,FIND("(",AZ12)-FIND(":",AZ12)-3),LEFT(AZ12,FIND("(",AZ12)-2)))</f>
        <v/>
      </c>
      <c r="AT12" s="92" t="str">
        <f t="shared" ref="AT12:AT95" si="31">IF(AZ12="","",MID(AZ12,FIND("(",AZ12)+1,4))</f>
        <v/>
      </c>
      <c r="AU12" s="93" t="str">
        <f t="shared" ref="AU12:AU95" si="32">IF(ISNUMBER(SEARCH("*female*",AZ12)),"female",IF(ISNUMBER(SEARCH("*male*",AZ12)),"male",""))</f>
        <v/>
      </c>
      <c r="AV12" s="94" t="str">
        <f t="shared" ref="AV12:AV95" si="33">IF(AZ12="","",IF(ISERROR(MID(AZ12,FIND("male,",AZ12)+6,(FIND(")",AZ12)-(FIND("male,",AZ12)+6))))=TRUE,"missing/error",MID(AZ12,FIND("male,",AZ12)+6,(FIND(")",AZ12)-(FIND("male,",AZ12)+6)))))</f>
        <v/>
      </c>
      <c r="AW12" s="95" t="str">
        <f t="shared" ref="AW12:AW95" si="34">IF(AS12="","",(MID(AS12,(SEARCH("^^",SUBSTITUTE(AS12," ","^^",LEN(AS12)-LEN(SUBSTITUTE(AS12," ","")))))+1,99)&amp;"_"&amp;LEFT(AS12,FIND(" ",AS12)-1)&amp;"_"&amp;AT12))</f>
        <v/>
      </c>
      <c r="AY12" s="87"/>
      <c r="AZ12" s="87"/>
      <c r="BA12" s="88" t="str">
        <f t="shared" ref="BA12:BA95" si="35">IF(BE12="","",BA$3)</f>
        <v/>
      </c>
      <c r="BB12" s="89" t="str">
        <f t="shared" ref="BB12:BB95" si="36">IF(BE12="","",BA$1)</f>
        <v/>
      </c>
      <c r="BC12" s="90" t="str">
        <f t="shared" ref="BC12:BC95" si="37">IF(BE12="","",BA$2)</f>
        <v/>
      </c>
      <c r="BD12" s="90" t="str">
        <f t="shared" ref="BD12:BD95" si="38">IF(BE12="","",BA$3)</f>
        <v/>
      </c>
      <c r="BE12" s="91" t="str">
        <f t="shared" ref="BE12:BE95" si="39">IF(BL12="","",IF(ISNUMBER(SEARCH(":",BL12)),MID(BL12,FIND(":",BL12)+2,FIND("(",BL12)-FIND(":",BL12)-3),LEFT(BL12,FIND("(",BL12)-2)))</f>
        <v/>
      </c>
      <c r="BF12" s="92" t="str">
        <f t="shared" ref="BF12:BF95" si="40">IF(BL12="","",MID(BL12,FIND("(",BL12)+1,4))</f>
        <v/>
      </c>
      <c r="BG12" s="93" t="str">
        <f t="shared" ref="BG12:BG95" si="41">IF(ISNUMBER(SEARCH("*female*",BL12)),"female",IF(ISNUMBER(SEARCH("*male*",BL12)),"male",""))</f>
        <v/>
      </c>
      <c r="BH12" s="94" t="str">
        <f t="shared" ref="BH12:BH95" si="42">IF(BL12="","",IF(ISERROR(MID(BL12,FIND("male,",BL12)+6,(FIND(")",BL12)-(FIND("male,",BL12)+6))))=TRUE,"missing/error",MID(BL12,FIND("male,",BL12)+6,(FIND(")",BL12)-(FIND("male,",BL12)+6)))))</f>
        <v/>
      </c>
      <c r="BI12" s="95" t="str">
        <f t="shared" ref="BI12:BI95" si="43">IF(BE12="","",(MID(BE12,(SEARCH("^^",SUBSTITUTE(BE12," ","^^",LEN(BE12)-LEN(SUBSTITUTE(BE12," ","")))))+1,99)&amp;"_"&amp;LEFT(BE12,FIND(" ",BE12)-1)&amp;"_"&amp;BF12))</f>
        <v/>
      </c>
      <c r="BK12" s="87"/>
      <c r="BL12" s="87"/>
      <c r="BM12" s="88" t="str">
        <f t="shared" ref="BM12:BM95" si="44">IF(BQ12="","",BM$3)</f>
        <v/>
      </c>
      <c r="BN12" s="89" t="str">
        <f t="shared" ref="BN12:BN95" si="45">IF(BQ12="","",BM$1)</f>
        <v/>
      </c>
      <c r="BO12" s="90" t="str">
        <f t="shared" ref="BO12:BO95" si="46">IF(BQ12="","",BM$2)</f>
        <v/>
      </c>
      <c r="BP12" s="90" t="str">
        <f t="shared" ref="BP12:BP95" si="47">IF(BQ12="","",BM$3)</f>
        <v/>
      </c>
      <c r="BQ12" s="91" t="str">
        <f t="shared" ref="BQ12:BQ95" si="48">IF(BX12="","",IF(ISNUMBER(SEARCH(":",BX12)),MID(BX12,FIND(":",BX12)+2,FIND("(",BX12)-FIND(":",BX12)-3),LEFT(BX12,FIND("(",BX12)-2)))</f>
        <v/>
      </c>
      <c r="BR12" s="92" t="str">
        <f t="shared" ref="BR12:BR95" si="49">IF(BX12="","",MID(BX12,FIND("(",BX12)+1,4))</f>
        <v/>
      </c>
      <c r="BS12" s="93" t="str">
        <f t="shared" ref="BS12:BS95" si="50">IF(ISNUMBER(SEARCH("*female*",BX12)),"female",IF(ISNUMBER(SEARCH("*male*",BX12)),"male",""))</f>
        <v/>
      </c>
      <c r="BT12" s="94" t="str">
        <f t="shared" ref="BT12:BT95" si="51">IF(BX12="","",IF(ISERROR(MID(BX12,FIND("male,",BX12)+6,(FIND(")",BX12)-(FIND("male,",BX12)+6))))=TRUE,"missing/error",MID(BX12,FIND("male,",BX12)+6,(FIND(")",BX12)-(FIND("male,",BX12)+6)))))</f>
        <v/>
      </c>
      <c r="BU12" s="95" t="str">
        <f t="shared" ref="BU12:BU95" si="52">IF(BQ12="","",(MID(BQ12,(SEARCH("^^",SUBSTITUTE(BQ12," ","^^",LEN(BQ12)-LEN(SUBSTITUTE(BQ12," ","")))))+1,99)&amp;"_"&amp;LEFT(BQ12,FIND(" ",BQ12)-1)&amp;"_"&amp;BR12))</f>
        <v/>
      </c>
      <c r="BW12" s="87"/>
      <c r="BX12" s="87"/>
      <c r="BY12" s="88" t="str">
        <f t="shared" ref="BY12:BY95" si="53">IF(CC12="","",BY$3)</f>
        <v/>
      </c>
      <c r="BZ12" s="89" t="str">
        <f t="shared" ref="BZ12:BZ95" si="54">IF(CC12="","",BY$1)</f>
        <v/>
      </c>
      <c r="CA12" s="90" t="str">
        <f t="shared" ref="CA12:CA95" si="55">IF(CC12="","",BY$2)</f>
        <v/>
      </c>
      <c r="CB12" s="90" t="str">
        <f t="shared" ref="CB12:CB95" si="56">IF(CC12="","",BY$3)</f>
        <v/>
      </c>
      <c r="CC12" s="91" t="str">
        <f t="shared" ref="CC12:CC95" si="57">IF(CJ12="","",IF(ISNUMBER(SEARCH(":",CJ12)),MID(CJ12,FIND(":",CJ12)+2,FIND("(",CJ12)-FIND(":",CJ12)-3),LEFT(CJ12,FIND("(",CJ12)-2)))</f>
        <v/>
      </c>
      <c r="CD12" s="92" t="str">
        <f t="shared" ref="CD12:CD95" si="58">IF(CJ12="","",MID(CJ12,FIND("(",CJ12)+1,4))</f>
        <v/>
      </c>
      <c r="CE12" s="93" t="str">
        <f t="shared" ref="CE12:CE95" si="59">IF(ISNUMBER(SEARCH("*female*",CJ12)),"female",IF(ISNUMBER(SEARCH("*male*",CJ12)),"male",""))</f>
        <v/>
      </c>
      <c r="CF12" s="94" t="str">
        <f t="shared" ref="CF12:CF95" si="60">IF(CJ12="","",IF(ISERROR(MID(CJ12,FIND("male,",CJ12)+6,(FIND(")",CJ12)-(FIND("male,",CJ12)+6))))=TRUE,"missing/error",MID(CJ12,FIND("male,",CJ12)+6,(FIND(")",CJ12)-(FIND("male,",CJ12)+6)))))</f>
        <v/>
      </c>
      <c r="CG12" s="95" t="str">
        <f t="shared" ref="CG12:CG95" si="61">IF(CC12="","",(MID(CC12,(SEARCH("^^",SUBSTITUTE(CC12," ","^^",LEN(CC12)-LEN(SUBSTITUTE(CC12," ","")))))+1,99)&amp;"_"&amp;LEFT(CC12,FIND(" ",CC12)-1)&amp;"_"&amp;CD12))</f>
        <v/>
      </c>
      <c r="CI12" s="87"/>
      <c r="CJ12" s="87"/>
      <c r="CK12" s="88" t="str">
        <f t="shared" ref="CK12:CK95" si="62">IF(CO12="","",CK$3)</f>
        <v/>
      </c>
      <c r="CL12" s="89" t="str">
        <f t="shared" ref="CL12:CL95" si="63">IF(CO12="","",CK$1)</f>
        <v/>
      </c>
      <c r="CM12" s="90" t="str">
        <f t="shared" ref="CM12:CM95" si="64">IF(CO12="","",CK$2)</f>
        <v/>
      </c>
      <c r="CN12" s="90" t="str">
        <f t="shared" ref="CN12:CN95" si="65">IF(CO12="","",CK$3)</f>
        <v/>
      </c>
      <c r="CO12" s="91" t="str">
        <f t="shared" ref="CO12:CO95" si="66">IF(CV12="","",IF(ISNUMBER(SEARCH(":",CV12)),MID(CV12,FIND(":",CV12)+2,FIND("(",CV12)-FIND(":",CV12)-3),LEFT(CV12,FIND("(",CV12)-2)))</f>
        <v/>
      </c>
      <c r="CP12" s="92" t="str">
        <f t="shared" ref="CP12:CP95" si="67">IF(CV12="","",MID(CV12,FIND("(",CV12)+1,4))</f>
        <v/>
      </c>
      <c r="CQ12" s="93" t="str">
        <f t="shared" ref="CQ12:CQ95" si="68">IF(ISNUMBER(SEARCH("*female*",CV12)),"female",IF(ISNUMBER(SEARCH("*male*",CV12)),"male",""))</f>
        <v/>
      </c>
      <c r="CR12" s="94" t="str">
        <f t="shared" ref="CR12:CR95" si="69">IF(CV12="","",IF(ISERROR(MID(CV12,FIND("male,",CV12)+6,(FIND(")",CV12)-(FIND("male,",CV12)+6))))=TRUE,"missing/error",MID(CV12,FIND("male,",CV12)+6,(FIND(")",CV12)-(FIND("male,",CV12)+6)))))</f>
        <v/>
      </c>
      <c r="CS12" s="95" t="str">
        <f t="shared" ref="CS12:CS95" si="70">IF(CO12="","",(MID(CO12,(SEARCH("^^",SUBSTITUTE(CO12," ","^^",LEN(CO12)-LEN(SUBSTITUTE(CO12," ","")))))+1,99)&amp;"_"&amp;LEFT(CO12,FIND(" ",CO12)-1)&amp;"_"&amp;CP12))</f>
        <v/>
      </c>
      <c r="CU12" s="87"/>
      <c r="CV12" s="87"/>
      <c r="CW12" s="88" t="str">
        <f t="shared" ref="CW12:CW95" si="71">IF(DA12="","",CW$3)</f>
        <v/>
      </c>
      <c r="CX12" s="89" t="str">
        <f t="shared" ref="CX12:CX95" si="72">IF(DA12="","",CW$1)</f>
        <v/>
      </c>
      <c r="CY12" s="90" t="str">
        <f t="shared" ref="CY12:CY95" si="73">IF(DA12="","",CW$2)</f>
        <v/>
      </c>
      <c r="CZ12" s="90" t="str">
        <f t="shared" ref="CZ12:CZ95" si="74">IF(DA12="","",CW$3)</f>
        <v/>
      </c>
      <c r="DA12" s="91" t="str">
        <f t="shared" ref="DA12:DA95" si="75">IF(DH12="","",IF(ISNUMBER(SEARCH(":",DH12)),MID(DH12,FIND(":",DH12)+2,FIND("(",DH12)-FIND(":",DH12)-3),LEFT(DH12,FIND("(",DH12)-2)))</f>
        <v/>
      </c>
      <c r="DB12" s="92" t="str">
        <f t="shared" ref="DB12:DB95" si="76">IF(DH12="","",MID(DH12,FIND("(",DH12)+1,4))</f>
        <v/>
      </c>
      <c r="DC12" s="93" t="str">
        <f t="shared" ref="DC12:DC95" si="77">IF(ISNUMBER(SEARCH("*female*",DH12)),"female",IF(ISNUMBER(SEARCH("*male*",DH12)),"male",""))</f>
        <v/>
      </c>
      <c r="DD12" s="94" t="str">
        <f t="shared" ref="DD12:DD95" si="78">IF(DH12="","",IF(ISERROR(MID(DH12,FIND("male,",DH12)+6,(FIND(")",DH12)-(FIND("male,",DH12)+6))))=TRUE,"missing/error",MID(DH12,FIND("male,",DH12)+6,(FIND(")",DH12)-(FIND("male,",DH12)+6)))))</f>
        <v/>
      </c>
      <c r="DE12" s="95" t="str">
        <f t="shared" ref="DE12:DE95" si="79">IF(DA12="","",(MID(DA12,(SEARCH("^^",SUBSTITUTE(DA12," ","^^",LEN(DA12)-LEN(SUBSTITUTE(DA12," ","")))))+1,99)&amp;"_"&amp;LEFT(DA12,FIND(" ",DA12)-1)&amp;"_"&amp;DB12))</f>
        <v/>
      </c>
      <c r="DG12" s="87"/>
      <c r="DH12" s="87"/>
      <c r="DI12" s="88" t="str">
        <f t="shared" ref="DI12:DI95" si="80">IF(DM12="","",DI$3)</f>
        <v/>
      </c>
      <c r="DJ12" s="89" t="str">
        <f t="shared" ref="DJ12:DJ95" si="81">IF(DM12="","",DI$1)</f>
        <v/>
      </c>
      <c r="DK12" s="90" t="str">
        <f t="shared" ref="DK12:DK95" si="82">IF(DM12="","",DI$2)</f>
        <v/>
      </c>
      <c r="DL12" s="90" t="str">
        <f t="shared" ref="DL12:DL95" si="83">IF(DM12="","",DI$3)</f>
        <v/>
      </c>
      <c r="DM12" s="91" t="str">
        <f t="shared" ref="DM12:DM95" si="84">IF(DT12="","",IF(ISNUMBER(SEARCH(":",DT12)),MID(DT12,FIND(":",DT12)+2,FIND("(",DT12)-FIND(":",DT12)-3),LEFT(DT12,FIND("(",DT12)-2)))</f>
        <v/>
      </c>
      <c r="DN12" s="92" t="str">
        <f t="shared" ref="DN12:DN95" si="85">IF(DT12="","",MID(DT12,FIND("(",DT12)+1,4))</f>
        <v/>
      </c>
      <c r="DO12" s="93" t="str">
        <f t="shared" ref="DO12:DO95" si="86">IF(ISNUMBER(SEARCH("*female*",DT12)),"female",IF(ISNUMBER(SEARCH("*male*",DT12)),"male",""))</f>
        <v/>
      </c>
      <c r="DP12" s="94" t="str">
        <f t="shared" ref="DP12:DP95" si="87">IF(DT12="","",IF(ISERROR(MID(DT12,FIND("male,",DT12)+6,(FIND(")",DT12)-(FIND("male,",DT12)+6))))=TRUE,"missing/error",MID(DT12,FIND("male,",DT12)+6,(FIND(")",DT12)-(FIND("male,",DT12)+6)))))</f>
        <v/>
      </c>
      <c r="DQ12" s="95" t="str">
        <f t="shared" ref="DQ12:DQ95" si="88">IF(DM12="","",(MID(DM12,(SEARCH("^^",SUBSTITUTE(DM12," ","^^",LEN(DM12)-LEN(SUBSTITUTE(DM12," ","")))))+1,99)&amp;"_"&amp;LEFT(DM12,FIND(" ",DM12)-1)&amp;"_"&amp;DN12))</f>
        <v/>
      </c>
      <c r="DS12" s="87"/>
      <c r="DT12" s="87"/>
      <c r="DU12" s="88" t="str">
        <f t="shared" ref="DU12:DU95" si="89">IF(DY12="","",DU$3)</f>
        <v/>
      </c>
      <c r="DV12" s="89" t="str">
        <f t="shared" ref="DV12:DV95" si="90">IF(DY12="","",DU$1)</f>
        <v/>
      </c>
      <c r="DW12" s="90" t="str">
        <f t="shared" ref="DW12:DW95" si="91">IF(DY12="","",DU$2)</f>
        <v/>
      </c>
      <c r="DX12" s="90" t="str">
        <f t="shared" ref="DX12:DX95" si="92">IF(DY12="","",DU$3)</f>
        <v/>
      </c>
      <c r="DY12" s="91" t="str">
        <f t="shared" ref="DY12:DY95" si="93">IF(EF12="","",IF(ISNUMBER(SEARCH(":",EF12)),MID(EF12,FIND(":",EF12)+2,FIND("(",EF12)-FIND(":",EF12)-3),LEFT(EF12,FIND("(",EF12)-2)))</f>
        <v/>
      </c>
      <c r="DZ12" s="92" t="str">
        <f t="shared" ref="DZ12:DZ95" si="94">IF(EF12="","",MID(EF12,FIND("(",EF12)+1,4))</f>
        <v/>
      </c>
      <c r="EA12" s="93" t="str">
        <f t="shared" ref="EA12:EA95" si="95">IF(ISNUMBER(SEARCH("*female*",EF12)),"female",IF(ISNUMBER(SEARCH("*male*",EF12)),"male",""))</f>
        <v/>
      </c>
      <c r="EB12" s="94" t="str">
        <f t="shared" ref="EB12:EB95" si="96">IF(EF12="","",IF(ISERROR(MID(EF12,FIND("male,",EF12)+6,(FIND(")",EF12)-(FIND("male,",EF12)+6))))=TRUE,"missing/error",MID(EF12,FIND("male,",EF12)+6,(FIND(")",EF12)-(FIND("male,",EF12)+6)))))</f>
        <v/>
      </c>
      <c r="EC12" s="95" t="str">
        <f t="shared" ref="EC12:EC95" si="97">IF(DY12="","",(MID(DY12,(SEARCH("^^",SUBSTITUTE(DY12," ","^^",LEN(DY12)-LEN(SUBSTITUTE(DY12," ","")))))+1,99)&amp;"_"&amp;LEFT(DY12,FIND(" ",DY12)-1)&amp;"_"&amp;DZ12))</f>
        <v/>
      </c>
      <c r="EE12" s="87"/>
      <c r="EF12" s="87"/>
      <c r="EG12" s="88" t="str">
        <f t="shared" ref="EG12:EG95" si="98">IF(EK12="","",EG$3)</f>
        <v/>
      </c>
      <c r="EH12" s="89" t="str">
        <f t="shared" ref="EH12:EH95" si="99">IF(EK12="","",EG$1)</f>
        <v/>
      </c>
      <c r="EI12" s="90" t="str">
        <f t="shared" ref="EI12:EI95" si="100">IF(EK12="","",EG$2)</f>
        <v/>
      </c>
      <c r="EJ12" s="90" t="str">
        <f t="shared" ref="EJ12:EJ95" si="101">IF(EK12="","",EG$3)</f>
        <v/>
      </c>
      <c r="EK12" s="91" t="str">
        <f t="shared" ref="EK12:EK95" si="102">IF(ER12="","",IF(ISNUMBER(SEARCH(":",ER12)),MID(ER12,FIND(":",ER12)+2,FIND("(",ER12)-FIND(":",ER12)-3),LEFT(ER12,FIND("(",ER12)-2)))</f>
        <v/>
      </c>
      <c r="EL12" s="92" t="str">
        <f t="shared" ref="EL12:EL95" si="103">IF(ER12="","",MID(ER12,FIND("(",ER12)+1,4))</f>
        <v/>
      </c>
      <c r="EM12" s="93" t="str">
        <f t="shared" ref="EM12:EM95" si="104">IF(ISNUMBER(SEARCH("*female*",ER12)),"female",IF(ISNUMBER(SEARCH("*male*",ER12)),"male",""))</f>
        <v/>
      </c>
      <c r="EN12" s="94" t="str">
        <f t="shared" ref="EN12:EN95" si="105">IF(ER12="","",IF(ISERROR(MID(ER12,FIND("male,",ER12)+6,(FIND(")",ER12)-(FIND("male,",ER12)+6))))=TRUE,"missing/error",MID(ER12,FIND("male,",ER12)+6,(FIND(")",ER12)-(FIND("male,",ER12)+6)))))</f>
        <v/>
      </c>
      <c r="EO12" s="95" t="str">
        <f t="shared" ref="EO12:EO95" si="106">IF(EK12="","",(MID(EK12,(SEARCH("^^",SUBSTITUTE(EK12," ","^^",LEN(EK12)-LEN(SUBSTITUTE(EK12," ","")))))+1,99)&amp;"_"&amp;LEFT(EK12,FIND(" ",EK12)-1)&amp;"_"&amp;EL12))</f>
        <v/>
      </c>
      <c r="EQ12" s="87"/>
      <c r="ER12" s="87"/>
      <c r="ES12" s="88" t="str">
        <f t="shared" ref="ES12:ES95" si="107">IF(EW12="","",ES$3)</f>
        <v/>
      </c>
      <c r="ET12" s="89" t="str">
        <f t="shared" ref="ET12:ET95" si="108">IF(EW12="","",ES$1)</f>
        <v/>
      </c>
      <c r="EU12" s="90" t="str">
        <f t="shared" ref="EU12:EU95" si="109">IF(EW12="","",ES$2)</f>
        <v/>
      </c>
      <c r="EV12" s="90" t="str">
        <f t="shared" ref="EV12:EV95" si="110">IF(EW12="","",ES$3)</f>
        <v/>
      </c>
      <c r="EW12" s="91" t="str">
        <f t="shared" ref="EW12:EW95" si="111">IF(FD12="","",IF(ISNUMBER(SEARCH(":",FD12)),MID(FD12,FIND(":",FD12)+2,FIND("(",FD12)-FIND(":",FD12)-3),LEFT(FD12,FIND("(",FD12)-2)))</f>
        <v/>
      </c>
      <c r="EX12" s="92" t="str">
        <f t="shared" ref="EX12:EX95" si="112">IF(FD12="","",MID(FD12,FIND("(",FD12)+1,4))</f>
        <v/>
      </c>
      <c r="EY12" s="93" t="str">
        <f t="shared" ref="EY12:EY95" si="113">IF(ISNUMBER(SEARCH("*female*",FD12)),"female",IF(ISNUMBER(SEARCH("*male*",FD12)),"male",""))</f>
        <v/>
      </c>
      <c r="EZ12" s="94" t="str">
        <f t="shared" ref="EZ12:EZ95" si="114">IF(FD12="","",IF(ISERROR(MID(FD12,FIND("male,",FD12)+6,(FIND(")",FD12)-(FIND("male,",FD12)+6))))=TRUE,"missing/error",MID(FD12,FIND("male,",FD12)+6,(FIND(")",FD12)-(FIND("male,",FD12)+6)))))</f>
        <v/>
      </c>
      <c r="FA12" s="95" t="str">
        <f t="shared" ref="FA12:FA95" si="115">IF(EW12="","",(MID(EW12,(SEARCH("^^",SUBSTITUTE(EW12," ","^^",LEN(EW12)-LEN(SUBSTITUTE(EW12," ","")))))+1,99)&amp;"_"&amp;LEFT(EW12,FIND(" ",EW12)-1)&amp;"_"&amp;EX12))</f>
        <v/>
      </c>
      <c r="FC12" s="87"/>
      <c r="FD12" s="87"/>
      <c r="FE12" s="88" t="str">
        <f t="shared" ref="FE12:FE95" si="116">IF(FI12="","",FE$3)</f>
        <v/>
      </c>
      <c r="FF12" s="89" t="str">
        <f t="shared" ref="FF12:FF95" si="117">IF(FI12="","",FE$1)</f>
        <v/>
      </c>
      <c r="FG12" s="90" t="str">
        <f t="shared" ref="FG12:FG95" si="118">IF(FI12="","",FE$2)</f>
        <v/>
      </c>
      <c r="FH12" s="90" t="str">
        <f t="shared" ref="FH12:FH95" si="119">IF(FI12="","",FE$3)</f>
        <v/>
      </c>
      <c r="FI12" s="91" t="str">
        <f t="shared" ref="FI12:FI95" si="120">IF(FP12="","",IF(ISNUMBER(SEARCH(":",FP12)),MID(FP12,FIND(":",FP12)+2,FIND("(",FP12)-FIND(":",FP12)-3),LEFT(FP12,FIND("(",FP12)-2)))</f>
        <v/>
      </c>
      <c r="FJ12" s="92" t="str">
        <f t="shared" ref="FJ12:FJ95" si="121">IF(FP12="","",MID(FP12,FIND("(",FP12)+1,4))</f>
        <v/>
      </c>
      <c r="FK12" s="93" t="str">
        <f t="shared" ref="FK12:FK95" si="122">IF(ISNUMBER(SEARCH("*female*",FP12)),"female",IF(ISNUMBER(SEARCH("*male*",FP12)),"male",""))</f>
        <v/>
      </c>
      <c r="FL12" s="94" t="str">
        <f t="shared" ref="FL12:FL95" si="123">IF(FP12="","",IF(ISERROR(MID(FP12,FIND("male,",FP12)+6,(FIND(")",FP12)-(FIND("male,",FP12)+6))))=TRUE,"missing/error",MID(FP12,FIND("male,",FP12)+6,(FIND(")",FP12)-(FIND("male,",FP12)+6)))))</f>
        <v/>
      </c>
      <c r="FM12" s="95" t="str">
        <f t="shared" ref="FM12:FM95" si="124">IF(FI12="","",(MID(FI12,(SEARCH("^^",SUBSTITUTE(FI12," ","^^",LEN(FI12)-LEN(SUBSTITUTE(FI12," ","")))))+1,99)&amp;"_"&amp;LEFT(FI12,FIND(" ",FI12)-1)&amp;"_"&amp;FJ12))</f>
        <v/>
      </c>
      <c r="FO12" s="87"/>
      <c r="FP12" s="87"/>
      <c r="FQ12" s="88" t="str">
        <f>IF(FU12="","",#REF!)</f>
        <v/>
      </c>
      <c r="FR12" s="89" t="str">
        <f t="shared" ref="FR12:FR95" si="125">IF(FU12="","",FQ$1)</f>
        <v/>
      </c>
      <c r="FS12" s="90" t="str">
        <f t="shared" ref="FS12:FS95" si="126">IF(FU12="","",FQ$2)</f>
        <v/>
      </c>
      <c r="FT12" s="90" t="str">
        <f t="shared" ref="FT12:FT95" si="127">IF(FU12="","",FQ$3)</f>
        <v/>
      </c>
      <c r="FU12" s="91" t="str">
        <f t="shared" ref="FU12:FU95" si="128">IF(GB12="","",IF(ISNUMBER(SEARCH(":",GB12)),MID(GB12,FIND(":",GB12)+2,FIND("(",GB12)-FIND(":",GB12)-3),LEFT(GB12,FIND("(",GB12)-2)))</f>
        <v/>
      </c>
      <c r="FV12" s="92" t="str">
        <f t="shared" ref="FV12:FV95" si="129">IF(GB12="","",MID(GB12,FIND("(",GB12)+1,4))</f>
        <v/>
      </c>
      <c r="FW12" s="93" t="str">
        <f t="shared" ref="FW12:FW95" si="130">IF(ISNUMBER(SEARCH("*female*",GB12)),"female",IF(ISNUMBER(SEARCH("*male*",GB12)),"male",""))</f>
        <v/>
      </c>
      <c r="FX12" s="94" t="str">
        <f t="shared" ref="FX12:FX95" si="131">IF(GB12="","",IF(ISERROR(MID(GB12,FIND("male,",GB12)+6,(FIND(")",GB12)-(FIND("male,",GB12)+6))))=TRUE,"missing/error",MID(GB12,FIND("male,",GB12)+6,(FIND(")",GB12)-(FIND("male,",GB12)+6)))))</f>
        <v/>
      </c>
      <c r="FY12" s="95" t="str">
        <f t="shared" ref="FY12:FY95" si="132">IF(FU12="","",(MID(FU12,(SEARCH("^^",SUBSTITUTE(FU12," ","^^",LEN(FU12)-LEN(SUBSTITUTE(FU12," ","")))))+1,99)&amp;"_"&amp;LEFT(FU12,FIND(" ",FU12)-1)&amp;"_"&amp;FV12))</f>
        <v/>
      </c>
      <c r="GA12" s="87"/>
      <c r="GB12" s="87"/>
      <c r="GC12" s="88" t="str">
        <f t="shared" ref="GC12:GC95" si="133">IF(GG12="","",GC$3)</f>
        <v/>
      </c>
      <c r="GD12" s="89" t="str">
        <f t="shared" ref="GD12:GD95" si="134">IF(GG12="","",GC$1)</f>
        <v/>
      </c>
      <c r="GE12" s="90" t="str">
        <f t="shared" ref="GE12:GE95" si="135">IF(GG12="","",GC$2)</f>
        <v/>
      </c>
      <c r="GF12" s="90" t="str">
        <f t="shared" ref="GF12:GF95" si="136">IF(GG12="","",GC$3)</f>
        <v/>
      </c>
      <c r="GG12" s="91" t="str">
        <f t="shared" ref="GG12:GG95" si="137">IF(GN12="","",IF(ISNUMBER(SEARCH(":",GN12)),MID(GN12,FIND(":",GN12)+2,FIND("(",GN12)-FIND(":",GN12)-3),LEFT(GN12,FIND("(",GN12)-2)))</f>
        <v/>
      </c>
      <c r="GH12" s="92" t="str">
        <f t="shared" ref="GH12:GH95" si="138">IF(GN12="","",MID(GN12,FIND("(",GN12)+1,4))</f>
        <v/>
      </c>
      <c r="GI12" s="93" t="str">
        <f t="shared" ref="GI12:GI95" si="139">IF(ISNUMBER(SEARCH("*female*",GN12)),"female",IF(ISNUMBER(SEARCH("*male*",GN12)),"male",""))</f>
        <v/>
      </c>
      <c r="GJ12" s="94" t="str">
        <f t="shared" ref="GJ12:GJ95" si="140">IF(GN12="","",IF(ISERROR(MID(GN12,FIND("male,",GN12)+6,(FIND(")",GN12)-(FIND("male,",GN12)+6))))=TRUE,"missing/error",MID(GN12,FIND("male,",GN12)+6,(FIND(")",GN12)-(FIND("male,",GN12)+6)))))</f>
        <v/>
      </c>
      <c r="GK12" s="95" t="str">
        <f t="shared" ref="GK12:GK95" si="141">IF(GG12="","",(MID(GG12,(SEARCH("^^",SUBSTITUTE(GG12," ","^^",LEN(GG12)-LEN(SUBSTITUTE(GG12," ","")))))+1,99)&amp;"_"&amp;LEFT(GG12,FIND(" ",GG12)-1)&amp;"_"&amp;GH12))</f>
        <v/>
      </c>
      <c r="GM12" s="87"/>
      <c r="GN12" s="87" t="s">
        <v>291</v>
      </c>
      <c r="GO12" s="88" t="str">
        <f t="shared" ref="GO12:GO95" si="142">IF(GS12="","",GO$3)</f>
        <v/>
      </c>
      <c r="GP12" s="89" t="str">
        <f t="shared" ref="GP12:GP95" si="143">IF(GS12="","",GO$1)</f>
        <v/>
      </c>
      <c r="GQ12" s="90" t="str">
        <f t="shared" ref="GQ12:GQ95" si="144">IF(GS12="","",GO$2)</f>
        <v/>
      </c>
      <c r="GR12" s="90" t="str">
        <f t="shared" ref="GR12:GR95" si="145">IF(GS12="","",GO$3)</f>
        <v/>
      </c>
      <c r="GS12" s="91" t="str">
        <f t="shared" ref="GS12:GS95" si="146">IF(GZ12="","",IF(ISNUMBER(SEARCH(":",GZ12)),MID(GZ12,FIND(":",GZ12)+2,FIND("(",GZ12)-FIND(":",GZ12)-3),LEFT(GZ12,FIND("(",GZ12)-2)))</f>
        <v/>
      </c>
      <c r="GT12" s="92" t="str">
        <f t="shared" ref="GT12:GT95" si="147">IF(GZ12="","",MID(GZ12,FIND("(",GZ12)+1,4))</f>
        <v/>
      </c>
      <c r="GU12" s="93" t="str">
        <f t="shared" ref="GU12:GU95" si="148">IF(ISNUMBER(SEARCH("*female*",GZ12)),"female",IF(ISNUMBER(SEARCH("*male*",GZ12)),"male",""))</f>
        <v/>
      </c>
      <c r="GV12" s="94" t="str">
        <f t="shared" ref="GV12:GV95" si="149">IF(GZ12="","",IF(ISERROR(MID(GZ12,FIND("male,",GZ12)+6,(FIND(")",GZ12)-(FIND("male,",GZ12)+6))))=TRUE,"missing/error",MID(GZ12,FIND("male,",GZ12)+6,(FIND(")",GZ12)-(FIND("male,",GZ12)+6)))))</f>
        <v/>
      </c>
      <c r="GW12" s="95" t="str">
        <f t="shared" ref="GW12:GW95" si="150">IF(GS12="","",(MID(GS12,(SEARCH("^^",SUBSTITUTE(GS12," ","^^",LEN(GS12)-LEN(SUBSTITUTE(GS12," ","")))))+1,99)&amp;"_"&amp;LEFT(GS12,FIND(" ",GS12)-1)&amp;"_"&amp;GT12))</f>
        <v/>
      </c>
      <c r="GY12" s="87"/>
      <c r="GZ12" s="87"/>
      <c r="HA12" s="88" t="str">
        <f t="shared" ref="HA12:HA95" si="151">IF(HE12="","",HA$3)</f>
        <v/>
      </c>
      <c r="HB12" s="89" t="str">
        <f t="shared" ref="HB12:HB95" si="152">IF(HE12="","",HA$1)</f>
        <v/>
      </c>
      <c r="HC12" s="90" t="str">
        <f t="shared" ref="HC12:HC95" si="153">IF(HE12="","",HA$2)</f>
        <v/>
      </c>
      <c r="HD12" s="90" t="str">
        <f t="shared" ref="HD12:HD95" si="154">IF(HE12="","",HA$3)</f>
        <v/>
      </c>
      <c r="HE12" s="91" t="str">
        <f t="shared" ref="HE12:HE95" si="155">IF(HL12="","",IF(ISNUMBER(SEARCH(":",HL12)),MID(HL12,FIND(":",HL12)+2,FIND("(",HL12)-FIND(":",HL12)-3),LEFT(HL12,FIND("(",HL12)-2)))</f>
        <v/>
      </c>
      <c r="HF12" s="92" t="str">
        <f t="shared" ref="HF12:HF95" si="156">IF(HL12="","",MID(HL12,FIND("(",HL12)+1,4))</f>
        <v/>
      </c>
      <c r="HG12" s="93" t="str">
        <f t="shared" ref="HG12:HG95" si="157">IF(ISNUMBER(SEARCH("*female*",HL12)),"female",IF(ISNUMBER(SEARCH("*male*",HL12)),"male",""))</f>
        <v/>
      </c>
      <c r="HH12" s="94" t="str">
        <f t="shared" ref="HH12:HH95" si="158">IF(HL12="","",IF(ISERROR(MID(HL12,FIND("male,",HL12)+6,(FIND(")",HL12)-(FIND("male,",HL12)+6))))=TRUE,"missing/error",MID(HL12,FIND("male,",HL12)+6,(FIND(")",HL12)-(FIND("male,",HL12)+6)))))</f>
        <v/>
      </c>
      <c r="HI12" s="95" t="str">
        <f t="shared" ref="HI12:HI95" si="159">IF(HE12="","",(MID(HE12,(SEARCH("^^",SUBSTITUTE(HE12," ","^^",LEN(HE12)-LEN(SUBSTITUTE(HE12," ","")))))+1,99)&amp;"_"&amp;LEFT(HE12,FIND(" ",HE12)-1)&amp;"_"&amp;HF12))</f>
        <v/>
      </c>
      <c r="HK12" s="87"/>
      <c r="HL12" s="87" t="s">
        <v>291</v>
      </c>
      <c r="HM12" s="88" t="str">
        <f t="shared" ref="HM12:HM95" si="160">IF(HQ12="","",HM$3)</f>
        <v/>
      </c>
      <c r="HN12" s="89" t="str">
        <f t="shared" ref="HN12:HN95" si="161">IF(HQ12="","",HM$1)</f>
        <v/>
      </c>
      <c r="HO12" s="90" t="str">
        <f t="shared" ref="HO12:HO95" si="162">IF(HQ12="","",HM$2)</f>
        <v/>
      </c>
      <c r="HP12" s="90" t="str">
        <f t="shared" ref="HP12:HP95" si="163">IF(HQ12="","",HM$3)</f>
        <v/>
      </c>
      <c r="HQ12" s="91" t="str">
        <f t="shared" ref="HQ12:HQ95" si="164">IF(HX12="","",IF(ISNUMBER(SEARCH(":",HX12)),MID(HX12,FIND(":",HX12)+2,FIND("(",HX12)-FIND(":",HX12)-3),LEFT(HX12,FIND("(",HX12)-2)))</f>
        <v/>
      </c>
      <c r="HR12" s="92" t="str">
        <f t="shared" ref="HR12:HR95" si="165">IF(HX12="","",MID(HX12,FIND("(",HX12)+1,4))</f>
        <v/>
      </c>
      <c r="HS12" s="93" t="str">
        <f t="shared" ref="HS12:HS95" si="166">IF(ISNUMBER(SEARCH("*female*",HX12)),"female",IF(ISNUMBER(SEARCH("*male*",HX12)),"male",""))</f>
        <v/>
      </c>
      <c r="HT12" s="94" t="str">
        <f t="shared" ref="HT12:HT95" si="167">IF(HX12="","",IF(ISERROR(MID(HX12,FIND("male,",HX12)+6,(FIND(")",HX12)-(FIND("male,",HX12)+6))))=TRUE,"missing/error",MID(HX12,FIND("male,",HX12)+6,(FIND(")",HX12)-(FIND("male,",HX12)+6)))))</f>
        <v/>
      </c>
      <c r="HU12" s="95" t="str">
        <f t="shared" ref="HU12:HU95" si="168">IF(HQ12="","",(MID(HQ12,(SEARCH("^^",SUBSTITUTE(HQ12," ","^^",LEN(HQ12)-LEN(SUBSTITUTE(HQ12," ","")))))+1,99)&amp;"_"&amp;LEFT(HQ12,FIND(" ",HQ12)-1)&amp;"_"&amp;HR12))</f>
        <v/>
      </c>
      <c r="HW12" s="87"/>
      <c r="HX12" s="87"/>
      <c r="HY12" s="88" t="str">
        <f t="shared" ref="HY12:HY95" si="169">IF(IC12="","",HY$3)</f>
        <v/>
      </c>
      <c r="HZ12" s="89" t="str">
        <f t="shared" ref="HZ12:HZ95" si="170">IF(IC12="","",HY$1)</f>
        <v/>
      </c>
      <c r="IA12" s="90" t="str">
        <f t="shared" ref="IA12:IA95" si="171">IF(IC12="","",HY$2)</f>
        <v/>
      </c>
      <c r="IB12" s="90" t="str">
        <f t="shared" ref="IB12:IB95" si="172">IF(IC12="","",HY$3)</f>
        <v/>
      </c>
      <c r="IC12" s="91" t="str">
        <f t="shared" ref="IC12:IC95" si="173">IF(IJ12="","",IF(ISNUMBER(SEARCH(":",IJ12)),MID(IJ12,FIND(":",IJ12)+2,FIND("(",IJ12)-FIND(":",IJ12)-3),LEFT(IJ12,FIND("(",IJ12)-2)))</f>
        <v/>
      </c>
      <c r="ID12" s="92" t="str">
        <f t="shared" ref="ID12:ID95" si="174">IF(IJ12="","",MID(IJ12,FIND("(",IJ12)+1,4))</f>
        <v/>
      </c>
      <c r="IE12" s="93" t="str">
        <f t="shared" ref="IE12:IE95" si="175">IF(ISNUMBER(SEARCH("*female*",IJ12)),"female",IF(ISNUMBER(SEARCH("*male*",IJ12)),"male",""))</f>
        <v/>
      </c>
      <c r="IF12" s="94" t="str">
        <f t="shared" ref="IF12:IF95" si="176">IF(IJ12="","",IF(ISERROR(MID(IJ12,FIND("male,",IJ12)+6,(FIND(")",IJ12)-(FIND("male,",IJ12)+6))))=TRUE,"missing/error",MID(IJ12,FIND("male,",IJ12)+6,(FIND(")",IJ12)-(FIND("male,",IJ12)+6)))))</f>
        <v/>
      </c>
      <c r="IG12" s="95" t="str">
        <f t="shared" ref="IG12:IG95" si="177">IF(IC12="","",(MID(IC12,(SEARCH("^^",SUBSTITUTE(IC12," ","^^",LEN(IC12)-LEN(SUBSTITUTE(IC12," ","")))))+1,99)&amp;"_"&amp;LEFT(IC12,FIND(" ",IC12)-1)&amp;"_"&amp;ID12))</f>
        <v/>
      </c>
      <c r="II12" s="87"/>
      <c r="IJ12" s="87"/>
      <c r="IK12" s="88" t="str">
        <f t="shared" ref="IK12:IK95" si="178">IF(IO12="","",IK$3)</f>
        <v/>
      </c>
      <c r="IL12" s="89" t="str">
        <f t="shared" ref="IL12:IL95" si="179">IF(IO12="","",IK$1)</f>
        <v/>
      </c>
      <c r="IM12" s="90" t="str">
        <f t="shared" ref="IM12:IM95" si="180">IF(IO12="","",IK$2)</f>
        <v/>
      </c>
      <c r="IN12" s="90" t="str">
        <f t="shared" ref="IN12:IN95" si="181">IF(IO12="","",IK$3)</f>
        <v/>
      </c>
      <c r="IO12" s="91" t="str">
        <f t="shared" ref="IO12:IO95" si="182">IF(IV12="","",IF(ISNUMBER(SEARCH(":",IV12)),MID(IV12,FIND(":",IV12)+2,FIND("(",IV12)-FIND(":",IV12)-3),LEFT(IV12,FIND("(",IV12)-2)))</f>
        <v/>
      </c>
      <c r="IP12" s="92" t="str">
        <f t="shared" ref="IP12:IP95" si="183">IF(IV12="","",MID(IV12,FIND("(",IV12)+1,4))</f>
        <v/>
      </c>
      <c r="IQ12" s="93" t="str">
        <f t="shared" ref="IQ12:IQ95" si="184">IF(ISNUMBER(SEARCH("*female*",IV12)),"female",IF(ISNUMBER(SEARCH("*male*",IV12)),"male",""))</f>
        <v/>
      </c>
      <c r="IR12" s="94" t="str">
        <f t="shared" ref="IR12:IR95" si="185">IF(IV12="","",IF(ISERROR(MID(IV12,FIND("male,",IV12)+6,(FIND(")",IV12)-(FIND("male,",IV12)+6))))=TRUE,"missing/error",MID(IV12,FIND("male,",IV12)+6,(FIND(")",IV12)-(FIND("male,",IV12)+6)))))</f>
        <v/>
      </c>
      <c r="IS12" s="95" t="str">
        <f t="shared" ref="IS12:IS95" si="186">IF(IO12="","",(MID(IO12,(SEARCH("^^",SUBSTITUTE(IO12," ","^^",LEN(IO12)-LEN(SUBSTITUTE(IO12," ","")))))+1,99)&amp;"_"&amp;LEFT(IO12,FIND(" ",IO12)-1)&amp;"_"&amp;IP12))</f>
        <v/>
      </c>
      <c r="IU12" s="87"/>
      <c r="IV12" s="87"/>
      <c r="IW12" s="88" t="str">
        <f t="shared" ref="IW12:IW95" si="187">IF(JA12="","",IW$3)</f>
        <v/>
      </c>
      <c r="IX12" s="89" t="str">
        <f t="shared" ref="IX12:IX95" si="188">IF(JA12="","",IW$1)</f>
        <v/>
      </c>
      <c r="IY12" s="90" t="str">
        <f t="shared" ref="IY12:IY95" si="189">IF(JA12="","",IW$2)</f>
        <v/>
      </c>
      <c r="IZ12" s="90" t="str">
        <f t="shared" ref="IZ12:IZ95" si="190">IF(JA12="","",IW$3)</f>
        <v/>
      </c>
      <c r="JA12" s="91" t="str">
        <f t="shared" ref="JA12:JA95" si="191">IF(JH12="","",IF(ISNUMBER(SEARCH(":",JH12)),MID(JH12,FIND(":",JH12)+2,FIND("(",JH12)-FIND(":",JH12)-3),LEFT(JH12,FIND("(",JH12)-2)))</f>
        <v/>
      </c>
      <c r="JB12" s="92" t="str">
        <f t="shared" ref="JB12:JB95" si="192">IF(JH12="","",MID(JH12,FIND("(",JH12)+1,4))</f>
        <v/>
      </c>
      <c r="JC12" s="93" t="str">
        <f t="shared" ref="JC12:JC95" si="193">IF(ISNUMBER(SEARCH("*female*",JH12)),"female",IF(ISNUMBER(SEARCH("*male*",JH12)),"male",""))</f>
        <v/>
      </c>
      <c r="JD12" s="94" t="str">
        <f t="shared" ref="JD12:JD95" si="194">IF(JH12="","",IF(ISERROR(MID(JH12,FIND("male,",JH12)+6,(FIND(")",JH12)-(FIND("male,",JH12)+6))))=TRUE,"missing/error",MID(JH12,FIND("male,",JH12)+6,(FIND(")",JH12)-(FIND("male,",JH12)+6)))))</f>
        <v/>
      </c>
      <c r="JE12" s="95" t="str">
        <f t="shared" ref="JE12:JE95" si="195">IF(JA12="","",(MID(JA12,(SEARCH("^^",SUBSTITUTE(JA12," ","^^",LEN(JA12)-LEN(SUBSTITUTE(JA12," ","")))))+1,99)&amp;"_"&amp;LEFT(JA12,FIND(" ",JA12)-1)&amp;"_"&amp;JB12))</f>
        <v/>
      </c>
      <c r="JG12" s="87"/>
      <c r="JH12" s="87"/>
      <c r="JI12" s="88" t="str">
        <f t="shared" ref="JI12:JI95" si="196">IF(JM12="","",JI$3)</f>
        <v/>
      </c>
      <c r="JJ12" s="89" t="str">
        <f t="shared" ref="JJ12:JJ95" si="197">IF(JM12="","",JI$1)</f>
        <v/>
      </c>
      <c r="JK12" s="90" t="str">
        <f t="shared" ref="JK12:JK95" si="198">IF(JM12="","",JI$2)</f>
        <v/>
      </c>
      <c r="JL12" s="90" t="str">
        <f t="shared" ref="JL12:JL95" si="199">IF(JM12="","",JI$3)</f>
        <v/>
      </c>
      <c r="JM12" s="91" t="str">
        <f t="shared" ref="JM12:JM95" si="200">IF(JT12="","",IF(ISNUMBER(SEARCH(":",JT12)),MID(JT12,FIND(":",JT12)+2,FIND("(",JT12)-FIND(":",JT12)-3),LEFT(JT12,FIND("(",JT12)-2)))</f>
        <v/>
      </c>
      <c r="JN12" s="92" t="str">
        <f t="shared" ref="JN12:JN95" si="201">IF(JT12="","",MID(JT12,FIND("(",JT12)+1,4))</f>
        <v/>
      </c>
      <c r="JO12" s="93" t="str">
        <f t="shared" ref="JO12:JO95" si="202">IF(ISNUMBER(SEARCH("*female*",JT12)),"female",IF(ISNUMBER(SEARCH("*male*",JT12)),"male",""))</f>
        <v/>
      </c>
      <c r="JP12" s="94" t="str">
        <f t="shared" ref="JP12:JP95" si="203">IF(JT12="","",IF(ISERROR(MID(JT12,FIND("male,",JT12)+6,(FIND(")",JT12)-(FIND("male,",JT12)+6))))=TRUE,"missing/error",MID(JT12,FIND("male,",JT12)+6,(FIND(")",JT12)-(FIND("male,",JT12)+6)))))</f>
        <v/>
      </c>
      <c r="JQ12" s="95" t="str">
        <f t="shared" ref="JQ12:JQ95" si="204">IF(JM12="","",(MID(JM12,(SEARCH("^^",SUBSTITUTE(JM12," ","^^",LEN(JM12)-LEN(SUBSTITUTE(JM12," ","")))))+1,99)&amp;"_"&amp;LEFT(JM12,FIND(" ",JM12)-1)&amp;"_"&amp;JN12))</f>
        <v/>
      </c>
      <c r="JS12" s="87"/>
      <c r="JT12" s="87"/>
      <c r="JU12" s="88" t="str">
        <f t="shared" ref="JU12:JU95" si="205">IF(JY12="","",JU$3)</f>
        <v/>
      </c>
      <c r="JV12" s="89" t="str">
        <f t="shared" ref="JV12:JV95" si="206">IF(JY12="","",JU$1)</f>
        <v/>
      </c>
      <c r="JW12" s="90" t="str">
        <f t="shared" ref="JW12:JW95" si="207">IF(JY12="","",JU$2)</f>
        <v/>
      </c>
      <c r="JX12" s="90" t="str">
        <f t="shared" ref="JX12:JX95" si="208">IF(JY12="","",JU$3)</f>
        <v/>
      </c>
      <c r="JY12" s="91" t="str">
        <f t="shared" ref="JY12:JY95" si="209">IF(KF12="","",IF(ISNUMBER(SEARCH(":",KF12)),MID(KF12,FIND(":",KF12)+2,FIND("(",KF12)-FIND(":",KF12)-3),LEFT(KF12,FIND("(",KF12)-2)))</f>
        <v/>
      </c>
      <c r="JZ12" s="92" t="str">
        <f t="shared" ref="JZ12:JZ95" si="210">IF(KF12="","",MID(KF12,FIND("(",KF12)+1,4))</f>
        <v/>
      </c>
      <c r="KA12" s="93" t="str">
        <f t="shared" ref="KA12:KA95" si="211">IF(ISNUMBER(SEARCH("*female*",KF12)),"female",IF(ISNUMBER(SEARCH("*male*",KF12)),"male",""))</f>
        <v/>
      </c>
      <c r="KB12" s="94" t="str">
        <f t="shared" ref="KB12:KB95" si="212">IF(KF12="","",IF(ISERROR(MID(KF12,FIND("male,",KF12)+6,(FIND(")",KF12)-(FIND("male,",KF12)+6))))=TRUE,"missing/error",MID(KF12,FIND("male,",KF12)+6,(FIND(")",KF12)-(FIND("male,",KF12)+6)))))</f>
        <v/>
      </c>
      <c r="KC12" s="95" t="str">
        <f t="shared" ref="KC12:KC95" si="213">IF(JY12="","",(MID(JY12,(SEARCH("^^",SUBSTITUTE(JY12," ","^^",LEN(JY12)-LEN(SUBSTITUTE(JY12," ","")))))+1,99)&amp;"_"&amp;LEFT(JY12,FIND(" ",JY12)-1)&amp;"_"&amp;JZ12))</f>
        <v/>
      </c>
      <c r="KE12" s="87"/>
      <c r="KF12" s="87"/>
    </row>
    <row r="13" spans="1:292" ht="13.5" customHeight="1" x14ac:dyDescent="0.25">
      <c r="A13" s="96"/>
      <c r="B13" s="87" t="s">
        <v>530</v>
      </c>
      <c r="C13" s="2" t="s">
        <v>531</v>
      </c>
      <c r="D13" s="167"/>
      <c r="E13" s="88">
        <f t="shared" si="0"/>
        <v>41796</v>
      </c>
      <c r="F13" s="89" t="str">
        <f t="shared" si="1"/>
        <v>Orbán II</v>
      </c>
      <c r="G13" s="90">
        <f t="shared" si="2"/>
        <v>40327</v>
      </c>
      <c r="H13" s="90">
        <f t="shared" si="3"/>
        <v>41796</v>
      </c>
      <c r="I13" s="91" t="str">
        <f t="shared" si="4"/>
        <v>Tibor Navracsics</v>
      </c>
      <c r="J13" s="92" t="str">
        <f t="shared" si="5"/>
        <v>1966</v>
      </c>
      <c r="K13" s="93" t="str">
        <f t="shared" si="6"/>
        <v>male</v>
      </c>
      <c r="L13" s="94" t="str">
        <f t="shared" ref="L13:L95" si="214">IF(P13="","",IF(ISERROR(MID(P13,FIND("male,",P13)+6,(FIND(")",P13)-(FIND("male,",P13)+6))))=TRUE,"missing/error",MID(P13,FIND("male,",P13)+6,(FIND(")",P13)-(FIND("male,",P13)+6)))))</f>
        <v>hu_fidesz01</v>
      </c>
      <c r="M13" s="95" t="str">
        <f t="shared" si="7"/>
        <v>Navracsics_Tibor_1966</v>
      </c>
      <c r="O13" s="87"/>
      <c r="P13" s="167" t="s">
        <v>1007</v>
      </c>
      <c r="Q13" s="88" t="str">
        <f t="shared" si="8"/>
        <v/>
      </c>
      <c r="R13" s="89" t="str">
        <f t="shared" si="9"/>
        <v/>
      </c>
      <c r="S13" s="90" t="str">
        <f t="shared" si="10"/>
        <v/>
      </c>
      <c r="T13" s="90" t="str">
        <f t="shared" si="11"/>
        <v/>
      </c>
      <c r="U13" s="91" t="str">
        <f t="shared" si="12"/>
        <v/>
      </c>
      <c r="V13" s="92" t="str">
        <f t="shared" si="13"/>
        <v/>
      </c>
      <c r="W13" s="93" t="str">
        <f t="shared" si="14"/>
        <v/>
      </c>
      <c r="X13" s="94" t="str">
        <f t="shared" si="15"/>
        <v/>
      </c>
      <c r="Y13" s="95" t="str">
        <f t="shared" si="16"/>
        <v/>
      </c>
      <c r="AA13" s="87"/>
      <c r="AB13" s="87"/>
      <c r="AC13" s="88">
        <f t="shared" si="17"/>
        <v>44705</v>
      </c>
      <c r="AD13" s="89" t="str">
        <f t="shared" si="18"/>
        <v>Orban IV</v>
      </c>
      <c r="AE13" s="90">
        <f t="shared" si="19"/>
        <v>43238</v>
      </c>
      <c r="AF13" s="90">
        <f t="shared" si="20"/>
        <v>44705</v>
      </c>
      <c r="AG13" s="91" t="str">
        <f t="shared" si="21"/>
        <v>Mihály Varga</v>
      </c>
      <c r="AH13" s="92" t="str">
        <f t="shared" si="22"/>
        <v>1965</v>
      </c>
      <c r="AI13" s="93" t="str">
        <f t="shared" si="23"/>
        <v>male</v>
      </c>
      <c r="AJ13" s="94" t="str">
        <f t="shared" si="24"/>
        <v>hu_fidesz01</v>
      </c>
      <c r="AK13" s="95" t="str">
        <f t="shared" si="25"/>
        <v>Varga_Mihály_1965</v>
      </c>
      <c r="AM13" s="87"/>
      <c r="AN13" s="167" t="s">
        <v>1136</v>
      </c>
      <c r="AO13" s="88" t="str">
        <f t="shared" si="26"/>
        <v/>
      </c>
      <c r="AP13" s="89" t="str">
        <f t="shared" si="27"/>
        <v/>
      </c>
      <c r="AQ13" s="90" t="str">
        <f t="shared" si="28"/>
        <v/>
      </c>
      <c r="AR13" s="90" t="str">
        <f t="shared" si="29"/>
        <v/>
      </c>
      <c r="AS13" s="91" t="str">
        <f t="shared" si="30"/>
        <v/>
      </c>
      <c r="AT13" s="92" t="str">
        <f t="shared" si="31"/>
        <v/>
      </c>
      <c r="AU13" s="93" t="str">
        <f t="shared" si="32"/>
        <v/>
      </c>
      <c r="AV13" s="94" t="str">
        <f t="shared" si="33"/>
        <v/>
      </c>
      <c r="AW13" s="95" t="str">
        <f t="shared" si="34"/>
        <v/>
      </c>
      <c r="AY13" s="87"/>
      <c r="AZ13" s="87"/>
      <c r="BA13" s="88" t="str">
        <f t="shared" si="35"/>
        <v/>
      </c>
      <c r="BB13" s="89" t="str">
        <f t="shared" si="36"/>
        <v/>
      </c>
      <c r="BC13" s="90" t="str">
        <f t="shared" si="37"/>
        <v/>
      </c>
      <c r="BD13" s="90" t="str">
        <f t="shared" si="38"/>
        <v/>
      </c>
      <c r="BE13" s="91" t="str">
        <f t="shared" si="39"/>
        <v/>
      </c>
      <c r="BF13" s="92" t="str">
        <f t="shared" si="40"/>
        <v/>
      </c>
      <c r="BG13" s="93" t="str">
        <f t="shared" si="41"/>
        <v/>
      </c>
      <c r="BH13" s="94" t="str">
        <f t="shared" si="42"/>
        <v/>
      </c>
      <c r="BI13" s="95" t="str">
        <f t="shared" si="43"/>
        <v/>
      </c>
      <c r="BK13" s="87"/>
      <c r="BL13" s="87"/>
      <c r="BM13" s="88" t="str">
        <f t="shared" si="44"/>
        <v/>
      </c>
      <c r="BN13" s="89" t="str">
        <f t="shared" si="45"/>
        <v/>
      </c>
      <c r="BO13" s="90" t="str">
        <f t="shared" si="46"/>
        <v/>
      </c>
      <c r="BP13" s="90" t="str">
        <f t="shared" si="47"/>
        <v/>
      </c>
      <c r="BQ13" s="91" t="str">
        <f t="shared" si="48"/>
        <v/>
      </c>
      <c r="BR13" s="92" t="str">
        <f t="shared" si="49"/>
        <v/>
      </c>
      <c r="BS13" s="93" t="str">
        <f t="shared" si="50"/>
        <v/>
      </c>
      <c r="BT13" s="94" t="str">
        <f t="shared" si="51"/>
        <v/>
      </c>
      <c r="BU13" s="95" t="str">
        <f t="shared" si="52"/>
        <v/>
      </c>
      <c r="BW13" s="87"/>
      <c r="BX13" s="87"/>
      <c r="BY13" s="88" t="str">
        <f t="shared" si="53"/>
        <v/>
      </c>
      <c r="BZ13" s="89" t="str">
        <f t="shared" si="54"/>
        <v/>
      </c>
      <c r="CA13" s="90" t="str">
        <f t="shared" si="55"/>
        <v/>
      </c>
      <c r="CB13" s="90" t="str">
        <f t="shared" si="56"/>
        <v/>
      </c>
      <c r="CC13" s="91" t="str">
        <f t="shared" si="57"/>
        <v/>
      </c>
      <c r="CD13" s="92" t="str">
        <f t="shared" si="58"/>
        <v/>
      </c>
      <c r="CE13" s="93" t="str">
        <f t="shared" si="59"/>
        <v/>
      </c>
      <c r="CF13" s="94" t="str">
        <f t="shared" si="60"/>
        <v/>
      </c>
      <c r="CG13" s="95" t="str">
        <f t="shared" si="61"/>
        <v/>
      </c>
      <c r="CI13" s="87"/>
      <c r="CJ13" s="87"/>
      <c r="CK13" s="88" t="str">
        <f t="shared" si="62"/>
        <v/>
      </c>
      <c r="CL13" s="89" t="str">
        <f t="shared" si="63"/>
        <v/>
      </c>
      <c r="CM13" s="90" t="str">
        <f t="shared" si="64"/>
        <v/>
      </c>
      <c r="CN13" s="90" t="str">
        <f t="shared" si="65"/>
        <v/>
      </c>
      <c r="CO13" s="91" t="str">
        <f t="shared" si="66"/>
        <v/>
      </c>
      <c r="CP13" s="92" t="str">
        <f t="shared" si="67"/>
        <v/>
      </c>
      <c r="CQ13" s="93" t="str">
        <f t="shared" si="68"/>
        <v/>
      </c>
      <c r="CR13" s="94" t="str">
        <f t="shared" si="69"/>
        <v/>
      </c>
      <c r="CS13" s="95" t="str">
        <f t="shared" si="70"/>
        <v/>
      </c>
      <c r="CU13" s="87"/>
      <c r="CV13" s="87"/>
      <c r="CW13" s="88" t="str">
        <f t="shared" si="71"/>
        <v/>
      </c>
      <c r="CX13" s="89" t="str">
        <f t="shared" si="72"/>
        <v/>
      </c>
      <c r="CY13" s="90" t="str">
        <f t="shared" si="73"/>
        <v/>
      </c>
      <c r="CZ13" s="90" t="str">
        <f t="shared" si="74"/>
        <v/>
      </c>
      <c r="DA13" s="91" t="str">
        <f t="shared" si="75"/>
        <v/>
      </c>
      <c r="DB13" s="92" t="str">
        <f t="shared" si="76"/>
        <v/>
      </c>
      <c r="DC13" s="93" t="str">
        <f t="shared" si="77"/>
        <v/>
      </c>
      <c r="DD13" s="94" t="str">
        <f t="shared" si="78"/>
        <v/>
      </c>
      <c r="DE13" s="95" t="str">
        <f t="shared" si="79"/>
        <v/>
      </c>
      <c r="DG13" s="87"/>
      <c r="DH13" s="87"/>
      <c r="DI13" s="88" t="str">
        <f t="shared" si="80"/>
        <v/>
      </c>
      <c r="DJ13" s="89" t="str">
        <f t="shared" si="81"/>
        <v/>
      </c>
      <c r="DK13" s="90" t="str">
        <f t="shared" si="82"/>
        <v/>
      </c>
      <c r="DL13" s="90" t="str">
        <f t="shared" si="83"/>
        <v/>
      </c>
      <c r="DM13" s="91" t="str">
        <f t="shared" si="84"/>
        <v/>
      </c>
      <c r="DN13" s="92" t="str">
        <f t="shared" si="85"/>
        <v/>
      </c>
      <c r="DO13" s="93" t="str">
        <f t="shared" si="86"/>
        <v/>
      </c>
      <c r="DP13" s="94" t="str">
        <f t="shared" si="87"/>
        <v/>
      </c>
      <c r="DQ13" s="95" t="str">
        <f t="shared" si="88"/>
        <v/>
      </c>
      <c r="DS13" s="87"/>
      <c r="DT13" s="87"/>
      <c r="DU13" s="88" t="str">
        <f t="shared" si="89"/>
        <v/>
      </c>
      <c r="DV13" s="89" t="str">
        <f t="shared" si="90"/>
        <v/>
      </c>
      <c r="DW13" s="90" t="str">
        <f t="shared" si="91"/>
        <v/>
      </c>
      <c r="DX13" s="90" t="str">
        <f t="shared" si="92"/>
        <v/>
      </c>
      <c r="DY13" s="91" t="str">
        <f t="shared" si="93"/>
        <v/>
      </c>
      <c r="DZ13" s="92" t="str">
        <f t="shared" si="94"/>
        <v/>
      </c>
      <c r="EA13" s="93" t="str">
        <f t="shared" si="95"/>
        <v/>
      </c>
      <c r="EB13" s="94" t="str">
        <f t="shared" si="96"/>
        <v/>
      </c>
      <c r="EC13" s="95" t="str">
        <f t="shared" si="97"/>
        <v/>
      </c>
      <c r="EE13" s="87"/>
      <c r="EF13" s="87"/>
      <c r="EG13" s="88" t="str">
        <f t="shared" si="98"/>
        <v/>
      </c>
      <c r="EH13" s="89" t="str">
        <f t="shared" si="99"/>
        <v/>
      </c>
      <c r="EI13" s="90" t="str">
        <f t="shared" si="100"/>
        <v/>
      </c>
      <c r="EJ13" s="90" t="str">
        <f t="shared" si="101"/>
        <v/>
      </c>
      <c r="EK13" s="91" t="str">
        <f t="shared" si="102"/>
        <v/>
      </c>
      <c r="EL13" s="92" t="str">
        <f t="shared" si="103"/>
        <v/>
      </c>
      <c r="EM13" s="93" t="str">
        <f t="shared" si="104"/>
        <v/>
      </c>
      <c r="EN13" s="94" t="str">
        <f t="shared" si="105"/>
        <v/>
      </c>
      <c r="EO13" s="95" t="str">
        <f t="shared" si="106"/>
        <v/>
      </c>
      <c r="EQ13" s="87"/>
      <c r="ER13" s="87"/>
      <c r="ES13" s="88" t="str">
        <f t="shared" si="107"/>
        <v/>
      </c>
      <c r="ET13" s="89" t="str">
        <f t="shared" si="108"/>
        <v/>
      </c>
      <c r="EU13" s="90" t="str">
        <f t="shared" si="109"/>
        <v/>
      </c>
      <c r="EV13" s="90" t="str">
        <f t="shared" si="110"/>
        <v/>
      </c>
      <c r="EW13" s="91" t="str">
        <f t="shared" si="111"/>
        <v/>
      </c>
      <c r="EX13" s="92" t="str">
        <f t="shared" si="112"/>
        <v/>
      </c>
      <c r="EY13" s="93" t="str">
        <f t="shared" si="113"/>
        <v/>
      </c>
      <c r="EZ13" s="94" t="str">
        <f t="shared" si="114"/>
        <v/>
      </c>
      <c r="FA13" s="95" t="str">
        <f t="shared" si="115"/>
        <v/>
      </c>
      <c r="FC13" s="87"/>
      <c r="FD13" s="87"/>
      <c r="FE13" s="88" t="str">
        <f t="shared" si="116"/>
        <v/>
      </c>
      <c r="FF13" s="89" t="str">
        <f t="shared" si="117"/>
        <v/>
      </c>
      <c r="FG13" s="90" t="str">
        <f t="shared" si="118"/>
        <v/>
      </c>
      <c r="FH13" s="90" t="str">
        <f t="shared" si="119"/>
        <v/>
      </c>
      <c r="FI13" s="91" t="str">
        <f t="shared" si="120"/>
        <v/>
      </c>
      <c r="FJ13" s="92" t="str">
        <f t="shared" si="121"/>
        <v/>
      </c>
      <c r="FK13" s="93" t="str">
        <f t="shared" si="122"/>
        <v/>
      </c>
      <c r="FL13" s="94" t="str">
        <f t="shared" si="123"/>
        <v/>
      </c>
      <c r="FM13" s="95" t="str">
        <f t="shared" si="124"/>
        <v/>
      </c>
      <c r="FO13" s="87"/>
      <c r="FP13" s="87"/>
      <c r="FQ13" s="88" t="str">
        <f>IF(FU13="","",#REF!)</f>
        <v/>
      </c>
      <c r="FR13" s="89" t="str">
        <f t="shared" si="125"/>
        <v/>
      </c>
      <c r="FS13" s="90" t="str">
        <f t="shared" si="126"/>
        <v/>
      </c>
      <c r="FT13" s="90" t="str">
        <f t="shared" si="127"/>
        <v/>
      </c>
      <c r="FU13" s="91" t="str">
        <f t="shared" si="128"/>
        <v/>
      </c>
      <c r="FV13" s="92" t="str">
        <f t="shared" si="129"/>
        <v/>
      </c>
      <c r="FW13" s="93" t="str">
        <f t="shared" si="130"/>
        <v/>
      </c>
      <c r="FX13" s="94" t="str">
        <f t="shared" si="131"/>
        <v/>
      </c>
      <c r="FY13" s="95" t="str">
        <f t="shared" si="132"/>
        <v/>
      </c>
      <c r="GA13" s="87"/>
      <c r="GB13" s="87"/>
      <c r="GC13" s="88" t="str">
        <f t="shared" si="133"/>
        <v/>
      </c>
      <c r="GD13" s="89" t="str">
        <f t="shared" si="134"/>
        <v/>
      </c>
      <c r="GE13" s="90" t="str">
        <f t="shared" si="135"/>
        <v/>
      </c>
      <c r="GF13" s="90" t="str">
        <f t="shared" si="136"/>
        <v/>
      </c>
      <c r="GG13" s="91" t="str">
        <f t="shared" si="137"/>
        <v/>
      </c>
      <c r="GH13" s="92" t="str">
        <f t="shared" si="138"/>
        <v/>
      </c>
      <c r="GI13" s="93" t="str">
        <f t="shared" si="139"/>
        <v/>
      </c>
      <c r="GJ13" s="94" t="str">
        <f t="shared" si="140"/>
        <v/>
      </c>
      <c r="GK13" s="95" t="str">
        <f t="shared" si="141"/>
        <v/>
      </c>
      <c r="GM13" s="87"/>
      <c r="GN13" s="87" t="s">
        <v>291</v>
      </c>
      <c r="GO13" s="88" t="str">
        <f t="shared" si="142"/>
        <v/>
      </c>
      <c r="GP13" s="89" t="str">
        <f t="shared" si="143"/>
        <v/>
      </c>
      <c r="GQ13" s="90" t="str">
        <f t="shared" si="144"/>
        <v/>
      </c>
      <c r="GR13" s="90" t="str">
        <f t="shared" si="145"/>
        <v/>
      </c>
      <c r="GS13" s="91" t="str">
        <f t="shared" si="146"/>
        <v/>
      </c>
      <c r="GT13" s="92" t="str">
        <f t="shared" si="147"/>
        <v/>
      </c>
      <c r="GU13" s="93" t="str">
        <f t="shared" si="148"/>
        <v/>
      </c>
      <c r="GV13" s="94" t="str">
        <f t="shared" si="149"/>
        <v/>
      </c>
      <c r="GW13" s="95" t="str">
        <f t="shared" si="150"/>
        <v/>
      </c>
      <c r="GY13" s="87"/>
      <c r="GZ13" s="87"/>
      <c r="HA13" s="88" t="str">
        <f t="shared" si="151"/>
        <v/>
      </c>
      <c r="HB13" s="89" t="str">
        <f t="shared" si="152"/>
        <v/>
      </c>
      <c r="HC13" s="90" t="str">
        <f t="shared" si="153"/>
        <v/>
      </c>
      <c r="HD13" s="90" t="str">
        <f t="shared" si="154"/>
        <v/>
      </c>
      <c r="HE13" s="91" t="str">
        <f t="shared" si="155"/>
        <v/>
      </c>
      <c r="HF13" s="92" t="str">
        <f t="shared" si="156"/>
        <v/>
      </c>
      <c r="HG13" s="93" t="str">
        <f t="shared" si="157"/>
        <v/>
      </c>
      <c r="HH13" s="94" t="str">
        <f t="shared" si="158"/>
        <v/>
      </c>
      <c r="HI13" s="95" t="str">
        <f t="shared" si="159"/>
        <v/>
      </c>
      <c r="HK13" s="87"/>
      <c r="HL13" s="87" t="s">
        <v>291</v>
      </c>
      <c r="HM13" s="88" t="str">
        <f t="shared" si="160"/>
        <v/>
      </c>
      <c r="HN13" s="89" t="str">
        <f t="shared" si="161"/>
        <v/>
      </c>
      <c r="HO13" s="90" t="str">
        <f t="shared" si="162"/>
        <v/>
      </c>
      <c r="HP13" s="90" t="str">
        <f t="shared" si="163"/>
        <v/>
      </c>
      <c r="HQ13" s="91" t="str">
        <f t="shared" si="164"/>
        <v/>
      </c>
      <c r="HR13" s="92" t="str">
        <f t="shared" si="165"/>
        <v/>
      </c>
      <c r="HS13" s="93" t="str">
        <f t="shared" si="166"/>
        <v/>
      </c>
      <c r="HT13" s="94" t="str">
        <f t="shared" si="167"/>
        <v/>
      </c>
      <c r="HU13" s="95" t="str">
        <f t="shared" si="168"/>
        <v/>
      </c>
      <c r="HW13" s="87"/>
      <c r="HX13" s="87"/>
      <c r="HY13" s="88" t="str">
        <f t="shared" si="169"/>
        <v/>
      </c>
      <c r="HZ13" s="89" t="str">
        <f t="shared" si="170"/>
        <v/>
      </c>
      <c r="IA13" s="90" t="str">
        <f t="shared" si="171"/>
        <v/>
      </c>
      <c r="IB13" s="90" t="str">
        <f t="shared" si="172"/>
        <v/>
      </c>
      <c r="IC13" s="91" t="str">
        <f t="shared" si="173"/>
        <v/>
      </c>
      <c r="ID13" s="92" t="str">
        <f t="shared" si="174"/>
        <v/>
      </c>
      <c r="IE13" s="93" t="str">
        <f t="shared" si="175"/>
        <v/>
      </c>
      <c r="IF13" s="94" t="str">
        <f t="shared" si="176"/>
        <v/>
      </c>
      <c r="IG13" s="95" t="str">
        <f t="shared" si="177"/>
        <v/>
      </c>
      <c r="II13" s="87"/>
      <c r="IJ13" s="87"/>
      <c r="IK13" s="88" t="str">
        <f t="shared" si="178"/>
        <v/>
      </c>
      <c r="IL13" s="89" t="str">
        <f t="shared" si="179"/>
        <v/>
      </c>
      <c r="IM13" s="90" t="str">
        <f t="shared" si="180"/>
        <v/>
      </c>
      <c r="IN13" s="90" t="str">
        <f t="shared" si="181"/>
        <v/>
      </c>
      <c r="IO13" s="91" t="str">
        <f t="shared" si="182"/>
        <v/>
      </c>
      <c r="IP13" s="92" t="str">
        <f t="shared" si="183"/>
        <v/>
      </c>
      <c r="IQ13" s="93" t="str">
        <f t="shared" si="184"/>
        <v/>
      </c>
      <c r="IR13" s="94" t="str">
        <f t="shared" si="185"/>
        <v/>
      </c>
      <c r="IS13" s="95" t="str">
        <f t="shared" si="186"/>
        <v/>
      </c>
      <c r="IU13" s="87"/>
      <c r="IV13" s="87"/>
      <c r="IW13" s="88" t="str">
        <f t="shared" si="187"/>
        <v/>
      </c>
      <c r="IX13" s="89" t="str">
        <f t="shared" si="188"/>
        <v/>
      </c>
      <c r="IY13" s="90" t="str">
        <f t="shared" si="189"/>
        <v/>
      </c>
      <c r="IZ13" s="90" t="str">
        <f t="shared" si="190"/>
        <v/>
      </c>
      <c r="JA13" s="91" t="str">
        <f t="shared" si="191"/>
        <v/>
      </c>
      <c r="JB13" s="92" t="str">
        <f t="shared" si="192"/>
        <v/>
      </c>
      <c r="JC13" s="93" t="str">
        <f t="shared" si="193"/>
        <v/>
      </c>
      <c r="JD13" s="94" t="str">
        <f t="shared" si="194"/>
        <v/>
      </c>
      <c r="JE13" s="95" t="str">
        <f t="shared" si="195"/>
        <v/>
      </c>
      <c r="JG13" s="87"/>
      <c r="JH13" s="87"/>
      <c r="JI13" s="88" t="str">
        <f t="shared" si="196"/>
        <v/>
      </c>
      <c r="JJ13" s="89" t="str">
        <f t="shared" si="197"/>
        <v/>
      </c>
      <c r="JK13" s="90" t="str">
        <f t="shared" si="198"/>
        <v/>
      </c>
      <c r="JL13" s="90" t="str">
        <f t="shared" si="199"/>
        <v/>
      </c>
      <c r="JM13" s="91" t="str">
        <f t="shared" si="200"/>
        <v/>
      </c>
      <c r="JN13" s="92" t="str">
        <f t="shared" si="201"/>
        <v/>
      </c>
      <c r="JO13" s="93" t="str">
        <f t="shared" si="202"/>
        <v/>
      </c>
      <c r="JP13" s="94" t="str">
        <f t="shared" si="203"/>
        <v/>
      </c>
      <c r="JQ13" s="95" t="str">
        <f t="shared" si="204"/>
        <v/>
      </c>
      <c r="JS13" s="87"/>
      <c r="JT13" s="87"/>
      <c r="JU13" s="88" t="str">
        <f t="shared" si="205"/>
        <v/>
      </c>
      <c r="JV13" s="89" t="str">
        <f t="shared" si="206"/>
        <v/>
      </c>
      <c r="JW13" s="90" t="str">
        <f t="shared" si="207"/>
        <v/>
      </c>
      <c r="JX13" s="90" t="str">
        <f t="shared" si="208"/>
        <v/>
      </c>
      <c r="JY13" s="91" t="str">
        <f t="shared" si="209"/>
        <v/>
      </c>
      <c r="JZ13" s="92" t="str">
        <f t="shared" si="210"/>
        <v/>
      </c>
      <c r="KA13" s="93" t="str">
        <f t="shared" si="211"/>
        <v/>
      </c>
      <c r="KB13" s="94" t="str">
        <f t="shared" si="212"/>
        <v/>
      </c>
      <c r="KC13" s="95" t="str">
        <f t="shared" si="213"/>
        <v/>
      </c>
      <c r="KE13" s="87"/>
      <c r="KF13" s="87"/>
    </row>
    <row r="14" spans="1:292" ht="13.5" customHeight="1" x14ac:dyDescent="0.25">
      <c r="A14" s="96"/>
      <c r="B14" s="87" t="s">
        <v>530</v>
      </c>
      <c r="C14" s="2" t="s">
        <v>531</v>
      </c>
      <c r="D14" s="167"/>
      <c r="E14" s="88"/>
      <c r="F14" s="89"/>
      <c r="G14" s="90"/>
      <c r="H14" s="90"/>
      <c r="I14" s="91"/>
      <c r="J14" s="92"/>
      <c r="K14" s="93"/>
      <c r="L14" s="94"/>
      <c r="M14" s="95"/>
      <c r="O14" s="87"/>
      <c r="P14" s="167"/>
      <c r="Q14" s="88"/>
      <c r="R14" s="89"/>
      <c r="S14" s="90"/>
      <c r="T14" s="90"/>
      <c r="U14" s="91"/>
      <c r="V14" s="92"/>
      <c r="W14" s="93"/>
      <c r="X14" s="94"/>
      <c r="Y14" s="95"/>
      <c r="AA14" s="87"/>
      <c r="AB14" s="87"/>
      <c r="AC14" s="88">
        <f t="shared" ref="AC14:AC18" si="215">IF(AG14="","",AC$3)</f>
        <v>44705</v>
      </c>
      <c r="AD14" s="89" t="str">
        <f t="shared" ref="AD14:AD18" si="216">IF(AG14="","",AC$1)</f>
        <v>Orban IV</v>
      </c>
      <c r="AE14" s="90">
        <f t="shared" ref="AE14:AE18" si="217">IF(AG14="","",AC$2)</f>
        <v>43238</v>
      </c>
      <c r="AF14" s="90">
        <f t="shared" ref="AF14:AF18" si="218">IF(AG14="","",AC$3)</f>
        <v>44705</v>
      </c>
      <c r="AG14" s="91" t="str">
        <f t="shared" ref="AG14:AG18" si="219">IF(AN14="","",IF(ISNUMBER(SEARCH(":",AN14)),MID(AN14,FIND(":",AN14)+2,FIND("(",AN14)-FIND(":",AN14)-3),LEFT(AN14,FIND("(",AN14)-2)))</f>
        <v>Sándor Pintér</v>
      </c>
      <c r="AH14" s="92" t="str">
        <f t="shared" ref="AH14:AH18" si="220">IF(AN14="","",MID(AN14,FIND("(",AN14)+1,4))</f>
        <v>1968</v>
      </c>
      <c r="AI14" s="93" t="str">
        <f t="shared" ref="AI14:AI18" si="221">IF(ISNUMBER(SEARCH("*female*",AN14)),"female",IF(ISNUMBER(SEARCH("*male*",AN14)),"male",""))</f>
        <v>male</v>
      </c>
      <c r="AJ14" s="94" t="str">
        <f t="shared" ref="AJ14:AJ18" si="222">IF(AN14="","",IF(ISERROR(MID(AN14,FIND("male,",AN14)+6,(FIND(")",AN14)-(FIND("male,",AN14)+6))))=TRUE,"missing/error",MID(AN14,FIND("male,",AN14)+6,(FIND(")",AN14)-(FIND("male,",AN14)+6)))))</f>
        <v>hu_fidesz01</v>
      </c>
      <c r="AK14" s="95" t="str">
        <f t="shared" ref="AK14:AK18" si="223">IF(AG14="","",(MID(AG14,(SEARCH("^^",SUBSTITUTE(AG14," ","^^",LEN(AG14)-LEN(SUBSTITUTE(AG14," ","")))))+1,99)&amp;"_"&amp;LEFT(AG14,FIND(" ",AG14)-1)&amp;"_"&amp;AH14))</f>
        <v>Pintér_Sándor_1968</v>
      </c>
      <c r="AM14" s="87"/>
      <c r="AN14" s="87" t="s">
        <v>1137</v>
      </c>
      <c r="AO14" s="88" t="str">
        <f t="shared" ref="AO14:AO16" si="224">IF(AS14="","",AO$3)</f>
        <v/>
      </c>
      <c r="AP14" s="89" t="str">
        <f t="shared" ref="AP14:AP16" si="225">IF(AS14="","",AO$1)</f>
        <v/>
      </c>
      <c r="AQ14" s="90" t="str">
        <f t="shared" ref="AQ14:AQ16" si="226">IF(AS14="","",AO$2)</f>
        <v/>
      </c>
      <c r="AR14" s="90" t="str">
        <f t="shared" ref="AR14:AR16" si="227">IF(AS14="","",AO$3)</f>
        <v/>
      </c>
      <c r="AS14" s="91" t="str">
        <f t="shared" ref="AS14:AS16" si="228">IF(AZ14="","",IF(ISNUMBER(SEARCH(":",AZ14)),MID(AZ14,FIND(":",AZ14)+2,FIND("(",AZ14)-FIND(":",AZ14)-3),LEFT(AZ14,FIND("(",AZ14)-2)))</f>
        <v/>
      </c>
      <c r="AT14" s="92" t="str">
        <f t="shared" ref="AT14:AT16" si="229">IF(AZ14="","",MID(AZ14,FIND("(",AZ14)+1,4))</f>
        <v/>
      </c>
      <c r="AU14" s="93" t="str">
        <f t="shared" ref="AU14:AU16" si="230">IF(ISNUMBER(SEARCH("*female*",AZ14)),"female",IF(ISNUMBER(SEARCH("*male*",AZ14)),"male",""))</f>
        <v/>
      </c>
      <c r="AV14" s="94" t="str">
        <f t="shared" ref="AV14:AV16" si="231">IF(AZ14="","",IF(ISERROR(MID(AZ14,FIND("male,",AZ14)+6,(FIND(")",AZ14)-(FIND("male,",AZ14)+6))))=TRUE,"missing/error",MID(AZ14,FIND("male,",AZ14)+6,(FIND(")",AZ14)-(FIND("male,",AZ14)+6)))))</f>
        <v/>
      </c>
      <c r="AW14" s="95" t="str">
        <f t="shared" ref="AW14:AW16" si="232">IF(AS14="","",(MID(AS14,(SEARCH("^^",SUBSTITUTE(AS14," ","^^",LEN(AS14)-LEN(SUBSTITUTE(AS14," ","")))))+1,99)&amp;"_"&amp;LEFT(AS14,FIND(" ",AS14)-1)&amp;"_"&amp;AT14))</f>
        <v/>
      </c>
      <c r="AY14" s="87"/>
      <c r="AZ14" s="87"/>
      <c r="BA14" s="88"/>
      <c r="BB14" s="89"/>
      <c r="BC14" s="90"/>
      <c r="BD14" s="90"/>
      <c r="BE14" s="91"/>
      <c r="BF14" s="92"/>
      <c r="BG14" s="93"/>
      <c r="BH14" s="94"/>
      <c r="BI14" s="95"/>
      <c r="BK14" s="87"/>
      <c r="BL14" s="87"/>
      <c r="BM14" s="88"/>
      <c r="BN14" s="89"/>
      <c r="BO14" s="90"/>
      <c r="BP14" s="90"/>
      <c r="BQ14" s="91"/>
      <c r="BR14" s="92"/>
      <c r="BS14" s="93"/>
      <c r="BT14" s="94"/>
      <c r="BU14" s="95"/>
      <c r="BW14" s="87"/>
      <c r="BX14" s="87"/>
      <c r="BY14" s="88"/>
      <c r="BZ14" s="89"/>
      <c r="CA14" s="90"/>
      <c r="CB14" s="90"/>
      <c r="CC14" s="91"/>
      <c r="CD14" s="92"/>
      <c r="CE14" s="93"/>
      <c r="CF14" s="94"/>
      <c r="CG14" s="95"/>
      <c r="CI14" s="87"/>
      <c r="CJ14" s="87"/>
      <c r="CK14" s="88"/>
      <c r="CL14" s="89"/>
      <c r="CM14" s="90"/>
      <c r="CN14" s="90"/>
      <c r="CO14" s="91"/>
      <c r="CP14" s="92"/>
      <c r="CQ14" s="93"/>
      <c r="CR14" s="94"/>
      <c r="CS14" s="95"/>
      <c r="CU14" s="87"/>
      <c r="CV14" s="87"/>
      <c r="CW14" s="88"/>
      <c r="CX14" s="89"/>
      <c r="CY14" s="90"/>
      <c r="CZ14" s="90"/>
      <c r="DA14" s="91"/>
      <c r="DB14" s="92"/>
      <c r="DC14" s="93"/>
      <c r="DD14" s="94"/>
      <c r="DE14" s="95"/>
      <c r="DG14" s="87"/>
      <c r="DH14" s="87"/>
      <c r="DI14" s="88"/>
      <c r="DJ14" s="89"/>
      <c r="DK14" s="90"/>
      <c r="DL14" s="90"/>
      <c r="DM14" s="91"/>
      <c r="DN14" s="92"/>
      <c r="DO14" s="93"/>
      <c r="DP14" s="94"/>
      <c r="DQ14" s="95"/>
      <c r="DS14" s="87"/>
      <c r="DT14" s="87"/>
      <c r="DU14" s="88"/>
      <c r="DV14" s="89"/>
      <c r="DW14" s="90"/>
      <c r="DX14" s="90"/>
      <c r="DY14" s="91"/>
      <c r="DZ14" s="92"/>
      <c r="EA14" s="93"/>
      <c r="EB14" s="94"/>
      <c r="EC14" s="95"/>
      <c r="EE14" s="87"/>
      <c r="EF14" s="87"/>
      <c r="EG14" s="88"/>
      <c r="EH14" s="89"/>
      <c r="EI14" s="90"/>
      <c r="EJ14" s="90"/>
      <c r="EK14" s="91"/>
      <c r="EL14" s="92"/>
      <c r="EM14" s="93"/>
      <c r="EN14" s="94"/>
      <c r="EO14" s="95"/>
      <c r="EQ14" s="87"/>
      <c r="ER14" s="87"/>
      <c r="ES14" s="88"/>
      <c r="ET14" s="89"/>
      <c r="EU14" s="90"/>
      <c r="EV14" s="90"/>
      <c r="EW14" s="91"/>
      <c r="EX14" s="92"/>
      <c r="EY14" s="93"/>
      <c r="EZ14" s="94"/>
      <c r="FA14" s="95"/>
      <c r="FC14" s="87"/>
      <c r="FD14" s="87"/>
      <c r="FE14" s="88"/>
      <c r="FF14" s="89"/>
      <c r="FG14" s="90"/>
      <c r="FH14" s="90"/>
      <c r="FI14" s="91"/>
      <c r="FJ14" s="92"/>
      <c r="FK14" s="93"/>
      <c r="FL14" s="94"/>
      <c r="FM14" s="95"/>
      <c r="FO14" s="87"/>
      <c r="FP14" s="87"/>
      <c r="FQ14" s="88"/>
      <c r="FR14" s="89"/>
      <c r="FS14" s="90"/>
      <c r="FT14" s="90"/>
      <c r="FU14" s="91"/>
      <c r="FV14" s="92"/>
      <c r="FW14" s="93"/>
      <c r="FX14" s="94"/>
      <c r="FY14" s="95"/>
      <c r="GA14" s="87"/>
      <c r="GB14" s="87"/>
      <c r="GC14" s="88"/>
      <c r="GD14" s="89"/>
      <c r="GE14" s="90"/>
      <c r="GF14" s="90"/>
      <c r="GG14" s="91"/>
      <c r="GH14" s="92"/>
      <c r="GI14" s="93"/>
      <c r="GJ14" s="94"/>
      <c r="GK14" s="95"/>
      <c r="GM14" s="87"/>
      <c r="GN14" s="87"/>
      <c r="GO14" s="88"/>
      <c r="GP14" s="89"/>
      <c r="GQ14" s="90"/>
      <c r="GR14" s="90"/>
      <c r="GS14" s="91"/>
      <c r="GT14" s="92"/>
      <c r="GU14" s="93"/>
      <c r="GV14" s="94"/>
      <c r="GW14" s="95"/>
      <c r="GY14" s="87"/>
      <c r="GZ14" s="87"/>
      <c r="HA14" s="88"/>
      <c r="HB14" s="89"/>
      <c r="HC14" s="90"/>
      <c r="HD14" s="90"/>
      <c r="HE14" s="91"/>
      <c r="HF14" s="92"/>
      <c r="HG14" s="93"/>
      <c r="HH14" s="94"/>
      <c r="HI14" s="95"/>
      <c r="HK14" s="87"/>
      <c r="HL14" s="87"/>
      <c r="HM14" s="88"/>
      <c r="HN14" s="89"/>
      <c r="HO14" s="90"/>
      <c r="HP14" s="90"/>
      <c r="HQ14" s="91"/>
      <c r="HR14" s="92"/>
      <c r="HS14" s="93"/>
      <c r="HT14" s="94"/>
      <c r="HU14" s="95"/>
      <c r="HW14" s="87"/>
      <c r="HX14" s="87"/>
      <c r="HY14" s="88"/>
      <c r="HZ14" s="89"/>
      <c r="IA14" s="90"/>
      <c r="IB14" s="90"/>
      <c r="IC14" s="91"/>
      <c r="ID14" s="92"/>
      <c r="IE14" s="93"/>
      <c r="IF14" s="94"/>
      <c r="IG14" s="95"/>
      <c r="II14" s="87"/>
      <c r="IJ14" s="87"/>
      <c r="IK14" s="88"/>
      <c r="IL14" s="89"/>
      <c r="IM14" s="90"/>
      <c r="IN14" s="90"/>
      <c r="IO14" s="91"/>
      <c r="IP14" s="92"/>
      <c r="IQ14" s="93"/>
      <c r="IR14" s="94"/>
      <c r="IS14" s="95"/>
      <c r="IU14" s="87"/>
      <c r="IV14" s="87"/>
      <c r="IW14" s="88"/>
      <c r="IX14" s="89"/>
      <c r="IY14" s="90"/>
      <c r="IZ14" s="90"/>
      <c r="JA14" s="91"/>
      <c r="JB14" s="92"/>
      <c r="JC14" s="93"/>
      <c r="JD14" s="94"/>
      <c r="JE14" s="95"/>
      <c r="JG14" s="87"/>
      <c r="JH14" s="87"/>
      <c r="JI14" s="88"/>
      <c r="JJ14" s="89"/>
      <c r="JK14" s="90"/>
      <c r="JL14" s="90"/>
      <c r="JM14" s="91"/>
      <c r="JN14" s="92"/>
      <c r="JO14" s="93"/>
      <c r="JP14" s="94"/>
      <c r="JQ14" s="95"/>
      <c r="JS14" s="87"/>
      <c r="JT14" s="87"/>
      <c r="JU14" s="88"/>
      <c r="JV14" s="89"/>
      <c r="JW14" s="90"/>
      <c r="JX14" s="90"/>
      <c r="JY14" s="91"/>
      <c r="JZ14" s="92"/>
      <c r="KA14" s="93"/>
      <c r="KB14" s="94"/>
      <c r="KC14" s="95"/>
      <c r="KE14" s="87"/>
      <c r="KF14" s="87"/>
    </row>
    <row r="15" spans="1:292" ht="13.5" customHeight="1" x14ac:dyDescent="0.25">
      <c r="A15" s="96"/>
      <c r="B15" s="87" t="s">
        <v>1172</v>
      </c>
      <c r="C15" s="2" t="s">
        <v>1174</v>
      </c>
      <c r="D15" s="167"/>
      <c r="E15" s="88"/>
      <c r="F15" s="89"/>
      <c r="G15" s="90"/>
      <c r="H15" s="90"/>
      <c r="I15" s="91"/>
      <c r="J15" s="92"/>
      <c r="K15" s="93"/>
      <c r="L15" s="94"/>
      <c r="M15" s="95"/>
      <c r="O15" s="87"/>
      <c r="P15" s="167"/>
      <c r="Q15" s="88"/>
      <c r="R15" s="89"/>
      <c r="S15" s="90"/>
      <c r="T15" s="90"/>
      <c r="U15" s="91"/>
      <c r="V15" s="92"/>
      <c r="W15" s="93"/>
      <c r="X15" s="94"/>
      <c r="Y15" s="95"/>
      <c r="AA15" s="87"/>
      <c r="AB15" s="87"/>
      <c r="AC15" s="88"/>
      <c r="AD15" s="89"/>
      <c r="AE15" s="90"/>
      <c r="AF15" s="90"/>
      <c r="AG15" s="91"/>
      <c r="AH15" s="92"/>
      <c r="AI15" s="93"/>
      <c r="AJ15" s="94"/>
      <c r="AK15" s="95"/>
      <c r="AM15" s="87"/>
      <c r="AN15" s="87"/>
      <c r="AO15" s="88">
        <f t="shared" si="224"/>
        <v>44926</v>
      </c>
      <c r="AP15" s="89" t="str">
        <f t="shared" si="225"/>
        <v>Orban IV</v>
      </c>
      <c r="AQ15" s="90">
        <f t="shared" si="226"/>
        <v>44705</v>
      </c>
      <c r="AR15" s="90">
        <f t="shared" si="227"/>
        <v>44926</v>
      </c>
      <c r="AS15" s="91" t="str">
        <f t="shared" si="228"/>
        <v>Zsolt Semjén</v>
      </c>
      <c r="AT15" s="92" t="str">
        <f t="shared" si="229"/>
        <v>1962</v>
      </c>
      <c r="AU15" s="93" t="str">
        <f t="shared" si="230"/>
        <v>male</v>
      </c>
      <c r="AV15" s="94" t="str">
        <f t="shared" si="231"/>
        <v>hu_kdnp01</v>
      </c>
      <c r="AW15" s="95" t="str">
        <f t="shared" si="232"/>
        <v>Semjén_Zsolt_1962</v>
      </c>
      <c r="AY15" s="87"/>
      <c r="AZ15" s="167" t="s">
        <v>1082</v>
      </c>
      <c r="BA15" s="88"/>
      <c r="BB15" s="89"/>
      <c r="BC15" s="90"/>
      <c r="BD15" s="90"/>
      <c r="BE15" s="91"/>
      <c r="BF15" s="92"/>
      <c r="BG15" s="93"/>
      <c r="BH15" s="94"/>
      <c r="BI15" s="95"/>
      <c r="BK15" s="87"/>
      <c r="BL15" s="87"/>
      <c r="BM15" s="88"/>
      <c r="BN15" s="89"/>
      <c r="BO15" s="90"/>
      <c r="BP15" s="90"/>
      <c r="BQ15" s="91"/>
      <c r="BR15" s="92"/>
      <c r="BS15" s="93"/>
      <c r="BT15" s="94"/>
      <c r="BU15" s="95"/>
      <c r="BW15" s="87"/>
      <c r="BX15" s="87"/>
      <c r="BY15" s="88"/>
      <c r="BZ15" s="89"/>
      <c r="CA15" s="90"/>
      <c r="CB15" s="90"/>
      <c r="CC15" s="91"/>
      <c r="CD15" s="92"/>
      <c r="CE15" s="93"/>
      <c r="CF15" s="94"/>
      <c r="CG15" s="95"/>
      <c r="CI15" s="87"/>
      <c r="CJ15" s="87"/>
      <c r="CK15" s="88"/>
      <c r="CL15" s="89"/>
      <c r="CM15" s="90"/>
      <c r="CN15" s="90"/>
      <c r="CO15" s="91"/>
      <c r="CP15" s="92"/>
      <c r="CQ15" s="93"/>
      <c r="CR15" s="94"/>
      <c r="CS15" s="95"/>
      <c r="CU15" s="87"/>
      <c r="CV15" s="87"/>
      <c r="CW15" s="88"/>
      <c r="CX15" s="89"/>
      <c r="CY15" s="90"/>
      <c r="CZ15" s="90"/>
      <c r="DA15" s="91"/>
      <c r="DB15" s="92"/>
      <c r="DC15" s="93"/>
      <c r="DD15" s="94"/>
      <c r="DE15" s="95"/>
      <c r="DG15" s="87"/>
      <c r="DH15" s="87"/>
      <c r="DI15" s="88"/>
      <c r="DJ15" s="89"/>
      <c r="DK15" s="90"/>
      <c r="DL15" s="90"/>
      <c r="DM15" s="91"/>
      <c r="DN15" s="92"/>
      <c r="DO15" s="93"/>
      <c r="DP15" s="94"/>
      <c r="DQ15" s="95"/>
      <c r="DS15" s="87"/>
      <c r="DT15" s="87"/>
      <c r="DU15" s="88"/>
      <c r="DV15" s="89"/>
      <c r="DW15" s="90"/>
      <c r="DX15" s="90"/>
      <c r="DY15" s="91"/>
      <c r="DZ15" s="92"/>
      <c r="EA15" s="93"/>
      <c r="EB15" s="94"/>
      <c r="EC15" s="95"/>
      <c r="EE15" s="87"/>
      <c r="EF15" s="87"/>
      <c r="EG15" s="88"/>
      <c r="EH15" s="89"/>
      <c r="EI15" s="90"/>
      <c r="EJ15" s="90"/>
      <c r="EK15" s="91"/>
      <c r="EL15" s="92"/>
      <c r="EM15" s="93"/>
      <c r="EN15" s="94"/>
      <c r="EO15" s="95"/>
      <c r="EQ15" s="87"/>
      <c r="ER15" s="87"/>
      <c r="ES15" s="88"/>
      <c r="ET15" s="89"/>
      <c r="EU15" s="90"/>
      <c r="EV15" s="90"/>
      <c r="EW15" s="91"/>
      <c r="EX15" s="92"/>
      <c r="EY15" s="93"/>
      <c r="EZ15" s="94"/>
      <c r="FA15" s="95"/>
      <c r="FC15" s="87"/>
      <c r="FD15" s="87"/>
      <c r="FE15" s="88"/>
      <c r="FF15" s="89"/>
      <c r="FG15" s="90"/>
      <c r="FH15" s="90"/>
      <c r="FI15" s="91"/>
      <c r="FJ15" s="92"/>
      <c r="FK15" s="93"/>
      <c r="FL15" s="94"/>
      <c r="FM15" s="95"/>
      <c r="FO15" s="87"/>
      <c r="FP15" s="87"/>
      <c r="FQ15" s="88"/>
      <c r="FR15" s="89"/>
      <c r="FS15" s="90"/>
      <c r="FT15" s="90"/>
      <c r="FU15" s="91"/>
      <c r="FV15" s="92"/>
      <c r="FW15" s="93"/>
      <c r="FX15" s="94"/>
      <c r="FY15" s="95"/>
      <c r="GA15" s="87"/>
      <c r="GB15" s="87"/>
      <c r="GC15" s="88"/>
      <c r="GD15" s="89"/>
      <c r="GE15" s="90"/>
      <c r="GF15" s="90"/>
      <c r="GG15" s="91"/>
      <c r="GH15" s="92"/>
      <c r="GI15" s="93"/>
      <c r="GJ15" s="94"/>
      <c r="GK15" s="95"/>
      <c r="GM15" s="87"/>
      <c r="GN15" s="87"/>
      <c r="GO15" s="88"/>
      <c r="GP15" s="89"/>
      <c r="GQ15" s="90"/>
      <c r="GR15" s="90"/>
      <c r="GS15" s="91"/>
      <c r="GT15" s="92"/>
      <c r="GU15" s="93"/>
      <c r="GV15" s="94"/>
      <c r="GW15" s="95"/>
      <c r="GY15" s="87"/>
      <c r="GZ15" s="87"/>
      <c r="HA15" s="88"/>
      <c r="HB15" s="89"/>
      <c r="HC15" s="90"/>
      <c r="HD15" s="90"/>
      <c r="HE15" s="91"/>
      <c r="HF15" s="92"/>
      <c r="HG15" s="93"/>
      <c r="HH15" s="94"/>
      <c r="HI15" s="95"/>
      <c r="HK15" s="87"/>
      <c r="HL15" s="87"/>
      <c r="HM15" s="88"/>
      <c r="HN15" s="89"/>
      <c r="HO15" s="90"/>
      <c r="HP15" s="90"/>
      <c r="HQ15" s="91"/>
      <c r="HR15" s="92"/>
      <c r="HS15" s="93"/>
      <c r="HT15" s="94"/>
      <c r="HU15" s="95"/>
      <c r="HW15" s="87"/>
      <c r="HX15" s="87"/>
      <c r="HY15" s="88"/>
      <c r="HZ15" s="89"/>
      <c r="IA15" s="90"/>
      <c r="IB15" s="90"/>
      <c r="IC15" s="91"/>
      <c r="ID15" s="92"/>
      <c r="IE15" s="93"/>
      <c r="IF15" s="94"/>
      <c r="IG15" s="95"/>
      <c r="II15" s="87"/>
      <c r="IJ15" s="87"/>
      <c r="IK15" s="88"/>
      <c r="IL15" s="89"/>
      <c r="IM15" s="90"/>
      <c r="IN15" s="90"/>
      <c r="IO15" s="91"/>
      <c r="IP15" s="92"/>
      <c r="IQ15" s="93"/>
      <c r="IR15" s="94"/>
      <c r="IS15" s="95"/>
      <c r="IU15" s="87"/>
      <c r="IV15" s="87"/>
      <c r="IW15" s="88"/>
      <c r="IX15" s="89"/>
      <c r="IY15" s="90"/>
      <c r="IZ15" s="90"/>
      <c r="JA15" s="91"/>
      <c r="JB15" s="92"/>
      <c r="JC15" s="93"/>
      <c r="JD15" s="94"/>
      <c r="JE15" s="95"/>
      <c r="JG15" s="87"/>
      <c r="JH15" s="87"/>
      <c r="JI15" s="88"/>
      <c r="JJ15" s="89"/>
      <c r="JK15" s="90"/>
      <c r="JL15" s="90"/>
      <c r="JM15" s="91"/>
      <c r="JN15" s="92"/>
      <c r="JO15" s="93"/>
      <c r="JP15" s="94"/>
      <c r="JQ15" s="95"/>
      <c r="JS15" s="87"/>
      <c r="JT15" s="87"/>
      <c r="JU15" s="88"/>
      <c r="JV15" s="89"/>
      <c r="JW15" s="90"/>
      <c r="JX15" s="90"/>
      <c r="JY15" s="91"/>
      <c r="JZ15" s="92"/>
      <c r="KA15" s="93"/>
      <c r="KB15" s="94"/>
      <c r="KC15" s="95"/>
      <c r="KE15" s="87"/>
      <c r="KF15" s="87"/>
    </row>
    <row r="16" spans="1:292" ht="13.5" customHeight="1" x14ac:dyDescent="0.25">
      <c r="A16" s="96"/>
      <c r="B16" s="87" t="s">
        <v>1139</v>
      </c>
      <c r="C16" s="2" t="s">
        <v>1173</v>
      </c>
      <c r="D16" s="167"/>
      <c r="E16" s="88"/>
      <c r="F16" s="89"/>
      <c r="G16" s="90"/>
      <c r="H16" s="90"/>
      <c r="I16" s="91"/>
      <c r="J16" s="92"/>
      <c r="K16" s="93"/>
      <c r="L16" s="94"/>
      <c r="M16" s="95"/>
      <c r="O16" s="87"/>
      <c r="P16" s="167"/>
      <c r="Q16" s="88"/>
      <c r="R16" s="89"/>
      <c r="S16" s="90"/>
      <c r="T16" s="90"/>
      <c r="U16" s="91"/>
      <c r="V16" s="92"/>
      <c r="W16" s="93"/>
      <c r="X16" s="94"/>
      <c r="Y16" s="95"/>
      <c r="AA16" s="87"/>
      <c r="AB16" s="87"/>
      <c r="AC16" s="88">
        <f t="shared" si="215"/>
        <v>44705</v>
      </c>
      <c r="AD16" s="89" t="str">
        <f t="shared" si="216"/>
        <v>Orban IV</v>
      </c>
      <c r="AE16" s="90">
        <f t="shared" si="217"/>
        <v>43238</v>
      </c>
      <c r="AF16" s="90">
        <f t="shared" si="218"/>
        <v>44705</v>
      </c>
      <c r="AG16" s="91" t="str">
        <f t="shared" si="219"/>
        <v>Antal Rogán</v>
      </c>
      <c r="AH16" s="92" t="str">
        <f t="shared" si="220"/>
        <v>1972</v>
      </c>
      <c r="AI16" s="93" t="str">
        <f t="shared" si="221"/>
        <v>male</v>
      </c>
      <c r="AJ16" s="94" t="str">
        <f t="shared" si="222"/>
        <v>hu_fidesz01</v>
      </c>
      <c r="AK16" s="95" t="str">
        <f t="shared" si="223"/>
        <v>Rogán_Antal_1972</v>
      </c>
      <c r="AM16" s="87"/>
      <c r="AN16" s="87" t="s">
        <v>1138</v>
      </c>
      <c r="AO16" s="88">
        <f t="shared" si="224"/>
        <v>44926</v>
      </c>
      <c r="AP16" s="89" t="str">
        <f t="shared" si="225"/>
        <v>Orban IV</v>
      </c>
      <c r="AQ16" s="90">
        <f t="shared" si="226"/>
        <v>44705</v>
      </c>
      <c r="AR16" s="90">
        <f t="shared" si="227"/>
        <v>44926</v>
      </c>
      <c r="AS16" s="91" t="str">
        <f t="shared" si="228"/>
        <v>Antal Rogán</v>
      </c>
      <c r="AT16" s="92" t="str">
        <f t="shared" si="229"/>
        <v>1972</v>
      </c>
      <c r="AU16" s="93" t="str">
        <f t="shared" si="230"/>
        <v>male</v>
      </c>
      <c r="AV16" s="94" t="str">
        <f t="shared" si="231"/>
        <v>hu_fidesz01</v>
      </c>
      <c r="AW16" s="95" t="str">
        <f t="shared" si="232"/>
        <v>Rogán_Antal_1972</v>
      </c>
      <c r="AY16" s="87"/>
      <c r="AZ16" s="87" t="s">
        <v>1138</v>
      </c>
      <c r="BA16" s="88"/>
      <c r="BB16" s="89"/>
      <c r="BC16" s="90"/>
      <c r="BD16" s="90"/>
      <c r="BE16" s="91"/>
      <c r="BF16" s="92"/>
      <c r="BG16" s="93"/>
      <c r="BH16" s="94"/>
      <c r="BI16" s="95"/>
      <c r="BK16" s="87"/>
      <c r="BL16" s="87"/>
      <c r="BM16" s="88"/>
      <c r="BN16" s="89"/>
      <c r="BO16" s="90"/>
      <c r="BP16" s="90"/>
      <c r="BQ16" s="91"/>
      <c r="BR16" s="92"/>
      <c r="BS16" s="93"/>
      <c r="BT16" s="94"/>
      <c r="BU16" s="95"/>
      <c r="BW16" s="87"/>
      <c r="BX16" s="87"/>
      <c r="BY16" s="88"/>
      <c r="BZ16" s="89"/>
      <c r="CA16" s="90"/>
      <c r="CB16" s="90"/>
      <c r="CC16" s="91"/>
      <c r="CD16" s="92"/>
      <c r="CE16" s="93"/>
      <c r="CF16" s="94"/>
      <c r="CG16" s="95"/>
      <c r="CI16" s="87"/>
      <c r="CJ16" s="87"/>
      <c r="CK16" s="88"/>
      <c r="CL16" s="89"/>
      <c r="CM16" s="90"/>
      <c r="CN16" s="90"/>
      <c r="CO16" s="91"/>
      <c r="CP16" s="92"/>
      <c r="CQ16" s="93"/>
      <c r="CR16" s="94"/>
      <c r="CS16" s="95"/>
      <c r="CU16" s="87"/>
      <c r="CV16" s="87"/>
      <c r="CW16" s="88"/>
      <c r="CX16" s="89"/>
      <c r="CY16" s="90"/>
      <c r="CZ16" s="90"/>
      <c r="DA16" s="91"/>
      <c r="DB16" s="92"/>
      <c r="DC16" s="93"/>
      <c r="DD16" s="94"/>
      <c r="DE16" s="95"/>
      <c r="DG16" s="87"/>
      <c r="DH16" s="87"/>
      <c r="DI16" s="88"/>
      <c r="DJ16" s="89"/>
      <c r="DK16" s="90"/>
      <c r="DL16" s="90"/>
      <c r="DM16" s="91"/>
      <c r="DN16" s="92"/>
      <c r="DO16" s="93"/>
      <c r="DP16" s="94"/>
      <c r="DQ16" s="95"/>
      <c r="DS16" s="87"/>
      <c r="DT16" s="87"/>
      <c r="DU16" s="88"/>
      <c r="DV16" s="89"/>
      <c r="DW16" s="90"/>
      <c r="DX16" s="90"/>
      <c r="DY16" s="91"/>
      <c r="DZ16" s="92"/>
      <c r="EA16" s="93"/>
      <c r="EB16" s="94"/>
      <c r="EC16" s="95"/>
      <c r="EE16" s="87"/>
      <c r="EF16" s="87"/>
      <c r="EG16" s="88"/>
      <c r="EH16" s="89"/>
      <c r="EI16" s="90"/>
      <c r="EJ16" s="90"/>
      <c r="EK16" s="91"/>
      <c r="EL16" s="92"/>
      <c r="EM16" s="93"/>
      <c r="EN16" s="94"/>
      <c r="EO16" s="95"/>
      <c r="EQ16" s="87"/>
      <c r="ER16" s="87"/>
      <c r="ES16" s="88"/>
      <c r="ET16" s="89"/>
      <c r="EU16" s="90"/>
      <c r="EV16" s="90"/>
      <c r="EW16" s="91"/>
      <c r="EX16" s="92"/>
      <c r="EY16" s="93"/>
      <c r="EZ16" s="94"/>
      <c r="FA16" s="95"/>
      <c r="FC16" s="87"/>
      <c r="FD16" s="87"/>
      <c r="FE16" s="88"/>
      <c r="FF16" s="89"/>
      <c r="FG16" s="90"/>
      <c r="FH16" s="90"/>
      <c r="FI16" s="91"/>
      <c r="FJ16" s="92"/>
      <c r="FK16" s="93"/>
      <c r="FL16" s="94"/>
      <c r="FM16" s="95"/>
      <c r="FO16" s="87"/>
      <c r="FP16" s="87"/>
      <c r="FQ16" s="88"/>
      <c r="FR16" s="89"/>
      <c r="FS16" s="90"/>
      <c r="FT16" s="90"/>
      <c r="FU16" s="91"/>
      <c r="FV16" s="92"/>
      <c r="FW16" s="93"/>
      <c r="FX16" s="94"/>
      <c r="FY16" s="95"/>
      <c r="GA16" s="87"/>
      <c r="GB16" s="87"/>
      <c r="GC16" s="88"/>
      <c r="GD16" s="89"/>
      <c r="GE16" s="90"/>
      <c r="GF16" s="90"/>
      <c r="GG16" s="91"/>
      <c r="GH16" s="92"/>
      <c r="GI16" s="93"/>
      <c r="GJ16" s="94"/>
      <c r="GK16" s="95"/>
      <c r="GM16" s="87"/>
      <c r="GN16" s="87"/>
      <c r="GO16" s="88"/>
      <c r="GP16" s="89"/>
      <c r="GQ16" s="90"/>
      <c r="GR16" s="90"/>
      <c r="GS16" s="91"/>
      <c r="GT16" s="92"/>
      <c r="GU16" s="93"/>
      <c r="GV16" s="94"/>
      <c r="GW16" s="95"/>
      <c r="GY16" s="87"/>
      <c r="GZ16" s="87"/>
      <c r="HA16" s="88"/>
      <c r="HB16" s="89"/>
      <c r="HC16" s="90"/>
      <c r="HD16" s="90"/>
      <c r="HE16" s="91"/>
      <c r="HF16" s="92"/>
      <c r="HG16" s="93"/>
      <c r="HH16" s="94"/>
      <c r="HI16" s="95"/>
      <c r="HK16" s="87"/>
      <c r="HL16" s="87"/>
      <c r="HM16" s="88"/>
      <c r="HN16" s="89"/>
      <c r="HO16" s="90"/>
      <c r="HP16" s="90"/>
      <c r="HQ16" s="91"/>
      <c r="HR16" s="92"/>
      <c r="HS16" s="93"/>
      <c r="HT16" s="94"/>
      <c r="HU16" s="95"/>
      <c r="HW16" s="87"/>
      <c r="HX16" s="87"/>
      <c r="HY16" s="88"/>
      <c r="HZ16" s="89"/>
      <c r="IA16" s="90"/>
      <c r="IB16" s="90"/>
      <c r="IC16" s="91"/>
      <c r="ID16" s="92"/>
      <c r="IE16" s="93"/>
      <c r="IF16" s="94"/>
      <c r="IG16" s="95"/>
      <c r="II16" s="87"/>
      <c r="IJ16" s="87"/>
      <c r="IK16" s="88"/>
      <c r="IL16" s="89"/>
      <c r="IM16" s="90"/>
      <c r="IN16" s="90"/>
      <c r="IO16" s="91"/>
      <c r="IP16" s="92"/>
      <c r="IQ16" s="93"/>
      <c r="IR16" s="94"/>
      <c r="IS16" s="95"/>
      <c r="IU16" s="87"/>
      <c r="IV16" s="87"/>
      <c r="IW16" s="88"/>
      <c r="IX16" s="89"/>
      <c r="IY16" s="90"/>
      <c r="IZ16" s="90"/>
      <c r="JA16" s="91"/>
      <c r="JB16" s="92"/>
      <c r="JC16" s="93"/>
      <c r="JD16" s="94"/>
      <c r="JE16" s="95"/>
      <c r="JG16" s="87"/>
      <c r="JH16" s="87"/>
      <c r="JI16" s="88"/>
      <c r="JJ16" s="89"/>
      <c r="JK16" s="90"/>
      <c r="JL16" s="90"/>
      <c r="JM16" s="91"/>
      <c r="JN16" s="92"/>
      <c r="JO16" s="93"/>
      <c r="JP16" s="94"/>
      <c r="JQ16" s="95"/>
      <c r="JS16" s="87"/>
      <c r="JT16" s="87"/>
      <c r="JU16" s="88"/>
      <c r="JV16" s="89"/>
      <c r="JW16" s="90"/>
      <c r="JX16" s="90"/>
      <c r="JY16" s="91"/>
      <c r="JZ16" s="92"/>
      <c r="KA16" s="93"/>
      <c r="KB16" s="94"/>
      <c r="KC16" s="95"/>
      <c r="KE16" s="87"/>
      <c r="KF16" s="87"/>
    </row>
    <row r="17" spans="1:292" ht="13.5" customHeight="1" x14ac:dyDescent="0.25">
      <c r="A17" s="17"/>
      <c r="B17" s="87" t="s">
        <v>532</v>
      </c>
      <c r="C17" s="2" t="s">
        <v>533</v>
      </c>
      <c r="D17" s="167"/>
      <c r="E17" s="88">
        <f t="shared" si="0"/>
        <v>41796</v>
      </c>
      <c r="F17" s="89" t="str">
        <f t="shared" si="1"/>
        <v>Orbán II</v>
      </c>
      <c r="G17" s="90">
        <f t="shared" si="2"/>
        <v>40327</v>
      </c>
      <c r="H17" s="90">
        <f t="shared" si="3"/>
        <v>41796</v>
      </c>
      <c r="I17" s="91" t="str">
        <f t="shared" si="4"/>
        <v>Tibor Navracsics</v>
      </c>
      <c r="J17" s="92" t="str">
        <f t="shared" si="5"/>
        <v>1966</v>
      </c>
      <c r="K17" s="93" t="str">
        <f t="shared" si="6"/>
        <v>male</v>
      </c>
      <c r="L17" s="94" t="str">
        <f t="shared" si="214"/>
        <v>hu_fidesz01</v>
      </c>
      <c r="M17" s="95" t="str">
        <f t="shared" si="7"/>
        <v>Navracsics_Tibor_1966</v>
      </c>
      <c r="O17" s="87"/>
      <c r="P17" s="167" t="s">
        <v>1007</v>
      </c>
      <c r="Q17" s="88" t="str">
        <f t="shared" si="8"/>
        <v/>
      </c>
      <c r="R17" s="89" t="str">
        <f t="shared" si="9"/>
        <v/>
      </c>
      <c r="S17" s="90" t="str">
        <f t="shared" si="10"/>
        <v/>
      </c>
      <c r="T17" s="90" t="str">
        <f t="shared" si="11"/>
        <v/>
      </c>
      <c r="U17" s="91" t="str">
        <f t="shared" si="12"/>
        <v/>
      </c>
      <c r="V17" s="92" t="str">
        <f t="shared" si="13"/>
        <v/>
      </c>
      <c r="W17" s="93" t="str">
        <f t="shared" si="14"/>
        <v/>
      </c>
      <c r="X17" s="94" t="str">
        <f t="shared" si="15"/>
        <v/>
      </c>
      <c r="Y17" s="95" t="str">
        <f t="shared" si="16"/>
        <v/>
      </c>
      <c r="AA17" s="87"/>
      <c r="AB17" s="87"/>
      <c r="AC17" s="88" t="str">
        <f t="shared" si="215"/>
        <v/>
      </c>
      <c r="AD17" s="89" t="str">
        <f t="shared" si="216"/>
        <v/>
      </c>
      <c r="AE17" s="90" t="str">
        <f t="shared" si="217"/>
        <v/>
      </c>
      <c r="AF17" s="90" t="str">
        <f t="shared" si="218"/>
        <v/>
      </c>
      <c r="AG17" s="91" t="str">
        <f t="shared" si="219"/>
        <v/>
      </c>
      <c r="AH17" s="92" t="str">
        <f t="shared" si="220"/>
        <v/>
      </c>
      <c r="AI17" s="93" t="str">
        <f t="shared" si="221"/>
        <v/>
      </c>
      <c r="AJ17" s="94" t="str">
        <f t="shared" si="222"/>
        <v/>
      </c>
      <c r="AK17" s="95" t="str">
        <f t="shared" si="223"/>
        <v/>
      </c>
      <c r="AM17" s="87"/>
      <c r="AN17" s="87"/>
      <c r="AO17" s="88" t="str">
        <f t="shared" si="26"/>
        <v/>
      </c>
      <c r="AP17" s="89" t="str">
        <f t="shared" si="27"/>
        <v/>
      </c>
      <c r="AQ17" s="90" t="str">
        <f t="shared" si="28"/>
        <v/>
      </c>
      <c r="AR17" s="90" t="str">
        <f t="shared" si="29"/>
        <v/>
      </c>
      <c r="AS17" s="91" t="str">
        <f t="shared" si="30"/>
        <v/>
      </c>
      <c r="AT17" s="92" t="str">
        <f t="shared" si="31"/>
        <v/>
      </c>
      <c r="AU17" s="93" t="str">
        <f t="shared" si="32"/>
        <v/>
      </c>
      <c r="AV17" s="94" t="str">
        <f t="shared" si="33"/>
        <v/>
      </c>
      <c r="AW17" s="95" t="str">
        <f t="shared" si="34"/>
        <v/>
      </c>
      <c r="AY17" s="87"/>
      <c r="AZ17" s="87"/>
      <c r="BA17" s="88" t="str">
        <f t="shared" si="35"/>
        <v/>
      </c>
      <c r="BB17" s="89" t="str">
        <f t="shared" si="36"/>
        <v/>
      </c>
      <c r="BC17" s="90" t="str">
        <f t="shared" si="37"/>
        <v/>
      </c>
      <c r="BD17" s="90" t="str">
        <f t="shared" si="38"/>
        <v/>
      </c>
      <c r="BE17" s="91" t="str">
        <f t="shared" si="39"/>
        <v/>
      </c>
      <c r="BF17" s="92" t="str">
        <f t="shared" si="40"/>
        <v/>
      </c>
      <c r="BG17" s="93" t="str">
        <f t="shared" si="41"/>
        <v/>
      </c>
      <c r="BH17" s="94" t="str">
        <f t="shared" si="42"/>
        <v/>
      </c>
      <c r="BI17" s="95" t="str">
        <f t="shared" si="43"/>
        <v/>
      </c>
      <c r="BK17" s="87"/>
      <c r="BL17" s="87"/>
      <c r="BM17" s="88" t="str">
        <f t="shared" si="44"/>
        <v/>
      </c>
      <c r="BN17" s="89" t="str">
        <f t="shared" si="45"/>
        <v/>
      </c>
      <c r="BO17" s="90" t="str">
        <f t="shared" si="46"/>
        <v/>
      </c>
      <c r="BP17" s="90" t="str">
        <f t="shared" si="47"/>
        <v/>
      </c>
      <c r="BQ17" s="91" t="str">
        <f t="shared" si="48"/>
        <v/>
      </c>
      <c r="BR17" s="92" t="str">
        <f t="shared" si="49"/>
        <v/>
      </c>
      <c r="BS17" s="93" t="str">
        <f t="shared" si="50"/>
        <v/>
      </c>
      <c r="BT17" s="94" t="str">
        <f t="shared" si="51"/>
        <v/>
      </c>
      <c r="BU17" s="95" t="str">
        <f t="shared" si="52"/>
        <v/>
      </c>
      <c r="BW17" s="87"/>
      <c r="BX17" s="87"/>
      <c r="BY17" s="88" t="str">
        <f t="shared" si="53"/>
        <v/>
      </c>
      <c r="BZ17" s="89" t="str">
        <f t="shared" si="54"/>
        <v/>
      </c>
      <c r="CA17" s="90" t="str">
        <f t="shared" si="55"/>
        <v/>
      </c>
      <c r="CB17" s="90" t="str">
        <f t="shared" si="56"/>
        <v/>
      </c>
      <c r="CC17" s="91" t="str">
        <f t="shared" si="57"/>
        <v/>
      </c>
      <c r="CD17" s="92" t="str">
        <f t="shared" si="58"/>
        <v/>
      </c>
      <c r="CE17" s="93" t="str">
        <f t="shared" si="59"/>
        <v/>
      </c>
      <c r="CF17" s="94" t="str">
        <f t="shared" si="60"/>
        <v/>
      </c>
      <c r="CG17" s="95" t="str">
        <f t="shared" si="61"/>
        <v/>
      </c>
      <c r="CI17" s="87"/>
      <c r="CJ17" s="87"/>
      <c r="CK17" s="88" t="str">
        <f t="shared" si="62"/>
        <v/>
      </c>
      <c r="CL17" s="89" t="str">
        <f t="shared" si="63"/>
        <v/>
      </c>
      <c r="CM17" s="90" t="str">
        <f t="shared" si="64"/>
        <v/>
      </c>
      <c r="CN17" s="90" t="str">
        <f t="shared" si="65"/>
        <v/>
      </c>
      <c r="CO17" s="91" t="str">
        <f t="shared" si="66"/>
        <v/>
      </c>
      <c r="CP17" s="92" t="str">
        <f t="shared" si="67"/>
        <v/>
      </c>
      <c r="CQ17" s="93" t="str">
        <f t="shared" si="68"/>
        <v/>
      </c>
      <c r="CR17" s="94" t="str">
        <f t="shared" si="69"/>
        <v/>
      </c>
      <c r="CS17" s="95" t="str">
        <f t="shared" si="70"/>
        <v/>
      </c>
      <c r="CU17" s="87"/>
      <c r="CV17" s="87"/>
      <c r="CW17" s="88" t="str">
        <f t="shared" si="71"/>
        <v/>
      </c>
      <c r="CX17" s="89" t="str">
        <f t="shared" si="72"/>
        <v/>
      </c>
      <c r="CY17" s="90" t="str">
        <f t="shared" si="73"/>
        <v/>
      </c>
      <c r="CZ17" s="90" t="str">
        <f t="shared" si="74"/>
        <v/>
      </c>
      <c r="DA17" s="91" t="str">
        <f t="shared" si="75"/>
        <v/>
      </c>
      <c r="DB17" s="92" t="str">
        <f t="shared" si="76"/>
        <v/>
      </c>
      <c r="DC17" s="93" t="str">
        <f t="shared" si="77"/>
        <v/>
      </c>
      <c r="DD17" s="94" t="str">
        <f t="shared" si="78"/>
        <v/>
      </c>
      <c r="DE17" s="95" t="str">
        <f t="shared" si="79"/>
        <v/>
      </c>
      <c r="DG17" s="87"/>
      <c r="DH17" s="87"/>
      <c r="DI17" s="88" t="str">
        <f t="shared" si="80"/>
        <v/>
      </c>
      <c r="DJ17" s="89" t="str">
        <f t="shared" si="81"/>
        <v/>
      </c>
      <c r="DK17" s="90" t="str">
        <f t="shared" si="82"/>
        <v/>
      </c>
      <c r="DL17" s="90" t="str">
        <f t="shared" si="83"/>
        <v/>
      </c>
      <c r="DM17" s="91" t="str">
        <f t="shared" si="84"/>
        <v/>
      </c>
      <c r="DN17" s="92" t="str">
        <f t="shared" si="85"/>
        <v/>
      </c>
      <c r="DO17" s="93" t="str">
        <f t="shared" si="86"/>
        <v/>
      </c>
      <c r="DP17" s="94" t="str">
        <f t="shared" si="87"/>
        <v/>
      </c>
      <c r="DQ17" s="95" t="str">
        <f t="shared" si="88"/>
        <v/>
      </c>
      <c r="DS17" s="87"/>
      <c r="DT17" s="87"/>
      <c r="DU17" s="88" t="str">
        <f t="shared" si="89"/>
        <v/>
      </c>
      <c r="DV17" s="89" t="str">
        <f t="shared" si="90"/>
        <v/>
      </c>
      <c r="DW17" s="90" t="str">
        <f t="shared" si="91"/>
        <v/>
      </c>
      <c r="DX17" s="90" t="str">
        <f t="shared" si="92"/>
        <v/>
      </c>
      <c r="DY17" s="91" t="str">
        <f t="shared" si="93"/>
        <v/>
      </c>
      <c r="DZ17" s="92" t="str">
        <f t="shared" si="94"/>
        <v/>
      </c>
      <c r="EA17" s="93" t="str">
        <f t="shared" si="95"/>
        <v/>
      </c>
      <c r="EB17" s="94" t="str">
        <f t="shared" si="96"/>
        <v/>
      </c>
      <c r="EC17" s="95" t="str">
        <f t="shared" si="97"/>
        <v/>
      </c>
      <c r="EE17" s="87"/>
      <c r="EF17" s="87"/>
      <c r="EG17" s="88" t="str">
        <f t="shared" si="98"/>
        <v/>
      </c>
      <c r="EH17" s="89" t="str">
        <f t="shared" si="99"/>
        <v/>
      </c>
      <c r="EI17" s="90" t="str">
        <f t="shared" si="100"/>
        <v/>
      </c>
      <c r="EJ17" s="90" t="str">
        <f t="shared" si="101"/>
        <v/>
      </c>
      <c r="EK17" s="91" t="str">
        <f t="shared" si="102"/>
        <v/>
      </c>
      <c r="EL17" s="92" t="str">
        <f t="shared" si="103"/>
        <v/>
      </c>
      <c r="EM17" s="93" t="str">
        <f t="shared" si="104"/>
        <v/>
      </c>
      <c r="EN17" s="94" t="str">
        <f t="shared" si="105"/>
        <v/>
      </c>
      <c r="EO17" s="95" t="str">
        <f t="shared" si="106"/>
        <v/>
      </c>
      <c r="EQ17" s="87"/>
      <c r="ER17" s="87"/>
      <c r="ES17" s="88" t="str">
        <f t="shared" si="107"/>
        <v/>
      </c>
      <c r="ET17" s="89" t="str">
        <f t="shared" si="108"/>
        <v/>
      </c>
      <c r="EU17" s="90" t="str">
        <f t="shared" si="109"/>
        <v/>
      </c>
      <c r="EV17" s="90" t="str">
        <f t="shared" si="110"/>
        <v/>
      </c>
      <c r="EW17" s="91" t="str">
        <f t="shared" si="111"/>
        <v/>
      </c>
      <c r="EX17" s="92" t="str">
        <f t="shared" si="112"/>
        <v/>
      </c>
      <c r="EY17" s="93" t="str">
        <f t="shared" si="113"/>
        <v/>
      </c>
      <c r="EZ17" s="94" t="str">
        <f t="shared" si="114"/>
        <v/>
      </c>
      <c r="FA17" s="95" t="str">
        <f t="shared" si="115"/>
        <v/>
      </c>
      <c r="FC17" s="87"/>
      <c r="FD17" s="87"/>
      <c r="FE17" s="88" t="str">
        <f t="shared" si="116"/>
        <v/>
      </c>
      <c r="FF17" s="89" t="str">
        <f t="shared" si="117"/>
        <v/>
      </c>
      <c r="FG17" s="90" t="str">
        <f t="shared" si="118"/>
        <v/>
      </c>
      <c r="FH17" s="90" t="str">
        <f t="shared" si="119"/>
        <v/>
      </c>
      <c r="FI17" s="91" t="str">
        <f t="shared" si="120"/>
        <v/>
      </c>
      <c r="FJ17" s="92" t="str">
        <f t="shared" si="121"/>
        <v/>
      </c>
      <c r="FK17" s="93" t="str">
        <f t="shared" si="122"/>
        <v/>
      </c>
      <c r="FL17" s="94" t="str">
        <f t="shared" si="123"/>
        <v/>
      </c>
      <c r="FM17" s="95" t="str">
        <f t="shared" si="124"/>
        <v/>
      </c>
      <c r="FO17" s="87"/>
      <c r="FP17" s="87"/>
      <c r="FQ17" s="88" t="str">
        <f>IF(FU17="","",#REF!)</f>
        <v/>
      </c>
      <c r="FR17" s="89" t="str">
        <f t="shared" si="125"/>
        <v/>
      </c>
      <c r="FS17" s="90" t="str">
        <f t="shared" si="126"/>
        <v/>
      </c>
      <c r="FT17" s="90" t="str">
        <f t="shared" si="127"/>
        <v/>
      </c>
      <c r="FU17" s="91" t="str">
        <f t="shared" si="128"/>
        <v/>
      </c>
      <c r="FV17" s="92" t="str">
        <f t="shared" si="129"/>
        <v/>
      </c>
      <c r="FW17" s="93" t="str">
        <f t="shared" si="130"/>
        <v/>
      </c>
      <c r="FX17" s="94" t="str">
        <f t="shared" si="131"/>
        <v/>
      </c>
      <c r="FY17" s="95" t="str">
        <f t="shared" si="132"/>
        <v/>
      </c>
      <c r="GA17" s="87"/>
      <c r="GB17" s="87"/>
      <c r="GC17" s="88" t="str">
        <f t="shared" si="133"/>
        <v/>
      </c>
      <c r="GD17" s="89" t="str">
        <f t="shared" si="134"/>
        <v/>
      </c>
      <c r="GE17" s="90" t="str">
        <f t="shared" si="135"/>
        <v/>
      </c>
      <c r="GF17" s="90" t="str">
        <f t="shared" si="136"/>
        <v/>
      </c>
      <c r="GG17" s="91" t="str">
        <f t="shared" si="137"/>
        <v/>
      </c>
      <c r="GH17" s="92" t="str">
        <f t="shared" si="138"/>
        <v/>
      </c>
      <c r="GI17" s="93" t="str">
        <f t="shared" si="139"/>
        <v/>
      </c>
      <c r="GJ17" s="94" t="str">
        <f t="shared" si="140"/>
        <v/>
      </c>
      <c r="GK17" s="95" t="str">
        <f t="shared" si="141"/>
        <v/>
      </c>
      <c r="GM17" s="87"/>
      <c r="GN17" s="87" t="s">
        <v>291</v>
      </c>
      <c r="GO17" s="88" t="str">
        <f t="shared" si="142"/>
        <v/>
      </c>
      <c r="GP17" s="89" t="str">
        <f t="shared" si="143"/>
        <v/>
      </c>
      <c r="GQ17" s="90" t="str">
        <f t="shared" si="144"/>
        <v/>
      </c>
      <c r="GR17" s="90" t="str">
        <f t="shared" si="145"/>
        <v/>
      </c>
      <c r="GS17" s="91" t="str">
        <f t="shared" si="146"/>
        <v/>
      </c>
      <c r="GT17" s="92" t="str">
        <f t="shared" si="147"/>
        <v/>
      </c>
      <c r="GU17" s="93" t="str">
        <f t="shared" si="148"/>
        <v/>
      </c>
      <c r="GV17" s="94" t="str">
        <f t="shared" si="149"/>
        <v/>
      </c>
      <c r="GW17" s="95" t="str">
        <f t="shared" si="150"/>
        <v/>
      </c>
      <c r="GY17" s="87"/>
      <c r="GZ17" s="87"/>
      <c r="HA17" s="88" t="str">
        <f t="shared" si="151"/>
        <v/>
      </c>
      <c r="HB17" s="89" t="str">
        <f t="shared" si="152"/>
        <v/>
      </c>
      <c r="HC17" s="90" t="str">
        <f t="shared" si="153"/>
        <v/>
      </c>
      <c r="HD17" s="90" t="str">
        <f t="shared" si="154"/>
        <v/>
      </c>
      <c r="HE17" s="91" t="str">
        <f t="shared" si="155"/>
        <v/>
      </c>
      <c r="HF17" s="92" t="str">
        <f t="shared" si="156"/>
        <v/>
      </c>
      <c r="HG17" s="93" t="str">
        <f t="shared" si="157"/>
        <v/>
      </c>
      <c r="HH17" s="94" t="str">
        <f t="shared" si="158"/>
        <v/>
      </c>
      <c r="HI17" s="95" t="str">
        <f t="shared" si="159"/>
        <v/>
      </c>
      <c r="HK17" s="87"/>
      <c r="HL17" s="87" t="s">
        <v>291</v>
      </c>
      <c r="HM17" s="88" t="str">
        <f t="shared" si="160"/>
        <v/>
      </c>
      <c r="HN17" s="89" t="str">
        <f t="shared" si="161"/>
        <v/>
      </c>
      <c r="HO17" s="90" t="str">
        <f t="shared" si="162"/>
        <v/>
      </c>
      <c r="HP17" s="90" t="str">
        <f t="shared" si="163"/>
        <v/>
      </c>
      <c r="HQ17" s="91" t="str">
        <f t="shared" si="164"/>
        <v/>
      </c>
      <c r="HR17" s="92" t="str">
        <f t="shared" si="165"/>
        <v/>
      </c>
      <c r="HS17" s="93" t="str">
        <f t="shared" si="166"/>
        <v/>
      </c>
      <c r="HT17" s="94" t="str">
        <f t="shared" si="167"/>
        <v/>
      </c>
      <c r="HU17" s="95" t="str">
        <f t="shared" si="168"/>
        <v/>
      </c>
      <c r="HW17" s="87"/>
      <c r="HX17" s="87"/>
      <c r="HY17" s="88" t="str">
        <f t="shared" si="169"/>
        <v/>
      </c>
      <c r="HZ17" s="89" t="str">
        <f t="shared" si="170"/>
        <v/>
      </c>
      <c r="IA17" s="90" t="str">
        <f t="shared" si="171"/>
        <v/>
      </c>
      <c r="IB17" s="90" t="str">
        <f t="shared" si="172"/>
        <v/>
      </c>
      <c r="IC17" s="91" t="str">
        <f t="shared" si="173"/>
        <v/>
      </c>
      <c r="ID17" s="92" t="str">
        <f t="shared" si="174"/>
        <v/>
      </c>
      <c r="IE17" s="93" t="str">
        <f t="shared" si="175"/>
        <v/>
      </c>
      <c r="IF17" s="94" t="str">
        <f t="shared" si="176"/>
        <v/>
      </c>
      <c r="IG17" s="95" t="str">
        <f t="shared" si="177"/>
        <v/>
      </c>
      <c r="II17" s="87"/>
      <c r="IJ17" s="87"/>
      <c r="IK17" s="88" t="str">
        <f t="shared" si="178"/>
        <v/>
      </c>
      <c r="IL17" s="89" t="str">
        <f t="shared" si="179"/>
        <v/>
      </c>
      <c r="IM17" s="90" t="str">
        <f t="shared" si="180"/>
        <v/>
      </c>
      <c r="IN17" s="90" t="str">
        <f t="shared" si="181"/>
        <v/>
      </c>
      <c r="IO17" s="91" t="str">
        <f t="shared" si="182"/>
        <v/>
      </c>
      <c r="IP17" s="92" t="str">
        <f t="shared" si="183"/>
        <v/>
      </c>
      <c r="IQ17" s="93" t="str">
        <f t="shared" si="184"/>
        <v/>
      </c>
      <c r="IR17" s="94" t="str">
        <f t="shared" si="185"/>
        <v/>
      </c>
      <c r="IS17" s="95" t="str">
        <f t="shared" si="186"/>
        <v/>
      </c>
      <c r="IU17" s="87"/>
      <c r="IV17" s="87"/>
      <c r="IW17" s="88" t="str">
        <f t="shared" si="187"/>
        <v/>
      </c>
      <c r="IX17" s="89" t="str">
        <f t="shared" si="188"/>
        <v/>
      </c>
      <c r="IY17" s="90" t="str">
        <f t="shared" si="189"/>
        <v/>
      </c>
      <c r="IZ17" s="90" t="str">
        <f t="shared" si="190"/>
        <v/>
      </c>
      <c r="JA17" s="91" t="str">
        <f t="shared" si="191"/>
        <v/>
      </c>
      <c r="JB17" s="92" t="str">
        <f t="shared" si="192"/>
        <v/>
      </c>
      <c r="JC17" s="93" t="str">
        <f t="shared" si="193"/>
        <v/>
      </c>
      <c r="JD17" s="94" t="str">
        <f t="shared" si="194"/>
        <v/>
      </c>
      <c r="JE17" s="95" t="str">
        <f t="shared" si="195"/>
        <v/>
      </c>
      <c r="JG17" s="87"/>
      <c r="JH17" s="87"/>
      <c r="JI17" s="88" t="str">
        <f t="shared" si="196"/>
        <v/>
      </c>
      <c r="JJ17" s="89" t="str">
        <f t="shared" si="197"/>
        <v/>
      </c>
      <c r="JK17" s="90" t="str">
        <f t="shared" si="198"/>
        <v/>
      </c>
      <c r="JL17" s="90" t="str">
        <f t="shared" si="199"/>
        <v/>
      </c>
      <c r="JM17" s="91" t="str">
        <f t="shared" si="200"/>
        <v/>
      </c>
      <c r="JN17" s="92" t="str">
        <f t="shared" si="201"/>
        <v/>
      </c>
      <c r="JO17" s="93" t="str">
        <f t="shared" si="202"/>
        <v/>
      </c>
      <c r="JP17" s="94" t="str">
        <f t="shared" si="203"/>
        <v/>
      </c>
      <c r="JQ17" s="95" t="str">
        <f t="shared" si="204"/>
        <v/>
      </c>
      <c r="JS17" s="87"/>
      <c r="JT17" s="87"/>
      <c r="JU17" s="88" t="str">
        <f t="shared" si="205"/>
        <v/>
      </c>
      <c r="JV17" s="89" t="str">
        <f t="shared" si="206"/>
        <v/>
      </c>
      <c r="JW17" s="90" t="str">
        <f t="shared" si="207"/>
        <v/>
      </c>
      <c r="JX17" s="90" t="str">
        <f t="shared" si="208"/>
        <v/>
      </c>
      <c r="JY17" s="91" t="str">
        <f t="shared" si="209"/>
        <v/>
      </c>
      <c r="JZ17" s="92" t="str">
        <f t="shared" si="210"/>
        <v/>
      </c>
      <c r="KA17" s="93" t="str">
        <f t="shared" si="211"/>
        <v/>
      </c>
      <c r="KB17" s="94" t="str">
        <f t="shared" si="212"/>
        <v/>
      </c>
      <c r="KC17" s="95" t="str">
        <f t="shared" si="213"/>
        <v/>
      </c>
      <c r="KE17" s="87"/>
      <c r="KF17" s="87"/>
    </row>
    <row r="18" spans="1:292" ht="13.5" customHeight="1" x14ac:dyDescent="0.25">
      <c r="A18" s="17"/>
      <c r="B18" s="87" t="s">
        <v>536</v>
      </c>
      <c r="C18" s="2" t="s">
        <v>535</v>
      </c>
      <c r="D18" s="167"/>
      <c r="E18" s="88">
        <f t="shared" ref="E18" si="233">IF(I18="","",E$3)</f>
        <v>41796</v>
      </c>
      <c r="F18" s="89" t="str">
        <f t="shared" ref="F18" si="234">IF(I18="","",E$1)</f>
        <v>Orbán II</v>
      </c>
      <c r="G18" s="90">
        <f t="shared" ref="G18" si="235">IF(I18="","",E$2)</f>
        <v>40327</v>
      </c>
      <c r="H18" s="90">
        <v>40892</v>
      </c>
      <c r="I18" s="91" t="str">
        <f t="shared" ref="I18" si="236">IF(P18="","",IF(ISNUMBER(SEARCH(":",P18)),MID(P18,FIND(":",P18)+2,FIND("(",P18)-FIND(":",P18)-3),LEFT(P18,FIND("(",P18)-2)))</f>
        <v>Tamás Fellegi</v>
      </c>
      <c r="J18" s="92" t="str">
        <f t="shared" ref="J18" si="237">IF(P18="","",MID(P18,FIND("(",P18)+1,4))</f>
        <v>1956</v>
      </c>
      <c r="K18" s="93" t="str">
        <f t="shared" ref="K18" si="238">IF(ISNUMBER(SEARCH("*female*",P18)),"female",IF(ISNUMBER(SEARCH("*male*",P18)),"male",""))</f>
        <v>male</v>
      </c>
      <c r="L18" s="94" t="str">
        <f t="shared" ref="L18" si="239">IF(P18="","",IF(ISERROR(MID(P18,FIND("male,",P18)+6,(FIND(")",P18)-(FIND("male,",P18)+6))))=TRUE,"missing/error",MID(P18,FIND("male,",P18)+6,(FIND(")",P18)-(FIND("male,",P18)+6)))))</f>
        <v>hu_independent01</v>
      </c>
      <c r="M18" s="95" t="str">
        <f t="shared" ref="M18" si="240">IF(I18="","",(MID(I18,(SEARCH("^^",SUBSTITUTE(I18," ","^^",LEN(I18)-LEN(SUBSTITUTE(I18," ","")))))+1,99)&amp;"_"&amp;LEFT(I18,FIND(" ",I18)-1)&amp;"_"&amp;J18))</f>
        <v>Fellegi_Tamás_1956</v>
      </c>
      <c r="O18" s="87"/>
      <c r="P18" s="167" t="s">
        <v>1014</v>
      </c>
      <c r="Q18" s="88">
        <f t="shared" si="8"/>
        <v>43238</v>
      </c>
      <c r="R18" s="89" t="str">
        <f t="shared" si="9"/>
        <v>Orbán III</v>
      </c>
      <c r="S18" s="90">
        <f t="shared" si="10"/>
        <v>41796</v>
      </c>
      <c r="T18" s="90">
        <f t="shared" si="11"/>
        <v>43238</v>
      </c>
      <c r="U18" s="91" t="str">
        <f t="shared" si="12"/>
        <v xml:space="preserve">Miklós Seszták </v>
      </c>
      <c r="V18" s="92" t="str">
        <f t="shared" si="13"/>
        <v>1968</v>
      </c>
      <c r="W18" s="93" t="str">
        <f t="shared" si="14"/>
        <v>male</v>
      </c>
      <c r="X18" s="94" t="s">
        <v>336</v>
      </c>
      <c r="Y18" s="95" t="str">
        <f t="shared" si="16"/>
        <v>_Miklós_1968</v>
      </c>
      <c r="AA18" s="87"/>
      <c r="AB18" s="87" t="s">
        <v>1083</v>
      </c>
      <c r="AC18" s="88" t="str">
        <f t="shared" si="215"/>
        <v/>
      </c>
      <c r="AD18" s="89" t="str">
        <f t="shared" si="216"/>
        <v/>
      </c>
      <c r="AE18" s="90" t="str">
        <f t="shared" si="217"/>
        <v/>
      </c>
      <c r="AF18" s="90" t="str">
        <f t="shared" si="218"/>
        <v/>
      </c>
      <c r="AG18" s="91" t="str">
        <f t="shared" si="219"/>
        <v/>
      </c>
      <c r="AH18" s="92" t="str">
        <f t="shared" si="220"/>
        <v/>
      </c>
      <c r="AI18" s="93" t="str">
        <f t="shared" si="221"/>
        <v/>
      </c>
      <c r="AJ18" s="94" t="str">
        <f t="shared" si="222"/>
        <v/>
      </c>
      <c r="AK18" s="95" t="str">
        <f t="shared" si="223"/>
        <v/>
      </c>
      <c r="AM18" s="87"/>
      <c r="AN18" s="87"/>
      <c r="AO18" s="88" t="str">
        <f t="shared" si="26"/>
        <v/>
      </c>
      <c r="AP18" s="89" t="str">
        <f t="shared" si="27"/>
        <v/>
      </c>
      <c r="AQ18" s="90" t="str">
        <f t="shared" si="28"/>
        <v/>
      </c>
      <c r="AR18" s="90" t="str">
        <f t="shared" si="29"/>
        <v/>
      </c>
      <c r="AS18" s="91" t="str">
        <f t="shared" si="30"/>
        <v/>
      </c>
      <c r="AT18" s="92" t="str">
        <f t="shared" si="31"/>
        <v/>
      </c>
      <c r="AU18" s="93" t="str">
        <f t="shared" si="32"/>
        <v/>
      </c>
      <c r="AV18" s="94" t="str">
        <f t="shared" si="33"/>
        <v/>
      </c>
      <c r="AW18" s="95" t="str">
        <f t="shared" si="34"/>
        <v/>
      </c>
      <c r="AY18" s="87"/>
      <c r="AZ18" s="87"/>
      <c r="BA18" s="88" t="str">
        <f t="shared" si="35"/>
        <v/>
      </c>
      <c r="BB18" s="89" t="str">
        <f t="shared" si="36"/>
        <v/>
      </c>
      <c r="BC18" s="90" t="str">
        <f t="shared" si="37"/>
        <v/>
      </c>
      <c r="BD18" s="90" t="str">
        <f t="shared" si="38"/>
        <v/>
      </c>
      <c r="BE18" s="91" t="str">
        <f t="shared" si="39"/>
        <v/>
      </c>
      <c r="BF18" s="92" t="str">
        <f t="shared" si="40"/>
        <v/>
      </c>
      <c r="BG18" s="93" t="str">
        <f t="shared" si="41"/>
        <v/>
      </c>
      <c r="BH18" s="94" t="str">
        <f t="shared" si="42"/>
        <v/>
      </c>
      <c r="BI18" s="95" t="str">
        <f t="shared" si="43"/>
        <v/>
      </c>
      <c r="BK18" s="87"/>
      <c r="BL18" s="87"/>
      <c r="BM18" s="88" t="str">
        <f t="shared" si="44"/>
        <v/>
      </c>
      <c r="BN18" s="89" t="str">
        <f t="shared" si="45"/>
        <v/>
      </c>
      <c r="BO18" s="90" t="str">
        <f t="shared" si="46"/>
        <v/>
      </c>
      <c r="BP18" s="90" t="str">
        <f t="shared" si="47"/>
        <v/>
      </c>
      <c r="BQ18" s="91" t="str">
        <f t="shared" si="48"/>
        <v/>
      </c>
      <c r="BR18" s="92" t="str">
        <f t="shared" si="49"/>
        <v/>
      </c>
      <c r="BS18" s="93" t="str">
        <f t="shared" si="50"/>
        <v/>
      </c>
      <c r="BT18" s="94" t="str">
        <f t="shared" si="51"/>
        <v/>
      </c>
      <c r="BU18" s="95" t="str">
        <f t="shared" si="52"/>
        <v/>
      </c>
      <c r="BW18" s="87"/>
      <c r="BX18" s="87"/>
      <c r="BY18" s="88" t="str">
        <f t="shared" si="53"/>
        <v/>
      </c>
      <c r="BZ18" s="89" t="str">
        <f t="shared" si="54"/>
        <v/>
      </c>
      <c r="CA18" s="90" t="str">
        <f t="shared" si="55"/>
        <v/>
      </c>
      <c r="CB18" s="90" t="str">
        <f t="shared" si="56"/>
        <v/>
      </c>
      <c r="CC18" s="91" t="str">
        <f t="shared" si="57"/>
        <v/>
      </c>
      <c r="CD18" s="92" t="str">
        <f t="shared" si="58"/>
        <v/>
      </c>
      <c r="CE18" s="93" t="str">
        <f t="shared" si="59"/>
        <v/>
      </c>
      <c r="CF18" s="94" t="str">
        <f t="shared" si="60"/>
        <v/>
      </c>
      <c r="CG18" s="95" t="str">
        <f t="shared" si="61"/>
        <v/>
      </c>
      <c r="CI18" s="87"/>
      <c r="CJ18" s="87"/>
      <c r="CK18" s="88" t="str">
        <f t="shared" si="62"/>
        <v/>
      </c>
      <c r="CL18" s="89" t="str">
        <f t="shared" si="63"/>
        <v/>
      </c>
      <c r="CM18" s="90" t="str">
        <f t="shared" si="64"/>
        <v/>
      </c>
      <c r="CN18" s="90" t="str">
        <f t="shared" si="65"/>
        <v/>
      </c>
      <c r="CO18" s="91" t="str">
        <f t="shared" si="66"/>
        <v/>
      </c>
      <c r="CP18" s="92" t="str">
        <f t="shared" si="67"/>
        <v/>
      </c>
      <c r="CQ18" s="93" t="str">
        <f t="shared" si="68"/>
        <v/>
      </c>
      <c r="CR18" s="94" t="str">
        <f t="shared" si="69"/>
        <v/>
      </c>
      <c r="CS18" s="95" t="str">
        <f t="shared" si="70"/>
        <v/>
      </c>
      <c r="CU18" s="87"/>
      <c r="CV18" s="87"/>
      <c r="CW18" s="88" t="str">
        <f t="shared" si="71"/>
        <v/>
      </c>
      <c r="CX18" s="89" t="str">
        <f t="shared" si="72"/>
        <v/>
      </c>
      <c r="CY18" s="90" t="str">
        <f t="shared" si="73"/>
        <v/>
      </c>
      <c r="CZ18" s="90" t="str">
        <f t="shared" si="74"/>
        <v/>
      </c>
      <c r="DA18" s="91" t="str">
        <f t="shared" si="75"/>
        <v/>
      </c>
      <c r="DB18" s="92" t="str">
        <f t="shared" si="76"/>
        <v/>
      </c>
      <c r="DC18" s="93" t="str">
        <f t="shared" si="77"/>
        <v/>
      </c>
      <c r="DD18" s="94" t="str">
        <f t="shared" si="78"/>
        <v/>
      </c>
      <c r="DE18" s="95" t="str">
        <f t="shared" si="79"/>
        <v/>
      </c>
      <c r="DG18" s="87"/>
      <c r="DH18" s="87"/>
      <c r="DI18" s="88" t="str">
        <f t="shared" si="80"/>
        <v/>
      </c>
      <c r="DJ18" s="89" t="str">
        <f t="shared" si="81"/>
        <v/>
      </c>
      <c r="DK18" s="90" t="str">
        <f t="shared" si="82"/>
        <v/>
      </c>
      <c r="DL18" s="90" t="str">
        <f t="shared" si="83"/>
        <v/>
      </c>
      <c r="DM18" s="91" t="str">
        <f t="shared" si="84"/>
        <v/>
      </c>
      <c r="DN18" s="92" t="str">
        <f t="shared" si="85"/>
        <v/>
      </c>
      <c r="DO18" s="93" t="str">
        <f t="shared" si="86"/>
        <v/>
      </c>
      <c r="DP18" s="94" t="str">
        <f t="shared" si="87"/>
        <v/>
      </c>
      <c r="DQ18" s="95" t="str">
        <f t="shared" si="88"/>
        <v/>
      </c>
      <c r="DS18" s="87"/>
      <c r="DT18" s="87"/>
      <c r="DU18" s="88" t="str">
        <f t="shared" si="89"/>
        <v/>
      </c>
      <c r="DV18" s="89" t="str">
        <f t="shared" si="90"/>
        <v/>
      </c>
      <c r="DW18" s="90" t="str">
        <f t="shared" si="91"/>
        <v/>
      </c>
      <c r="DX18" s="90" t="str">
        <f t="shared" si="92"/>
        <v/>
      </c>
      <c r="DY18" s="91" t="str">
        <f t="shared" si="93"/>
        <v/>
      </c>
      <c r="DZ18" s="92" t="str">
        <f t="shared" si="94"/>
        <v/>
      </c>
      <c r="EA18" s="93" t="str">
        <f t="shared" si="95"/>
        <v/>
      </c>
      <c r="EB18" s="94" t="str">
        <f t="shared" si="96"/>
        <v/>
      </c>
      <c r="EC18" s="95" t="str">
        <f t="shared" si="97"/>
        <v/>
      </c>
      <c r="EE18" s="87"/>
      <c r="EF18" s="87"/>
      <c r="EG18" s="88" t="str">
        <f t="shared" si="98"/>
        <v/>
      </c>
      <c r="EH18" s="89" t="str">
        <f t="shared" si="99"/>
        <v/>
      </c>
      <c r="EI18" s="90" t="str">
        <f t="shared" si="100"/>
        <v/>
      </c>
      <c r="EJ18" s="90" t="str">
        <f t="shared" si="101"/>
        <v/>
      </c>
      <c r="EK18" s="91" t="str">
        <f t="shared" si="102"/>
        <v/>
      </c>
      <c r="EL18" s="92" t="str">
        <f t="shared" si="103"/>
        <v/>
      </c>
      <c r="EM18" s="93" t="str">
        <f t="shared" si="104"/>
        <v/>
      </c>
      <c r="EN18" s="94" t="str">
        <f t="shared" si="105"/>
        <v/>
      </c>
      <c r="EO18" s="95" t="str">
        <f t="shared" si="106"/>
        <v/>
      </c>
      <c r="EQ18" s="87"/>
      <c r="ER18" s="87"/>
      <c r="ES18" s="88" t="str">
        <f t="shared" si="107"/>
        <v/>
      </c>
      <c r="ET18" s="89" t="str">
        <f t="shared" si="108"/>
        <v/>
      </c>
      <c r="EU18" s="90" t="str">
        <f t="shared" si="109"/>
        <v/>
      </c>
      <c r="EV18" s="90" t="str">
        <f t="shared" si="110"/>
        <v/>
      </c>
      <c r="EW18" s="91" t="str">
        <f t="shared" si="111"/>
        <v/>
      </c>
      <c r="EX18" s="92" t="str">
        <f t="shared" si="112"/>
        <v/>
      </c>
      <c r="EY18" s="93" t="str">
        <f t="shared" si="113"/>
        <v/>
      </c>
      <c r="EZ18" s="94" t="str">
        <f t="shared" si="114"/>
        <v/>
      </c>
      <c r="FA18" s="95" t="str">
        <f t="shared" si="115"/>
        <v/>
      </c>
      <c r="FC18" s="87"/>
      <c r="FD18" s="87"/>
      <c r="FE18" s="88" t="str">
        <f t="shared" si="116"/>
        <v/>
      </c>
      <c r="FF18" s="89" t="str">
        <f t="shared" si="117"/>
        <v/>
      </c>
      <c r="FG18" s="90" t="str">
        <f t="shared" si="118"/>
        <v/>
      </c>
      <c r="FH18" s="90" t="str">
        <f t="shared" si="119"/>
        <v/>
      </c>
      <c r="FI18" s="91" t="str">
        <f t="shared" si="120"/>
        <v/>
      </c>
      <c r="FJ18" s="92" t="str">
        <f t="shared" si="121"/>
        <v/>
      </c>
      <c r="FK18" s="93" t="str">
        <f t="shared" si="122"/>
        <v/>
      </c>
      <c r="FL18" s="94" t="str">
        <f t="shared" si="123"/>
        <v/>
      </c>
      <c r="FM18" s="95" t="str">
        <f t="shared" si="124"/>
        <v/>
      </c>
      <c r="FO18" s="87"/>
      <c r="FP18" s="87"/>
      <c r="FQ18" s="88" t="str">
        <f>IF(FU18="","",#REF!)</f>
        <v/>
      </c>
      <c r="FR18" s="89" t="str">
        <f t="shared" si="125"/>
        <v/>
      </c>
      <c r="FS18" s="90" t="str">
        <f t="shared" si="126"/>
        <v/>
      </c>
      <c r="FT18" s="90" t="str">
        <f t="shared" si="127"/>
        <v/>
      </c>
      <c r="FU18" s="91" t="str">
        <f t="shared" si="128"/>
        <v/>
      </c>
      <c r="FV18" s="92" t="str">
        <f t="shared" si="129"/>
        <v/>
      </c>
      <c r="FW18" s="93" t="str">
        <f t="shared" si="130"/>
        <v/>
      </c>
      <c r="FX18" s="94" t="str">
        <f t="shared" si="131"/>
        <v/>
      </c>
      <c r="FY18" s="95" t="str">
        <f t="shared" si="132"/>
        <v/>
      </c>
      <c r="GA18" s="87"/>
      <c r="GB18" s="87"/>
      <c r="GC18" s="88" t="str">
        <f t="shared" si="133"/>
        <v/>
      </c>
      <c r="GD18" s="89" t="str">
        <f t="shared" si="134"/>
        <v/>
      </c>
      <c r="GE18" s="90" t="str">
        <f t="shared" si="135"/>
        <v/>
      </c>
      <c r="GF18" s="90" t="str">
        <f t="shared" si="136"/>
        <v/>
      </c>
      <c r="GG18" s="91" t="str">
        <f t="shared" si="137"/>
        <v/>
      </c>
      <c r="GH18" s="92" t="str">
        <f t="shared" si="138"/>
        <v/>
      </c>
      <c r="GI18" s="93" t="str">
        <f t="shared" si="139"/>
        <v/>
      </c>
      <c r="GJ18" s="94" t="str">
        <f t="shared" si="140"/>
        <v/>
      </c>
      <c r="GK18" s="95" t="str">
        <f t="shared" si="141"/>
        <v/>
      </c>
      <c r="GM18" s="87"/>
      <c r="GN18" s="87" t="s">
        <v>291</v>
      </c>
      <c r="GO18" s="88" t="str">
        <f t="shared" si="142"/>
        <v/>
      </c>
      <c r="GP18" s="89" t="str">
        <f t="shared" si="143"/>
        <v/>
      </c>
      <c r="GQ18" s="90" t="str">
        <f t="shared" si="144"/>
        <v/>
      </c>
      <c r="GR18" s="90" t="str">
        <f t="shared" si="145"/>
        <v/>
      </c>
      <c r="GS18" s="91" t="str">
        <f t="shared" si="146"/>
        <v/>
      </c>
      <c r="GT18" s="92" t="str">
        <f t="shared" si="147"/>
        <v/>
      </c>
      <c r="GU18" s="93" t="str">
        <f t="shared" si="148"/>
        <v/>
      </c>
      <c r="GV18" s="94" t="str">
        <f t="shared" si="149"/>
        <v/>
      </c>
      <c r="GW18" s="95" t="str">
        <f t="shared" si="150"/>
        <v/>
      </c>
      <c r="GY18" s="87"/>
      <c r="GZ18" s="87"/>
      <c r="HA18" s="88" t="str">
        <f t="shared" si="151"/>
        <v/>
      </c>
      <c r="HB18" s="89" t="str">
        <f t="shared" si="152"/>
        <v/>
      </c>
      <c r="HC18" s="90" t="str">
        <f t="shared" si="153"/>
        <v/>
      </c>
      <c r="HD18" s="90" t="str">
        <f t="shared" si="154"/>
        <v/>
      </c>
      <c r="HE18" s="91" t="str">
        <f t="shared" si="155"/>
        <v/>
      </c>
      <c r="HF18" s="92" t="str">
        <f t="shared" si="156"/>
        <v/>
      </c>
      <c r="HG18" s="93" t="str">
        <f t="shared" si="157"/>
        <v/>
      </c>
      <c r="HH18" s="94" t="str">
        <f t="shared" si="158"/>
        <v/>
      </c>
      <c r="HI18" s="95" t="str">
        <f t="shared" si="159"/>
        <v/>
      </c>
      <c r="HK18" s="87"/>
      <c r="HL18" s="87" t="s">
        <v>291</v>
      </c>
      <c r="HM18" s="88" t="str">
        <f t="shared" si="160"/>
        <v/>
      </c>
      <c r="HN18" s="89" t="str">
        <f t="shared" si="161"/>
        <v/>
      </c>
      <c r="HO18" s="90" t="str">
        <f t="shared" si="162"/>
        <v/>
      </c>
      <c r="HP18" s="90" t="str">
        <f t="shared" si="163"/>
        <v/>
      </c>
      <c r="HQ18" s="91" t="str">
        <f t="shared" si="164"/>
        <v/>
      </c>
      <c r="HR18" s="92" t="str">
        <f t="shared" si="165"/>
        <v/>
      </c>
      <c r="HS18" s="93" t="str">
        <f t="shared" si="166"/>
        <v/>
      </c>
      <c r="HT18" s="94" t="str">
        <f t="shared" si="167"/>
        <v/>
      </c>
      <c r="HU18" s="95" t="str">
        <f t="shared" si="168"/>
        <v/>
      </c>
      <c r="HW18" s="87"/>
      <c r="HX18" s="87"/>
      <c r="HY18" s="88" t="str">
        <f t="shared" si="169"/>
        <v/>
      </c>
      <c r="HZ18" s="89" t="str">
        <f t="shared" si="170"/>
        <v/>
      </c>
      <c r="IA18" s="90" t="str">
        <f t="shared" si="171"/>
        <v/>
      </c>
      <c r="IB18" s="90" t="str">
        <f t="shared" si="172"/>
        <v/>
      </c>
      <c r="IC18" s="91" t="str">
        <f t="shared" si="173"/>
        <v/>
      </c>
      <c r="ID18" s="92" t="str">
        <f t="shared" si="174"/>
        <v/>
      </c>
      <c r="IE18" s="93" t="str">
        <f t="shared" si="175"/>
        <v/>
      </c>
      <c r="IF18" s="94" t="str">
        <f t="shared" si="176"/>
        <v/>
      </c>
      <c r="IG18" s="95" t="str">
        <f t="shared" si="177"/>
        <v/>
      </c>
      <c r="II18" s="87"/>
      <c r="IJ18" s="87"/>
      <c r="IK18" s="88" t="str">
        <f t="shared" si="178"/>
        <v/>
      </c>
      <c r="IL18" s="89" t="str">
        <f t="shared" si="179"/>
        <v/>
      </c>
      <c r="IM18" s="90" t="str">
        <f t="shared" si="180"/>
        <v/>
      </c>
      <c r="IN18" s="90" t="str">
        <f t="shared" si="181"/>
        <v/>
      </c>
      <c r="IO18" s="91" t="str">
        <f t="shared" si="182"/>
        <v/>
      </c>
      <c r="IP18" s="92" t="str">
        <f t="shared" si="183"/>
        <v/>
      </c>
      <c r="IQ18" s="93" t="str">
        <f t="shared" si="184"/>
        <v/>
      </c>
      <c r="IR18" s="94" t="str">
        <f t="shared" si="185"/>
        <v/>
      </c>
      <c r="IS18" s="95" t="str">
        <f t="shared" si="186"/>
        <v/>
      </c>
      <c r="IU18" s="87"/>
      <c r="IV18" s="87"/>
      <c r="IW18" s="88" t="str">
        <f t="shared" si="187"/>
        <v/>
      </c>
      <c r="IX18" s="89" t="str">
        <f t="shared" si="188"/>
        <v/>
      </c>
      <c r="IY18" s="90" t="str">
        <f t="shared" si="189"/>
        <v/>
      </c>
      <c r="IZ18" s="90" t="str">
        <f t="shared" si="190"/>
        <v/>
      </c>
      <c r="JA18" s="91" t="str">
        <f t="shared" si="191"/>
        <v/>
      </c>
      <c r="JB18" s="92" t="str">
        <f t="shared" si="192"/>
        <v/>
      </c>
      <c r="JC18" s="93" t="str">
        <f t="shared" si="193"/>
        <v/>
      </c>
      <c r="JD18" s="94" t="str">
        <f t="shared" si="194"/>
        <v/>
      </c>
      <c r="JE18" s="95" t="str">
        <f t="shared" si="195"/>
        <v/>
      </c>
      <c r="JG18" s="87"/>
      <c r="JH18" s="87"/>
      <c r="JI18" s="88" t="str">
        <f t="shared" si="196"/>
        <v/>
      </c>
      <c r="JJ18" s="89" t="str">
        <f t="shared" si="197"/>
        <v/>
      </c>
      <c r="JK18" s="90" t="str">
        <f t="shared" si="198"/>
        <v/>
      </c>
      <c r="JL18" s="90" t="str">
        <f t="shared" si="199"/>
        <v/>
      </c>
      <c r="JM18" s="91" t="str">
        <f t="shared" si="200"/>
        <v/>
      </c>
      <c r="JN18" s="92" t="str">
        <f t="shared" si="201"/>
        <v/>
      </c>
      <c r="JO18" s="93" t="str">
        <f t="shared" si="202"/>
        <v/>
      </c>
      <c r="JP18" s="94" t="str">
        <f t="shared" si="203"/>
        <v/>
      </c>
      <c r="JQ18" s="95" t="str">
        <f t="shared" si="204"/>
        <v/>
      </c>
      <c r="JS18" s="87"/>
      <c r="JT18" s="87"/>
      <c r="JU18" s="88" t="str">
        <f t="shared" si="205"/>
        <v/>
      </c>
      <c r="JV18" s="89" t="str">
        <f t="shared" si="206"/>
        <v/>
      </c>
      <c r="JW18" s="90" t="str">
        <f t="shared" si="207"/>
        <v/>
      </c>
      <c r="JX18" s="90" t="str">
        <f t="shared" si="208"/>
        <v/>
      </c>
      <c r="JY18" s="91" t="str">
        <f t="shared" si="209"/>
        <v/>
      </c>
      <c r="JZ18" s="92" t="str">
        <f t="shared" si="210"/>
        <v/>
      </c>
      <c r="KA18" s="93" t="str">
        <f t="shared" si="211"/>
        <v/>
      </c>
      <c r="KB18" s="94" t="str">
        <f t="shared" si="212"/>
        <v/>
      </c>
      <c r="KC18" s="95" t="str">
        <f t="shared" si="213"/>
        <v/>
      </c>
      <c r="KE18" s="87"/>
      <c r="KF18" s="87"/>
    </row>
    <row r="19" spans="1:292" ht="13.5" customHeight="1" x14ac:dyDescent="0.25">
      <c r="A19" s="17"/>
      <c r="B19" s="87" t="s">
        <v>536</v>
      </c>
      <c r="C19" s="2" t="s">
        <v>537</v>
      </c>
      <c r="D19" s="167"/>
      <c r="E19" s="88">
        <f t="shared" si="0"/>
        <v>41796</v>
      </c>
      <c r="F19" s="89" t="str">
        <f t="shared" si="1"/>
        <v>Orbán II</v>
      </c>
      <c r="G19" s="90">
        <v>40892</v>
      </c>
      <c r="H19" s="90">
        <v>40900</v>
      </c>
      <c r="I19" s="91" t="str">
        <f t="shared" si="4"/>
        <v>Tibor Navracsics</v>
      </c>
      <c r="J19" s="92" t="str">
        <f t="shared" si="5"/>
        <v>1966</v>
      </c>
      <c r="K19" s="93" t="str">
        <f t="shared" si="6"/>
        <v>male</v>
      </c>
      <c r="L19" s="94" t="str">
        <f t="shared" si="214"/>
        <v>hu_fidesz01</v>
      </c>
      <c r="M19" s="95" t="str">
        <f t="shared" si="7"/>
        <v>Navracsics_Tibor_1966</v>
      </c>
      <c r="N19" s="2" t="s">
        <v>1024</v>
      </c>
      <c r="O19" s="87"/>
      <c r="P19" s="167" t="s">
        <v>1007</v>
      </c>
      <c r="Q19" s="88" t="str">
        <f t="shared" si="8"/>
        <v/>
      </c>
      <c r="R19" s="89" t="str">
        <f t="shared" si="9"/>
        <v/>
      </c>
      <c r="S19" s="90" t="str">
        <f t="shared" si="10"/>
        <v/>
      </c>
      <c r="T19" s="90" t="str">
        <f t="shared" si="11"/>
        <v/>
      </c>
      <c r="U19" s="91" t="str">
        <f t="shared" si="12"/>
        <v/>
      </c>
      <c r="V19" s="92" t="str">
        <f t="shared" si="13"/>
        <v/>
      </c>
      <c r="W19" s="93" t="str">
        <f t="shared" si="14"/>
        <v/>
      </c>
      <c r="X19" s="94" t="str">
        <f t="shared" si="15"/>
        <v/>
      </c>
      <c r="Y19" s="95" t="str">
        <f t="shared" si="16"/>
        <v/>
      </c>
      <c r="AA19" s="87"/>
      <c r="AB19" s="87"/>
      <c r="AC19" s="88" t="str">
        <f t="shared" si="17"/>
        <v/>
      </c>
      <c r="AD19" s="89" t="str">
        <f t="shared" si="18"/>
        <v/>
      </c>
      <c r="AE19" s="90" t="str">
        <f t="shared" si="19"/>
        <v/>
      </c>
      <c r="AF19" s="90" t="str">
        <f t="shared" si="20"/>
        <v/>
      </c>
      <c r="AG19" s="91" t="str">
        <f t="shared" si="21"/>
        <v/>
      </c>
      <c r="AH19" s="92" t="str">
        <f t="shared" si="22"/>
        <v/>
      </c>
      <c r="AI19" s="93" t="str">
        <f t="shared" si="23"/>
        <v/>
      </c>
      <c r="AJ19" s="94" t="str">
        <f t="shared" si="24"/>
        <v/>
      </c>
      <c r="AK19" s="95" t="str">
        <f t="shared" si="25"/>
        <v/>
      </c>
      <c r="AM19" s="87"/>
      <c r="AN19" s="87"/>
      <c r="AO19" s="88" t="str">
        <f t="shared" si="26"/>
        <v/>
      </c>
      <c r="AP19" s="89" t="str">
        <f t="shared" si="27"/>
        <v/>
      </c>
      <c r="AQ19" s="90" t="str">
        <f t="shared" si="28"/>
        <v/>
      </c>
      <c r="AR19" s="90" t="str">
        <f t="shared" si="29"/>
        <v/>
      </c>
      <c r="AS19" s="91" t="str">
        <f t="shared" si="30"/>
        <v/>
      </c>
      <c r="AT19" s="92" t="str">
        <f t="shared" si="31"/>
        <v/>
      </c>
      <c r="AU19" s="93" t="str">
        <f t="shared" si="32"/>
        <v/>
      </c>
      <c r="AV19" s="94" t="str">
        <f t="shared" si="33"/>
        <v/>
      </c>
      <c r="AW19" s="95" t="str">
        <f t="shared" si="34"/>
        <v/>
      </c>
      <c r="AY19" s="87"/>
      <c r="AZ19" s="87"/>
      <c r="BA19" s="88" t="str">
        <f t="shared" si="35"/>
        <v/>
      </c>
      <c r="BB19" s="89" t="str">
        <f t="shared" si="36"/>
        <v/>
      </c>
      <c r="BC19" s="90" t="str">
        <f t="shared" si="37"/>
        <v/>
      </c>
      <c r="BD19" s="90" t="str">
        <f t="shared" si="38"/>
        <v/>
      </c>
      <c r="BE19" s="91" t="str">
        <f t="shared" si="39"/>
        <v/>
      </c>
      <c r="BF19" s="92" t="str">
        <f t="shared" si="40"/>
        <v/>
      </c>
      <c r="BG19" s="93" t="str">
        <f t="shared" si="41"/>
        <v/>
      </c>
      <c r="BH19" s="94" t="str">
        <f t="shared" si="42"/>
        <v/>
      </c>
      <c r="BI19" s="95" t="str">
        <f t="shared" si="43"/>
        <v/>
      </c>
      <c r="BK19" s="87"/>
      <c r="BL19" s="87"/>
      <c r="BM19" s="88" t="str">
        <f t="shared" si="44"/>
        <v/>
      </c>
      <c r="BN19" s="89" t="str">
        <f t="shared" si="45"/>
        <v/>
      </c>
      <c r="BO19" s="90" t="str">
        <f t="shared" si="46"/>
        <v/>
      </c>
      <c r="BP19" s="90" t="str">
        <f t="shared" si="47"/>
        <v/>
      </c>
      <c r="BQ19" s="91" t="str">
        <f t="shared" si="48"/>
        <v/>
      </c>
      <c r="BR19" s="92" t="str">
        <f t="shared" si="49"/>
        <v/>
      </c>
      <c r="BS19" s="93" t="str">
        <f t="shared" si="50"/>
        <v/>
      </c>
      <c r="BT19" s="94" t="str">
        <f t="shared" si="51"/>
        <v/>
      </c>
      <c r="BU19" s="95" t="str">
        <f t="shared" si="52"/>
        <v/>
      </c>
      <c r="BW19" s="87"/>
      <c r="BX19" s="87"/>
      <c r="BY19" s="88" t="str">
        <f t="shared" si="53"/>
        <v/>
      </c>
      <c r="BZ19" s="89" t="str">
        <f t="shared" si="54"/>
        <v/>
      </c>
      <c r="CA19" s="90" t="str">
        <f t="shared" si="55"/>
        <v/>
      </c>
      <c r="CB19" s="90" t="str">
        <f t="shared" si="56"/>
        <v/>
      </c>
      <c r="CC19" s="91" t="str">
        <f t="shared" si="57"/>
        <v/>
      </c>
      <c r="CD19" s="92" t="str">
        <f t="shared" si="58"/>
        <v/>
      </c>
      <c r="CE19" s="93" t="str">
        <f t="shared" si="59"/>
        <v/>
      </c>
      <c r="CF19" s="94" t="str">
        <f t="shared" si="60"/>
        <v/>
      </c>
      <c r="CG19" s="95" t="str">
        <f t="shared" si="61"/>
        <v/>
      </c>
      <c r="CI19" s="87"/>
      <c r="CJ19" s="87"/>
      <c r="CK19" s="88" t="str">
        <f t="shared" si="62"/>
        <v/>
      </c>
      <c r="CL19" s="89" t="str">
        <f t="shared" si="63"/>
        <v/>
      </c>
      <c r="CM19" s="90" t="str">
        <f t="shared" si="64"/>
        <v/>
      </c>
      <c r="CN19" s="90" t="str">
        <f t="shared" si="65"/>
        <v/>
      </c>
      <c r="CO19" s="91" t="str">
        <f t="shared" si="66"/>
        <v/>
      </c>
      <c r="CP19" s="92" t="str">
        <f t="shared" si="67"/>
        <v/>
      </c>
      <c r="CQ19" s="93" t="str">
        <f t="shared" si="68"/>
        <v/>
      </c>
      <c r="CR19" s="94" t="str">
        <f t="shared" si="69"/>
        <v/>
      </c>
      <c r="CS19" s="95" t="str">
        <f t="shared" si="70"/>
        <v/>
      </c>
      <c r="CU19" s="87"/>
      <c r="CV19" s="87"/>
      <c r="CW19" s="88" t="str">
        <f t="shared" si="71"/>
        <v/>
      </c>
      <c r="CX19" s="89" t="str">
        <f t="shared" si="72"/>
        <v/>
      </c>
      <c r="CY19" s="90" t="str">
        <f t="shared" si="73"/>
        <v/>
      </c>
      <c r="CZ19" s="90" t="str">
        <f t="shared" si="74"/>
        <v/>
      </c>
      <c r="DA19" s="91" t="str">
        <f t="shared" si="75"/>
        <v/>
      </c>
      <c r="DB19" s="92" t="str">
        <f t="shared" si="76"/>
        <v/>
      </c>
      <c r="DC19" s="93" t="str">
        <f t="shared" si="77"/>
        <v/>
      </c>
      <c r="DD19" s="94" t="str">
        <f t="shared" si="78"/>
        <v/>
      </c>
      <c r="DE19" s="95" t="str">
        <f t="shared" si="79"/>
        <v/>
      </c>
      <c r="DG19" s="87"/>
      <c r="DH19" s="87"/>
      <c r="DI19" s="88" t="str">
        <f t="shared" si="80"/>
        <v/>
      </c>
      <c r="DJ19" s="89" t="str">
        <f t="shared" si="81"/>
        <v/>
      </c>
      <c r="DK19" s="90" t="str">
        <f t="shared" si="82"/>
        <v/>
      </c>
      <c r="DL19" s="90" t="str">
        <f t="shared" si="83"/>
        <v/>
      </c>
      <c r="DM19" s="91" t="str">
        <f t="shared" si="84"/>
        <v/>
      </c>
      <c r="DN19" s="92" t="str">
        <f t="shared" si="85"/>
        <v/>
      </c>
      <c r="DO19" s="93" t="str">
        <f t="shared" si="86"/>
        <v/>
      </c>
      <c r="DP19" s="94" t="str">
        <f t="shared" si="87"/>
        <v/>
      </c>
      <c r="DQ19" s="95" t="str">
        <f t="shared" si="88"/>
        <v/>
      </c>
      <c r="DS19" s="87"/>
      <c r="DT19" s="87"/>
      <c r="DU19" s="88" t="str">
        <f t="shared" si="89"/>
        <v/>
      </c>
      <c r="DV19" s="89" t="str">
        <f t="shared" si="90"/>
        <v/>
      </c>
      <c r="DW19" s="90" t="str">
        <f t="shared" si="91"/>
        <v/>
      </c>
      <c r="DX19" s="90" t="str">
        <f t="shared" si="92"/>
        <v/>
      </c>
      <c r="DY19" s="91" t="str">
        <f t="shared" si="93"/>
        <v/>
      </c>
      <c r="DZ19" s="92" t="str">
        <f t="shared" si="94"/>
        <v/>
      </c>
      <c r="EA19" s="93" t="str">
        <f t="shared" si="95"/>
        <v/>
      </c>
      <c r="EB19" s="94" t="str">
        <f t="shared" si="96"/>
        <v/>
      </c>
      <c r="EC19" s="95" t="str">
        <f t="shared" si="97"/>
        <v/>
      </c>
      <c r="EE19" s="87"/>
      <c r="EF19" s="87"/>
      <c r="EG19" s="88" t="str">
        <f t="shared" si="98"/>
        <v/>
      </c>
      <c r="EH19" s="89" t="str">
        <f t="shared" si="99"/>
        <v/>
      </c>
      <c r="EI19" s="90" t="str">
        <f t="shared" si="100"/>
        <v/>
      </c>
      <c r="EJ19" s="90" t="str">
        <f t="shared" si="101"/>
        <v/>
      </c>
      <c r="EK19" s="91" t="str">
        <f t="shared" si="102"/>
        <v/>
      </c>
      <c r="EL19" s="92" t="str">
        <f t="shared" si="103"/>
        <v/>
      </c>
      <c r="EM19" s="93" t="str">
        <f t="shared" si="104"/>
        <v/>
      </c>
      <c r="EN19" s="94" t="str">
        <f t="shared" si="105"/>
        <v/>
      </c>
      <c r="EO19" s="95" t="str">
        <f t="shared" si="106"/>
        <v/>
      </c>
      <c r="EQ19" s="87"/>
      <c r="ER19" s="87"/>
      <c r="ES19" s="88" t="str">
        <f t="shared" si="107"/>
        <v/>
      </c>
      <c r="ET19" s="89" t="str">
        <f t="shared" si="108"/>
        <v/>
      </c>
      <c r="EU19" s="90" t="str">
        <f t="shared" si="109"/>
        <v/>
      </c>
      <c r="EV19" s="90" t="str">
        <f t="shared" si="110"/>
        <v/>
      </c>
      <c r="EW19" s="91" t="str">
        <f t="shared" si="111"/>
        <v/>
      </c>
      <c r="EX19" s="92" t="str">
        <f t="shared" si="112"/>
        <v/>
      </c>
      <c r="EY19" s="93" t="str">
        <f t="shared" si="113"/>
        <v/>
      </c>
      <c r="EZ19" s="94" t="str">
        <f t="shared" si="114"/>
        <v/>
      </c>
      <c r="FA19" s="95" t="str">
        <f t="shared" si="115"/>
        <v/>
      </c>
      <c r="FC19" s="87"/>
      <c r="FD19" s="87"/>
      <c r="FE19" s="88" t="str">
        <f t="shared" si="116"/>
        <v/>
      </c>
      <c r="FF19" s="89" t="str">
        <f t="shared" si="117"/>
        <v/>
      </c>
      <c r="FG19" s="90" t="str">
        <f t="shared" si="118"/>
        <v/>
      </c>
      <c r="FH19" s="90" t="str">
        <f t="shared" si="119"/>
        <v/>
      </c>
      <c r="FI19" s="91" t="str">
        <f t="shared" si="120"/>
        <v/>
      </c>
      <c r="FJ19" s="92" t="str">
        <f t="shared" si="121"/>
        <v/>
      </c>
      <c r="FK19" s="93" t="str">
        <f t="shared" si="122"/>
        <v/>
      </c>
      <c r="FL19" s="94" t="str">
        <f t="shared" si="123"/>
        <v/>
      </c>
      <c r="FM19" s="95" t="str">
        <f t="shared" si="124"/>
        <v/>
      </c>
      <c r="FO19" s="87"/>
      <c r="FP19" s="87"/>
      <c r="FQ19" s="88" t="str">
        <f>IF(FU19="","",#REF!)</f>
        <v/>
      </c>
      <c r="FR19" s="89" t="str">
        <f t="shared" si="125"/>
        <v/>
      </c>
      <c r="FS19" s="90" t="str">
        <f t="shared" si="126"/>
        <v/>
      </c>
      <c r="FT19" s="90" t="str">
        <f t="shared" si="127"/>
        <v/>
      </c>
      <c r="FU19" s="91" t="str">
        <f t="shared" si="128"/>
        <v/>
      </c>
      <c r="FV19" s="92" t="str">
        <f t="shared" si="129"/>
        <v/>
      </c>
      <c r="FW19" s="93" t="str">
        <f t="shared" si="130"/>
        <v/>
      </c>
      <c r="FX19" s="94" t="str">
        <f t="shared" si="131"/>
        <v/>
      </c>
      <c r="FY19" s="95" t="str">
        <f t="shared" si="132"/>
        <v/>
      </c>
      <c r="GA19" s="87"/>
      <c r="GB19" s="87"/>
      <c r="GC19" s="88" t="str">
        <f t="shared" si="133"/>
        <v/>
      </c>
      <c r="GD19" s="89" t="str">
        <f t="shared" si="134"/>
        <v/>
      </c>
      <c r="GE19" s="90" t="str">
        <f t="shared" si="135"/>
        <v/>
      </c>
      <c r="GF19" s="90" t="str">
        <f t="shared" si="136"/>
        <v/>
      </c>
      <c r="GG19" s="91" t="str">
        <f t="shared" si="137"/>
        <v/>
      </c>
      <c r="GH19" s="92" t="str">
        <f t="shared" si="138"/>
        <v/>
      </c>
      <c r="GI19" s="93" t="str">
        <f t="shared" si="139"/>
        <v/>
      </c>
      <c r="GJ19" s="94" t="str">
        <f t="shared" si="140"/>
        <v/>
      </c>
      <c r="GK19" s="95" t="str">
        <f t="shared" si="141"/>
        <v/>
      </c>
      <c r="GM19" s="87"/>
      <c r="GN19" s="87" t="s">
        <v>291</v>
      </c>
      <c r="GO19" s="88" t="str">
        <f t="shared" si="142"/>
        <v/>
      </c>
      <c r="GP19" s="89" t="str">
        <f t="shared" si="143"/>
        <v/>
      </c>
      <c r="GQ19" s="90" t="str">
        <f t="shared" si="144"/>
        <v/>
      </c>
      <c r="GR19" s="90" t="str">
        <f t="shared" si="145"/>
        <v/>
      </c>
      <c r="GS19" s="91" t="str">
        <f t="shared" si="146"/>
        <v/>
      </c>
      <c r="GT19" s="92" t="str">
        <f t="shared" si="147"/>
        <v/>
      </c>
      <c r="GU19" s="93" t="str">
        <f t="shared" si="148"/>
        <v/>
      </c>
      <c r="GV19" s="94" t="str">
        <f t="shared" si="149"/>
        <v/>
      </c>
      <c r="GW19" s="95" t="str">
        <f t="shared" si="150"/>
        <v/>
      </c>
      <c r="GY19" s="87"/>
      <c r="GZ19" s="87"/>
      <c r="HA19" s="88" t="str">
        <f t="shared" si="151"/>
        <v/>
      </c>
      <c r="HB19" s="89" t="str">
        <f t="shared" si="152"/>
        <v/>
      </c>
      <c r="HC19" s="90" t="str">
        <f t="shared" si="153"/>
        <v/>
      </c>
      <c r="HD19" s="90" t="str">
        <f t="shared" si="154"/>
        <v/>
      </c>
      <c r="HE19" s="91" t="str">
        <f t="shared" si="155"/>
        <v/>
      </c>
      <c r="HF19" s="92" t="str">
        <f t="shared" si="156"/>
        <v/>
      </c>
      <c r="HG19" s="93" t="str">
        <f t="shared" si="157"/>
        <v/>
      </c>
      <c r="HH19" s="94" t="str">
        <f t="shared" si="158"/>
        <v/>
      </c>
      <c r="HI19" s="95" t="str">
        <f t="shared" si="159"/>
        <v/>
      </c>
      <c r="HK19" s="87"/>
      <c r="HL19" s="87" t="s">
        <v>291</v>
      </c>
      <c r="HM19" s="88" t="str">
        <f t="shared" si="160"/>
        <v/>
      </c>
      <c r="HN19" s="89" t="str">
        <f t="shared" si="161"/>
        <v/>
      </c>
      <c r="HO19" s="90" t="str">
        <f t="shared" si="162"/>
        <v/>
      </c>
      <c r="HP19" s="90" t="str">
        <f t="shared" si="163"/>
        <v/>
      </c>
      <c r="HQ19" s="91" t="str">
        <f t="shared" si="164"/>
        <v/>
      </c>
      <c r="HR19" s="92" t="str">
        <f t="shared" si="165"/>
        <v/>
      </c>
      <c r="HS19" s="93" t="str">
        <f t="shared" si="166"/>
        <v/>
      </c>
      <c r="HT19" s="94" t="str">
        <f t="shared" si="167"/>
        <v/>
      </c>
      <c r="HU19" s="95" t="str">
        <f t="shared" si="168"/>
        <v/>
      </c>
      <c r="HW19" s="87"/>
      <c r="HX19" s="87"/>
      <c r="HY19" s="88" t="str">
        <f t="shared" si="169"/>
        <v/>
      </c>
      <c r="HZ19" s="89" t="str">
        <f t="shared" si="170"/>
        <v/>
      </c>
      <c r="IA19" s="90" t="str">
        <f t="shared" si="171"/>
        <v/>
      </c>
      <c r="IB19" s="90" t="str">
        <f t="shared" si="172"/>
        <v/>
      </c>
      <c r="IC19" s="91" t="str">
        <f t="shared" si="173"/>
        <v/>
      </c>
      <c r="ID19" s="92" t="str">
        <f t="shared" si="174"/>
        <v/>
      </c>
      <c r="IE19" s="93" t="str">
        <f t="shared" si="175"/>
        <v/>
      </c>
      <c r="IF19" s="94" t="str">
        <f t="shared" si="176"/>
        <v/>
      </c>
      <c r="IG19" s="95" t="str">
        <f t="shared" si="177"/>
        <v/>
      </c>
      <c r="II19" s="87"/>
      <c r="IJ19" s="87"/>
      <c r="IK19" s="88" t="str">
        <f t="shared" si="178"/>
        <v/>
      </c>
      <c r="IL19" s="89" t="str">
        <f t="shared" si="179"/>
        <v/>
      </c>
      <c r="IM19" s="90" t="str">
        <f t="shared" si="180"/>
        <v/>
      </c>
      <c r="IN19" s="90" t="str">
        <f t="shared" si="181"/>
        <v/>
      </c>
      <c r="IO19" s="91" t="str">
        <f t="shared" si="182"/>
        <v/>
      </c>
      <c r="IP19" s="92" t="str">
        <f t="shared" si="183"/>
        <v/>
      </c>
      <c r="IQ19" s="93" t="str">
        <f t="shared" si="184"/>
        <v/>
      </c>
      <c r="IR19" s="94" t="str">
        <f t="shared" si="185"/>
        <v/>
      </c>
      <c r="IS19" s="95" t="str">
        <f t="shared" si="186"/>
        <v/>
      </c>
      <c r="IU19" s="87"/>
      <c r="IV19" s="87"/>
      <c r="IW19" s="88" t="str">
        <f t="shared" si="187"/>
        <v/>
      </c>
      <c r="IX19" s="89" t="str">
        <f t="shared" si="188"/>
        <v/>
      </c>
      <c r="IY19" s="90" t="str">
        <f t="shared" si="189"/>
        <v/>
      </c>
      <c r="IZ19" s="90" t="str">
        <f t="shared" si="190"/>
        <v/>
      </c>
      <c r="JA19" s="91" t="str">
        <f t="shared" si="191"/>
        <v/>
      </c>
      <c r="JB19" s="92" t="str">
        <f t="shared" si="192"/>
        <v/>
      </c>
      <c r="JC19" s="93" t="str">
        <f t="shared" si="193"/>
        <v/>
      </c>
      <c r="JD19" s="94" t="str">
        <f t="shared" si="194"/>
        <v/>
      </c>
      <c r="JE19" s="95" t="str">
        <f t="shared" si="195"/>
        <v/>
      </c>
      <c r="JG19" s="87"/>
      <c r="JH19" s="87"/>
      <c r="JI19" s="88" t="str">
        <f t="shared" si="196"/>
        <v/>
      </c>
      <c r="JJ19" s="89" t="str">
        <f t="shared" si="197"/>
        <v/>
      </c>
      <c r="JK19" s="90" t="str">
        <f t="shared" si="198"/>
        <v/>
      </c>
      <c r="JL19" s="90" t="str">
        <f t="shared" si="199"/>
        <v/>
      </c>
      <c r="JM19" s="91" t="str">
        <f t="shared" si="200"/>
        <v/>
      </c>
      <c r="JN19" s="92" t="str">
        <f t="shared" si="201"/>
        <v/>
      </c>
      <c r="JO19" s="93" t="str">
        <f t="shared" si="202"/>
        <v/>
      </c>
      <c r="JP19" s="94" t="str">
        <f t="shared" si="203"/>
        <v/>
      </c>
      <c r="JQ19" s="95" t="str">
        <f t="shared" si="204"/>
        <v/>
      </c>
      <c r="JS19" s="87"/>
      <c r="JT19" s="87"/>
      <c r="JU19" s="88" t="str">
        <f t="shared" si="205"/>
        <v/>
      </c>
      <c r="JV19" s="89" t="str">
        <f t="shared" si="206"/>
        <v/>
      </c>
      <c r="JW19" s="90" t="str">
        <f t="shared" si="207"/>
        <v/>
      </c>
      <c r="JX19" s="90" t="str">
        <f t="shared" si="208"/>
        <v/>
      </c>
      <c r="JY19" s="91" t="str">
        <f t="shared" si="209"/>
        <v/>
      </c>
      <c r="JZ19" s="92" t="str">
        <f t="shared" si="210"/>
        <v/>
      </c>
      <c r="KA19" s="93" t="str">
        <f t="shared" si="211"/>
        <v/>
      </c>
      <c r="KB19" s="94" t="str">
        <f t="shared" si="212"/>
        <v/>
      </c>
      <c r="KC19" s="95" t="str">
        <f t="shared" si="213"/>
        <v/>
      </c>
      <c r="KE19" s="87"/>
      <c r="KF19" s="87"/>
    </row>
    <row r="20" spans="1:292" ht="13.5" customHeight="1" x14ac:dyDescent="0.25">
      <c r="A20" s="17"/>
      <c r="B20" s="87" t="s">
        <v>536</v>
      </c>
      <c r="C20" s="2" t="s">
        <v>537</v>
      </c>
      <c r="D20" s="167"/>
      <c r="E20" s="88">
        <f t="shared" si="0"/>
        <v>41796</v>
      </c>
      <c r="F20" s="89" t="str">
        <f t="shared" si="1"/>
        <v>Orbán II</v>
      </c>
      <c r="G20" s="90">
        <v>40900</v>
      </c>
      <c r="H20" s="90">
        <f t="shared" si="3"/>
        <v>41796</v>
      </c>
      <c r="I20" s="91" t="str">
        <f t="shared" si="4"/>
        <v>Lászlóné Németh</v>
      </c>
      <c r="J20" s="92" t="str">
        <f t="shared" si="5"/>
        <v>1953</v>
      </c>
      <c r="K20" s="93" t="str">
        <f t="shared" si="6"/>
        <v>female</v>
      </c>
      <c r="L20" s="94" t="str">
        <f t="shared" si="214"/>
        <v>hu_independent01</v>
      </c>
      <c r="M20" s="95" t="str">
        <f t="shared" si="7"/>
        <v>Németh_Lászlóné_1953</v>
      </c>
      <c r="O20" s="87"/>
      <c r="P20" s="167" t="s">
        <v>1017</v>
      </c>
      <c r="Q20" s="88" t="str">
        <f t="shared" si="8"/>
        <v/>
      </c>
      <c r="R20" s="89" t="str">
        <f t="shared" si="9"/>
        <v/>
      </c>
      <c r="S20" s="90" t="str">
        <f t="shared" si="10"/>
        <v/>
      </c>
      <c r="T20" s="90" t="str">
        <f t="shared" si="11"/>
        <v/>
      </c>
      <c r="U20" s="91" t="str">
        <f t="shared" si="12"/>
        <v/>
      </c>
      <c r="V20" s="92" t="str">
        <f t="shared" si="13"/>
        <v/>
      </c>
      <c r="W20" s="93" t="str">
        <f t="shared" si="14"/>
        <v/>
      </c>
      <c r="X20" s="94" t="str">
        <f t="shared" si="15"/>
        <v/>
      </c>
      <c r="Y20" s="95" t="str">
        <f t="shared" si="16"/>
        <v/>
      </c>
      <c r="AA20" s="87"/>
      <c r="AB20" s="87"/>
      <c r="AC20" s="88" t="str">
        <f t="shared" si="17"/>
        <v/>
      </c>
      <c r="AD20" s="89" t="str">
        <f t="shared" si="18"/>
        <v/>
      </c>
      <c r="AE20" s="90" t="str">
        <f t="shared" si="19"/>
        <v/>
      </c>
      <c r="AF20" s="90" t="str">
        <f t="shared" si="20"/>
        <v/>
      </c>
      <c r="AG20" s="91" t="str">
        <f t="shared" si="21"/>
        <v/>
      </c>
      <c r="AH20" s="92" t="str">
        <f t="shared" si="22"/>
        <v/>
      </c>
      <c r="AI20" s="93" t="str">
        <f t="shared" si="23"/>
        <v/>
      </c>
      <c r="AJ20" s="94" t="str">
        <f t="shared" si="24"/>
        <v/>
      </c>
      <c r="AK20" s="95" t="str">
        <f t="shared" si="25"/>
        <v/>
      </c>
      <c r="AM20" s="87"/>
      <c r="AN20" s="87"/>
      <c r="AO20" s="88" t="str">
        <f t="shared" si="26"/>
        <v/>
      </c>
      <c r="AP20" s="89" t="str">
        <f t="shared" si="27"/>
        <v/>
      </c>
      <c r="AQ20" s="90" t="str">
        <f t="shared" si="28"/>
        <v/>
      </c>
      <c r="AR20" s="90" t="str">
        <f t="shared" si="29"/>
        <v/>
      </c>
      <c r="AS20" s="91" t="str">
        <f t="shared" si="30"/>
        <v/>
      </c>
      <c r="AT20" s="92" t="str">
        <f t="shared" si="31"/>
        <v/>
      </c>
      <c r="AU20" s="93" t="str">
        <f t="shared" si="32"/>
        <v/>
      </c>
      <c r="AV20" s="94" t="str">
        <f t="shared" si="33"/>
        <v/>
      </c>
      <c r="AW20" s="95" t="str">
        <f t="shared" si="34"/>
        <v/>
      </c>
      <c r="AY20" s="87"/>
      <c r="AZ20" s="87"/>
      <c r="BA20" s="88" t="str">
        <f t="shared" si="35"/>
        <v/>
      </c>
      <c r="BB20" s="89" t="str">
        <f t="shared" si="36"/>
        <v/>
      </c>
      <c r="BC20" s="90" t="str">
        <f t="shared" si="37"/>
        <v/>
      </c>
      <c r="BD20" s="90" t="str">
        <f t="shared" si="38"/>
        <v/>
      </c>
      <c r="BE20" s="91" t="str">
        <f t="shared" si="39"/>
        <v/>
      </c>
      <c r="BF20" s="92" t="str">
        <f t="shared" si="40"/>
        <v/>
      </c>
      <c r="BG20" s="93" t="str">
        <f t="shared" si="41"/>
        <v/>
      </c>
      <c r="BH20" s="94" t="str">
        <f t="shared" si="42"/>
        <v/>
      </c>
      <c r="BI20" s="95" t="str">
        <f t="shared" si="43"/>
        <v/>
      </c>
      <c r="BK20" s="87"/>
      <c r="BL20" s="87"/>
      <c r="BM20" s="88" t="str">
        <f t="shared" si="44"/>
        <v/>
      </c>
      <c r="BN20" s="89" t="str">
        <f t="shared" si="45"/>
        <v/>
      </c>
      <c r="BO20" s="90" t="str">
        <f t="shared" si="46"/>
        <v/>
      </c>
      <c r="BP20" s="90" t="str">
        <f t="shared" si="47"/>
        <v/>
      </c>
      <c r="BQ20" s="91" t="str">
        <f t="shared" si="48"/>
        <v/>
      </c>
      <c r="BR20" s="92" t="str">
        <f t="shared" si="49"/>
        <v/>
      </c>
      <c r="BS20" s="93" t="str">
        <f t="shared" si="50"/>
        <v/>
      </c>
      <c r="BT20" s="94" t="str">
        <f t="shared" si="51"/>
        <v/>
      </c>
      <c r="BU20" s="95" t="str">
        <f t="shared" si="52"/>
        <v/>
      </c>
      <c r="BW20" s="87"/>
      <c r="BX20" s="87"/>
      <c r="BY20" s="88" t="str">
        <f t="shared" si="53"/>
        <v/>
      </c>
      <c r="BZ20" s="89" t="str">
        <f t="shared" si="54"/>
        <v/>
      </c>
      <c r="CA20" s="90" t="str">
        <f t="shared" si="55"/>
        <v/>
      </c>
      <c r="CB20" s="90" t="str">
        <f t="shared" si="56"/>
        <v/>
      </c>
      <c r="CC20" s="91" t="str">
        <f t="shared" si="57"/>
        <v/>
      </c>
      <c r="CD20" s="92" t="str">
        <f t="shared" si="58"/>
        <v/>
      </c>
      <c r="CE20" s="93" t="str">
        <f t="shared" si="59"/>
        <v/>
      </c>
      <c r="CF20" s="94" t="str">
        <f t="shared" si="60"/>
        <v/>
      </c>
      <c r="CG20" s="95" t="str">
        <f t="shared" si="61"/>
        <v/>
      </c>
      <c r="CI20" s="87"/>
      <c r="CJ20" s="87"/>
      <c r="CK20" s="88" t="str">
        <f t="shared" si="62"/>
        <v/>
      </c>
      <c r="CL20" s="89" t="str">
        <f t="shared" si="63"/>
        <v/>
      </c>
      <c r="CM20" s="90" t="str">
        <f t="shared" si="64"/>
        <v/>
      </c>
      <c r="CN20" s="90" t="str">
        <f t="shared" si="65"/>
        <v/>
      </c>
      <c r="CO20" s="91" t="str">
        <f t="shared" si="66"/>
        <v/>
      </c>
      <c r="CP20" s="92" t="str">
        <f t="shared" si="67"/>
        <v/>
      </c>
      <c r="CQ20" s="93" t="str">
        <f t="shared" si="68"/>
        <v/>
      </c>
      <c r="CR20" s="94" t="str">
        <f t="shared" si="69"/>
        <v/>
      </c>
      <c r="CS20" s="95" t="str">
        <f t="shared" si="70"/>
        <v/>
      </c>
      <c r="CU20" s="87"/>
      <c r="CV20" s="87"/>
      <c r="CW20" s="88" t="str">
        <f t="shared" si="71"/>
        <v/>
      </c>
      <c r="CX20" s="89" t="str">
        <f t="shared" si="72"/>
        <v/>
      </c>
      <c r="CY20" s="90" t="str">
        <f t="shared" si="73"/>
        <v/>
      </c>
      <c r="CZ20" s="90" t="str">
        <f t="shared" si="74"/>
        <v/>
      </c>
      <c r="DA20" s="91" t="str">
        <f t="shared" si="75"/>
        <v/>
      </c>
      <c r="DB20" s="92" t="str">
        <f t="shared" si="76"/>
        <v/>
      </c>
      <c r="DC20" s="93" t="str">
        <f t="shared" si="77"/>
        <v/>
      </c>
      <c r="DD20" s="94" t="str">
        <f t="shared" si="78"/>
        <v/>
      </c>
      <c r="DE20" s="95" t="str">
        <f t="shared" si="79"/>
        <v/>
      </c>
      <c r="DG20" s="87"/>
      <c r="DH20" s="87"/>
      <c r="DI20" s="88" t="str">
        <f t="shared" si="80"/>
        <v/>
      </c>
      <c r="DJ20" s="89" t="str">
        <f t="shared" si="81"/>
        <v/>
      </c>
      <c r="DK20" s="90" t="str">
        <f t="shared" si="82"/>
        <v/>
      </c>
      <c r="DL20" s="90" t="str">
        <f t="shared" si="83"/>
        <v/>
      </c>
      <c r="DM20" s="91" t="str">
        <f t="shared" si="84"/>
        <v/>
      </c>
      <c r="DN20" s="92" t="str">
        <f t="shared" si="85"/>
        <v/>
      </c>
      <c r="DO20" s="93" t="str">
        <f t="shared" si="86"/>
        <v/>
      </c>
      <c r="DP20" s="94" t="str">
        <f t="shared" si="87"/>
        <v/>
      </c>
      <c r="DQ20" s="95" t="str">
        <f t="shared" si="88"/>
        <v/>
      </c>
      <c r="DS20" s="87"/>
      <c r="DT20" s="87"/>
      <c r="DU20" s="88" t="str">
        <f t="shared" si="89"/>
        <v/>
      </c>
      <c r="DV20" s="89" t="str">
        <f t="shared" si="90"/>
        <v/>
      </c>
      <c r="DW20" s="90" t="str">
        <f t="shared" si="91"/>
        <v/>
      </c>
      <c r="DX20" s="90" t="str">
        <f t="shared" si="92"/>
        <v/>
      </c>
      <c r="DY20" s="91" t="str">
        <f t="shared" si="93"/>
        <v/>
      </c>
      <c r="DZ20" s="92" t="str">
        <f t="shared" si="94"/>
        <v/>
      </c>
      <c r="EA20" s="93" t="str">
        <f t="shared" si="95"/>
        <v/>
      </c>
      <c r="EB20" s="94" t="str">
        <f t="shared" si="96"/>
        <v/>
      </c>
      <c r="EC20" s="95" t="str">
        <f t="shared" si="97"/>
        <v/>
      </c>
      <c r="EE20" s="87"/>
      <c r="EF20" s="87"/>
      <c r="EG20" s="88" t="str">
        <f t="shared" si="98"/>
        <v/>
      </c>
      <c r="EH20" s="89" t="str">
        <f t="shared" si="99"/>
        <v/>
      </c>
      <c r="EI20" s="90" t="str">
        <f t="shared" si="100"/>
        <v/>
      </c>
      <c r="EJ20" s="90" t="str">
        <f t="shared" si="101"/>
        <v/>
      </c>
      <c r="EK20" s="91" t="str">
        <f t="shared" si="102"/>
        <v/>
      </c>
      <c r="EL20" s="92" t="str">
        <f t="shared" si="103"/>
        <v/>
      </c>
      <c r="EM20" s="93" t="str">
        <f t="shared" si="104"/>
        <v/>
      </c>
      <c r="EN20" s="94" t="str">
        <f t="shared" si="105"/>
        <v/>
      </c>
      <c r="EO20" s="95" t="str">
        <f t="shared" si="106"/>
        <v/>
      </c>
      <c r="EQ20" s="87"/>
      <c r="ER20" s="87"/>
      <c r="ES20" s="88" t="str">
        <f t="shared" si="107"/>
        <v/>
      </c>
      <c r="ET20" s="89" t="str">
        <f t="shared" si="108"/>
        <v/>
      </c>
      <c r="EU20" s="90" t="str">
        <f t="shared" si="109"/>
        <v/>
      </c>
      <c r="EV20" s="90" t="str">
        <f t="shared" si="110"/>
        <v/>
      </c>
      <c r="EW20" s="91" t="str">
        <f t="shared" si="111"/>
        <v/>
      </c>
      <c r="EX20" s="92" t="str">
        <f t="shared" si="112"/>
        <v/>
      </c>
      <c r="EY20" s="93" t="str">
        <f t="shared" si="113"/>
        <v/>
      </c>
      <c r="EZ20" s="94" t="str">
        <f t="shared" si="114"/>
        <v/>
      </c>
      <c r="FA20" s="95" t="str">
        <f t="shared" si="115"/>
        <v/>
      </c>
      <c r="FC20" s="87"/>
      <c r="FD20" s="87"/>
      <c r="FE20" s="88" t="str">
        <f t="shared" si="116"/>
        <v/>
      </c>
      <c r="FF20" s="89" t="str">
        <f t="shared" si="117"/>
        <v/>
      </c>
      <c r="FG20" s="90" t="str">
        <f t="shared" si="118"/>
        <v/>
      </c>
      <c r="FH20" s="90" t="str">
        <f t="shared" si="119"/>
        <v/>
      </c>
      <c r="FI20" s="91" t="str">
        <f t="shared" si="120"/>
        <v/>
      </c>
      <c r="FJ20" s="92" t="str">
        <f t="shared" si="121"/>
        <v/>
      </c>
      <c r="FK20" s="93" t="str">
        <f t="shared" si="122"/>
        <v/>
      </c>
      <c r="FL20" s="94" t="str">
        <f t="shared" si="123"/>
        <v/>
      </c>
      <c r="FM20" s="95" t="str">
        <f t="shared" si="124"/>
        <v/>
      </c>
      <c r="FO20" s="87"/>
      <c r="FP20" s="87"/>
      <c r="FQ20" s="88" t="str">
        <f>IF(FU20="","",#REF!)</f>
        <v/>
      </c>
      <c r="FR20" s="89" t="str">
        <f t="shared" si="125"/>
        <v/>
      </c>
      <c r="FS20" s="90" t="str">
        <f t="shared" si="126"/>
        <v/>
      </c>
      <c r="FT20" s="90" t="str">
        <f t="shared" si="127"/>
        <v/>
      </c>
      <c r="FU20" s="91" t="str">
        <f t="shared" si="128"/>
        <v/>
      </c>
      <c r="FV20" s="92" t="str">
        <f t="shared" si="129"/>
        <v/>
      </c>
      <c r="FW20" s="93" t="str">
        <f t="shared" si="130"/>
        <v/>
      </c>
      <c r="FX20" s="94" t="str">
        <f t="shared" si="131"/>
        <v/>
      </c>
      <c r="FY20" s="95" t="str">
        <f t="shared" si="132"/>
        <v/>
      </c>
      <c r="GA20" s="87"/>
      <c r="GB20" s="87"/>
      <c r="GC20" s="88" t="str">
        <f t="shared" si="133"/>
        <v/>
      </c>
      <c r="GD20" s="89" t="str">
        <f t="shared" si="134"/>
        <v/>
      </c>
      <c r="GE20" s="90" t="str">
        <f t="shared" si="135"/>
        <v/>
      </c>
      <c r="GF20" s="90" t="str">
        <f t="shared" si="136"/>
        <v/>
      </c>
      <c r="GG20" s="91" t="str">
        <f t="shared" si="137"/>
        <v/>
      </c>
      <c r="GH20" s="92" t="str">
        <f t="shared" si="138"/>
        <v/>
      </c>
      <c r="GI20" s="93" t="str">
        <f t="shared" si="139"/>
        <v/>
      </c>
      <c r="GJ20" s="94" t="str">
        <f t="shared" si="140"/>
        <v/>
      </c>
      <c r="GK20" s="95" t="str">
        <f t="shared" si="141"/>
        <v/>
      </c>
      <c r="GM20" s="87"/>
      <c r="GN20" s="87" t="s">
        <v>291</v>
      </c>
      <c r="GO20" s="88" t="str">
        <f t="shared" si="142"/>
        <v/>
      </c>
      <c r="GP20" s="89" t="str">
        <f t="shared" si="143"/>
        <v/>
      </c>
      <c r="GQ20" s="90" t="str">
        <f t="shared" si="144"/>
        <v/>
      </c>
      <c r="GR20" s="90" t="str">
        <f t="shared" si="145"/>
        <v/>
      </c>
      <c r="GS20" s="91" t="str">
        <f t="shared" si="146"/>
        <v/>
      </c>
      <c r="GT20" s="92" t="str">
        <f t="shared" si="147"/>
        <v/>
      </c>
      <c r="GU20" s="93" t="str">
        <f t="shared" si="148"/>
        <v/>
      </c>
      <c r="GV20" s="94" t="str">
        <f t="shared" si="149"/>
        <v/>
      </c>
      <c r="GW20" s="95" t="str">
        <f t="shared" si="150"/>
        <v/>
      </c>
      <c r="GY20" s="87"/>
      <c r="GZ20" s="87"/>
      <c r="HA20" s="88" t="str">
        <f t="shared" si="151"/>
        <v/>
      </c>
      <c r="HB20" s="89" t="str">
        <f t="shared" si="152"/>
        <v/>
      </c>
      <c r="HC20" s="90" t="str">
        <f t="shared" si="153"/>
        <v/>
      </c>
      <c r="HD20" s="90" t="str">
        <f t="shared" si="154"/>
        <v/>
      </c>
      <c r="HE20" s="91" t="str">
        <f t="shared" si="155"/>
        <v/>
      </c>
      <c r="HF20" s="92" t="str">
        <f t="shared" si="156"/>
        <v/>
      </c>
      <c r="HG20" s="93" t="str">
        <f t="shared" si="157"/>
        <v/>
      </c>
      <c r="HH20" s="94" t="str">
        <f t="shared" si="158"/>
        <v/>
      </c>
      <c r="HI20" s="95" t="str">
        <f t="shared" si="159"/>
        <v/>
      </c>
      <c r="HK20" s="87"/>
      <c r="HL20" s="87" t="s">
        <v>291</v>
      </c>
      <c r="HM20" s="88" t="str">
        <f t="shared" si="160"/>
        <v/>
      </c>
      <c r="HN20" s="89" t="str">
        <f t="shared" si="161"/>
        <v/>
      </c>
      <c r="HO20" s="90" t="str">
        <f t="shared" si="162"/>
        <v/>
      </c>
      <c r="HP20" s="90" t="str">
        <f t="shared" si="163"/>
        <v/>
      </c>
      <c r="HQ20" s="91" t="str">
        <f t="shared" si="164"/>
        <v/>
      </c>
      <c r="HR20" s="92" t="str">
        <f t="shared" si="165"/>
        <v/>
      </c>
      <c r="HS20" s="93" t="str">
        <f t="shared" si="166"/>
        <v/>
      </c>
      <c r="HT20" s="94" t="str">
        <f t="shared" si="167"/>
        <v/>
      </c>
      <c r="HU20" s="95" t="str">
        <f t="shared" si="168"/>
        <v/>
      </c>
      <c r="HW20" s="87"/>
      <c r="HX20" s="87"/>
      <c r="HY20" s="88" t="str">
        <f t="shared" si="169"/>
        <v/>
      </c>
      <c r="HZ20" s="89" t="str">
        <f t="shared" si="170"/>
        <v/>
      </c>
      <c r="IA20" s="90" t="str">
        <f t="shared" si="171"/>
        <v/>
      </c>
      <c r="IB20" s="90" t="str">
        <f t="shared" si="172"/>
        <v/>
      </c>
      <c r="IC20" s="91" t="str">
        <f t="shared" si="173"/>
        <v/>
      </c>
      <c r="ID20" s="92" t="str">
        <f t="shared" si="174"/>
        <v/>
      </c>
      <c r="IE20" s="93" t="str">
        <f t="shared" si="175"/>
        <v/>
      </c>
      <c r="IF20" s="94" t="str">
        <f t="shared" si="176"/>
        <v/>
      </c>
      <c r="IG20" s="95" t="str">
        <f t="shared" si="177"/>
        <v/>
      </c>
      <c r="II20" s="87"/>
      <c r="IJ20" s="87"/>
      <c r="IK20" s="88" t="str">
        <f t="shared" si="178"/>
        <v/>
      </c>
      <c r="IL20" s="89" t="str">
        <f t="shared" si="179"/>
        <v/>
      </c>
      <c r="IM20" s="90" t="str">
        <f t="shared" si="180"/>
        <v/>
      </c>
      <c r="IN20" s="90" t="str">
        <f t="shared" si="181"/>
        <v/>
      </c>
      <c r="IO20" s="91" t="str">
        <f t="shared" si="182"/>
        <v/>
      </c>
      <c r="IP20" s="92" t="str">
        <f t="shared" si="183"/>
        <v/>
      </c>
      <c r="IQ20" s="93" t="str">
        <f t="shared" si="184"/>
        <v/>
      </c>
      <c r="IR20" s="94" t="str">
        <f t="shared" si="185"/>
        <v/>
      </c>
      <c r="IS20" s="95" t="str">
        <f t="shared" si="186"/>
        <v/>
      </c>
      <c r="IU20" s="87"/>
      <c r="IV20" s="87"/>
      <c r="IW20" s="88" t="str">
        <f t="shared" si="187"/>
        <v/>
      </c>
      <c r="IX20" s="89" t="str">
        <f t="shared" si="188"/>
        <v/>
      </c>
      <c r="IY20" s="90" t="str">
        <f t="shared" si="189"/>
        <v/>
      </c>
      <c r="IZ20" s="90" t="str">
        <f t="shared" si="190"/>
        <v/>
      </c>
      <c r="JA20" s="91" t="str">
        <f t="shared" si="191"/>
        <v/>
      </c>
      <c r="JB20" s="92" t="str">
        <f t="shared" si="192"/>
        <v/>
      </c>
      <c r="JC20" s="93" t="str">
        <f t="shared" si="193"/>
        <v/>
      </c>
      <c r="JD20" s="94" t="str">
        <f t="shared" si="194"/>
        <v/>
      </c>
      <c r="JE20" s="95" t="str">
        <f t="shared" si="195"/>
        <v/>
      </c>
      <c r="JG20" s="87"/>
      <c r="JH20" s="87"/>
      <c r="JI20" s="88" t="str">
        <f t="shared" si="196"/>
        <v/>
      </c>
      <c r="JJ20" s="89" t="str">
        <f t="shared" si="197"/>
        <v/>
      </c>
      <c r="JK20" s="90" t="str">
        <f t="shared" si="198"/>
        <v/>
      </c>
      <c r="JL20" s="90" t="str">
        <f t="shared" si="199"/>
        <v/>
      </c>
      <c r="JM20" s="91" t="str">
        <f t="shared" si="200"/>
        <v/>
      </c>
      <c r="JN20" s="92" t="str">
        <f t="shared" si="201"/>
        <v/>
      </c>
      <c r="JO20" s="93" t="str">
        <f t="shared" si="202"/>
        <v/>
      </c>
      <c r="JP20" s="94" t="str">
        <f t="shared" si="203"/>
        <v/>
      </c>
      <c r="JQ20" s="95" t="str">
        <f t="shared" si="204"/>
        <v/>
      </c>
      <c r="JS20" s="87"/>
      <c r="JT20" s="87"/>
      <c r="JU20" s="88" t="str">
        <f t="shared" si="205"/>
        <v/>
      </c>
      <c r="JV20" s="89" t="str">
        <f t="shared" si="206"/>
        <v/>
      </c>
      <c r="JW20" s="90" t="str">
        <f t="shared" si="207"/>
        <v/>
      </c>
      <c r="JX20" s="90" t="str">
        <f t="shared" si="208"/>
        <v/>
      </c>
      <c r="JY20" s="91" t="str">
        <f t="shared" si="209"/>
        <v/>
      </c>
      <c r="JZ20" s="92" t="str">
        <f t="shared" si="210"/>
        <v/>
      </c>
      <c r="KA20" s="93" t="str">
        <f t="shared" si="211"/>
        <v/>
      </c>
      <c r="KB20" s="94" t="str">
        <f t="shared" si="212"/>
        <v/>
      </c>
      <c r="KC20" s="95" t="str">
        <f t="shared" si="213"/>
        <v/>
      </c>
      <c r="KE20" s="87"/>
      <c r="KF20" s="87"/>
    </row>
    <row r="21" spans="1:292" ht="13.5" customHeight="1" x14ac:dyDescent="0.25">
      <c r="A21" s="17"/>
      <c r="B21" s="87" t="s">
        <v>538</v>
      </c>
      <c r="C21" s="2" t="s">
        <v>539</v>
      </c>
      <c r="D21" s="167"/>
      <c r="E21" s="88" t="str">
        <f t="shared" si="0"/>
        <v/>
      </c>
      <c r="F21" s="89" t="str">
        <f t="shared" si="1"/>
        <v/>
      </c>
      <c r="G21" s="90" t="str">
        <f t="shared" si="2"/>
        <v/>
      </c>
      <c r="H21" s="90" t="str">
        <f t="shared" si="3"/>
        <v/>
      </c>
      <c r="I21" s="91" t="str">
        <f t="shared" si="4"/>
        <v/>
      </c>
      <c r="J21" s="92" t="str">
        <f t="shared" si="5"/>
        <v/>
      </c>
      <c r="K21" s="93" t="str">
        <f t="shared" si="6"/>
        <v/>
      </c>
      <c r="L21" s="94" t="str">
        <f t="shared" si="214"/>
        <v/>
      </c>
      <c r="M21" s="95" t="str">
        <f t="shared" si="7"/>
        <v/>
      </c>
      <c r="O21" s="87"/>
      <c r="P21" s="167"/>
      <c r="Q21" s="88" t="str">
        <f t="shared" si="8"/>
        <v/>
      </c>
      <c r="R21" s="89" t="str">
        <f t="shared" si="9"/>
        <v/>
      </c>
      <c r="S21" s="90" t="str">
        <f t="shared" si="10"/>
        <v/>
      </c>
      <c r="T21" s="90" t="str">
        <f t="shared" si="11"/>
        <v/>
      </c>
      <c r="U21" s="91" t="str">
        <f t="shared" si="12"/>
        <v/>
      </c>
      <c r="V21" s="92" t="str">
        <f t="shared" si="13"/>
        <v/>
      </c>
      <c r="W21" s="93" t="str">
        <f t="shared" si="14"/>
        <v/>
      </c>
      <c r="X21" s="94" t="str">
        <f t="shared" si="15"/>
        <v/>
      </c>
      <c r="Y21" s="95" t="str">
        <f t="shared" si="16"/>
        <v/>
      </c>
      <c r="AA21" s="87"/>
      <c r="AB21" s="87"/>
      <c r="AC21" s="88" t="str">
        <f t="shared" si="17"/>
        <v/>
      </c>
      <c r="AD21" s="89" t="str">
        <f t="shared" si="18"/>
        <v/>
      </c>
      <c r="AE21" s="90" t="str">
        <f t="shared" si="19"/>
        <v/>
      </c>
      <c r="AF21" s="90" t="str">
        <f t="shared" si="20"/>
        <v/>
      </c>
      <c r="AG21" s="91" t="str">
        <f t="shared" si="21"/>
        <v/>
      </c>
      <c r="AH21" s="92" t="str">
        <f t="shared" si="22"/>
        <v/>
      </c>
      <c r="AI21" s="93" t="str">
        <f t="shared" si="23"/>
        <v/>
      </c>
      <c r="AJ21" s="94" t="str">
        <f t="shared" si="24"/>
        <v/>
      </c>
      <c r="AK21" s="95" t="str">
        <f t="shared" si="25"/>
        <v/>
      </c>
      <c r="AM21" s="87"/>
      <c r="AN21" s="87"/>
      <c r="AO21" s="88" t="str">
        <f t="shared" si="26"/>
        <v/>
      </c>
      <c r="AP21" s="89" t="str">
        <f t="shared" si="27"/>
        <v/>
      </c>
      <c r="AQ21" s="90" t="str">
        <f t="shared" si="28"/>
        <v/>
      </c>
      <c r="AR21" s="90" t="str">
        <f t="shared" si="29"/>
        <v/>
      </c>
      <c r="AS21" s="91" t="str">
        <f t="shared" si="30"/>
        <v/>
      </c>
      <c r="AT21" s="92" t="str">
        <f t="shared" si="31"/>
        <v/>
      </c>
      <c r="AU21" s="93" t="str">
        <f t="shared" si="32"/>
        <v/>
      </c>
      <c r="AV21" s="94" t="str">
        <f t="shared" si="33"/>
        <v/>
      </c>
      <c r="AW21" s="95" t="str">
        <f t="shared" si="34"/>
        <v/>
      </c>
      <c r="AY21" s="87"/>
      <c r="AZ21" s="87"/>
      <c r="BA21" s="88" t="str">
        <f t="shared" si="35"/>
        <v/>
      </c>
      <c r="BB21" s="89" t="str">
        <f t="shared" si="36"/>
        <v/>
      </c>
      <c r="BC21" s="90" t="str">
        <f t="shared" si="37"/>
        <v/>
      </c>
      <c r="BD21" s="90" t="str">
        <f t="shared" si="38"/>
        <v/>
      </c>
      <c r="BE21" s="91" t="str">
        <f t="shared" si="39"/>
        <v/>
      </c>
      <c r="BF21" s="92" t="str">
        <f t="shared" si="40"/>
        <v/>
      </c>
      <c r="BG21" s="93" t="str">
        <f t="shared" si="41"/>
        <v/>
      </c>
      <c r="BH21" s="94" t="str">
        <f t="shared" si="42"/>
        <v/>
      </c>
      <c r="BI21" s="95" t="str">
        <f t="shared" si="43"/>
        <v/>
      </c>
      <c r="BK21" s="87"/>
      <c r="BL21" s="87"/>
      <c r="BM21" s="88" t="str">
        <f t="shared" si="44"/>
        <v/>
      </c>
      <c r="BN21" s="89" t="str">
        <f t="shared" si="45"/>
        <v/>
      </c>
      <c r="BO21" s="90" t="str">
        <f t="shared" si="46"/>
        <v/>
      </c>
      <c r="BP21" s="90" t="str">
        <f t="shared" si="47"/>
        <v/>
      </c>
      <c r="BQ21" s="91" t="str">
        <f t="shared" si="48"/>
        <v/>
      </c>
      <c r="BR21" s="92" t="str">
        <f t="shared" si="49"/>
        <v/>
      </c>
      <c r="BS21" s="93" t="str">
        <f t="shared" si="50"/>
        <v/>
      </c>
      <c r="BT21" s="94" t="str">
        <f t="shared" si="51"/>
        <v/>
      </c>
      <c r="BU21" s="95" t="str">
        <f t="shared" si="52"/>
        <v/>
      </c>
      <c r="BW21" s="87"/>
      <c r="BX21" s="87"/>
      <c r="BY21" s="88" t="str">
        <f t="shared" si="53"/>
        <v/>
      </c>
      <c r="BZ21" s="89" t="str">
        <f t="shared" si="54"/>
        <v/>
      </c>
      <c r="CA21" s="90" t="str">
        <f t="shared" si="55"/>
        <v/>
      </c>
      <c r="CB21" s="90" t="str">
        <f t="shared" si="56"/>
        <v/>
      </c>
      <c r="CC21" s="91" t="str">
        <f t="shared" si="57"/>
        <v/>
      </c>
      <c r="CD21" s="92" t="str">
        <f t="shared" si="58"/>
        <v/>
      </c>
      <c r="CE21" s="93" t="str">
        <f t="shared" si="59"/>
        <v/>
      </c>
      <c r="CF21" s="94" t="str">
        <f t="shared" si="60"/>
        <v/>
      </c>
      <c r="CG21" s="95" t="str">
        <f t="shared" si="61"/>
        <v/>
      </c>
      <c r="CI21" s="87"/>
      <c r="CJ21" s="87"/>
      <c r="CK21" s="88" t="str">
        <f t="shared" si="62"/>
        <v/>
      </c>
      <c r="CL21" s="89" t="str">
        <f t="shared" si="63"/>
        <v/>
      </c>
      <c r="CM21" s="90" t="str">
        <f t="shared" si="64"/>
        <v/>
      </c>
      <c r="CN21" s="90" t="str">
        <f t="shared" si="65"/>
        <v/>
      </c>
      <c r="CO21" s="91" t="str">
        <f t="shared" si="66"/>
        <v/>
      </c>
      <c r="CP21" s="92" t="str">
        <f t="shared" si="67"/>
        <v/>
      </c>
      <c r="CQ21" s="93" t="str">
        <f t="shared" si="68"/>
        <v/>
      </c>
      <c r="CR21" s="94" t="str">
        <f t="shared" si="69"/>
        <v/>
      </c>
      <c r="CS21" s="95" t="str">
        <f t="shared" si="70"/>
        <v/>
      </c>
      <c r="CU21" s="87"/>
      <c r="CV21" s="87"/>
      <c r="CW21" s="88" t="str">
        <f t="shared" si="71"/>
        <v/>
      </c>
      <c r="CX21" s="89" t="str">
        <f t="shared" si="72"/>
        <v/>
      </c>
      <c r="CY21" s="90" t="str">
        <f t="shared" si="73"/>
        <v/>
      </c>
      <c r="CZ21" s="90" t="str">
        <f t="shared" si="74"/>
        <v/>
      </c>
      <c r="DA21" s="91" t="str">
        <f t="shared" si="75"/>
        <v/>
      </c>
      <c r="DB21" s="92" t="str">
        <f t="shared" si="76"/>
        <v/>
      </c>
      <c r="DC21" s="93" t="str">
        <f t="shared" si="77"/>
        <v/>
      </c>
      <c r="DD21" s="94" t="str">
        <f t="shared" si="78"/>
        <v/>
      </c>
      <c r="DE21" s="95" t="str">
        <f t="shared" si="79"/>
        <v/>
      </c>
      <c r="DG21" s="87"/>
      <c r="DH21" s="87"/>
      <c r="DI21" s="88" t="str">
        <f t="shared" si="80"/>
        <v/>
      </c>
      <c r="DJ21" s="89" t="str">
        <f t="shared" si="81"/>
        <v/>
      </c>
      <c r="DK21" s="90" t="str">
        <f t="shared" si="82"/>
        <v/>
      </c>
      <c r="DL21" s="90" t="str">
        <f t="shared" si="83"/>
        <v/>
      </c>
      <c r="DM21" s="91" t="str">
        <f t="shared" si="84"/>
        <v/>
      </c>
      <c r="DN21" s="92" t="str">
        <f t="shared" si="85"/>
        <v/>
      </c>
      <c r="DO21" s="93" t="str">
        <f t="shared" si="86"/>
        <v/>
      </c>
      <c r="DP21" s="94" t="str">
        <f t="shared" si="87"/>
        <v/>
      </c>
      <c r="DQ21" s="95" t="str">
        <f t="shared" si="88"/>
        <v/>
      </c>
      <c r="DS21" s="87"/>
      <c r="DT21" s="87"/>
      <c r="DU21" s="88" t="str">
        <f t="shared" si="89"/>
        <v/>
      </c>
      <c r="DV21" s="89" t="str">
        <f t="shared" si="90"/>
        <v/>
      </c>
      <c r="DW21" s="90" t="str">
        <f t="shared" si="91"/>
        <v/>
      </c>
      <c r="DX21" s="90" t="str">
        <f t="shared" si="92"/>
        <v/>
      </c>
      <c r="DY21" s="91" t="str">
        <f t="shared" si="93"/>
        <v/>
      </c>
      <c r="DZ21" s="92" t="str">
        <f t="shared" si="94"/>
        <v/>
      </c>
      <c r="EA21" s="93" t="str">
        <f t="shared" si="95"/>
        <v/>
      </c>
      <c r="EB21" s="94" t="str">
        <f t="shared" si="96"/>
        <v/>
      </c>
      <c r="EC21" s="95" t="str">
        <f t="shared" si="97"/>
        <v/>
      </c>
      <c r="EE21" s="87"/>
      <c r="EF21" s="87"/>
      <c r="EG21" s="88" t="str">
        <f t="shared" si="98"/>
        <v/>
      </c>
      <c r="EH21" s="89" t="str">
        <f t="shared" si="99"/>
        <v/>
      </c>
      <c r="EI21" s="90" t="str">
        <f t="shared" si="100"/>
        <v/>
      </c>
      <c r="EJ21" s="90" t="str">
        <f t="shared" si="101"/>
        <v/>
      </c>
      <c r="EK21" s="91" t="str">
        <f t="shared" si="102"/>
        <v/>
      </c>
      <c r="EL21" s="92" t="str">
        <f t="shared" si="103"/>
        <v/>
      </c>
      <c r="EM21" s="93" t="str">
        <f t="shared" si="104"/>
        <v/>
      </c>
      <c r="EN21" s="94" t="str">
        <f t="shared" si="105"/>
        <v/>
      </c>
      <c r="EO21" s="95" t="str">
        <f t="shared" si="106"/>
        <v/>
      </c>
      <c r="EQ21" s="87"/>
      <c r="ER21" s="87"/>
      <c r="ES21" s="88" t="str">
        <f t="shared" si="107"/>
        <v/>
      </c>
      <c r="ET21" s="89" t="str">
        <f t="shared" si="108"/>
        <v/>
      </c>
      <c r="EU21" s="90" t="str">
        <f t="shared" si="109"/>
        <v/>
      </c>
      <c r="EV21" s="90" t="str">
        <f t="shared" si="110"/>
        <v/>
      </c>
      <c r="EW21" s="91" t="str">
        <f t="shared" si="111"/>
        <v/>
      </c>
      <c r="EX21" s="92" t="str">
        <f t="shared" si="112"/>
        <v/>
      </c>
      <c r="EY21" s="93" t="str">
        <f t="shared" si="113"/>
        <v/>
      </c>
      <c r="EZ21" s="94" t="str">
        <f t="shared" si="114"/>
        <v/>
      </c>
      <c r="FA21" s="95" t="str">
        <f t="shared" si="115"/>
        <v/>
      </c>
      <c r="FC21" s="87"/>
      <c r="FD21" s="87"/>
      <c r="FE21" s="88" t="str">
        <f t="shared" si="116"/>
        <v/>
      </c>
      <c r="FF21" s="89" t="str">
        <f t="shared" si="117"/>
        <v/>
      </c>
      <c r="FG21" s="90" t="str">
        <f t="shared" si="118"/>
        <v/>
      </c>
      <c r="FH21" s="90" t="str">
        <f t="shared" si="119"/>
        <v/>
      </c>
      <c r="FI21" s="91" t="str">
        <f t="shared" si="120"/>
        <v/>
      </c>
      <c r="FJ21" s="92" t="str">
        <f t="shared" si="121"/>
        <v/>
      </c>
      <c r="FK21" s="93" t="str">
        <f t="shared" si="122"/>
        <v/>
      </c>
      <c r="FL21" s="94" t="str">
        <f t="shared" si="123"/>
        <v/>
      </c>
      <c r="FM21" s="95" t="str">
        <f t="shared" si="124"/>
        <v/>
      </c>
      <c r="FO21" s="87"/>
      <c r="FP21" s="87"/>
      <c r="FQ21" s="88" t="str">
        <f>IF(FU21="","",#REF!)</f>
        <v/>
      </c>
      <c r="FR21" s="89" t="str">
        <f t="shared" si="125"/>
        <v/>
      </c>
      <c r="FS21" s="90" t="str">
        <f t="shared" si="126"/>
        <v/>
      </c>
      <c r="FT21" s="90" t="str">
        <f t="shared" si="127"/>
        <v/>
      </c>
      <c r="FU21" s="91" t="str">
        <f t="shared" si="128"/>
        <v/>
      </c>
      <c r="FV21" s="92" t="str">
        <f t="shared" si="129"/>
        <v/>
      </c>
      <c r="FW21" s="93" t="str">
        <f t="shared" si="130"/>
        <v/>
      </c>
      <c r="FX21" s="94" t="str">
        <f t="shared" si="131"/>
        <v/>
      </c>
      <c r="FY21" s="95" t="str">
        <f t="shared" si="132"/>
        <v/>
      </c>
      <c r="GA21" s="87"/>
      <c r="GB21" s="87"/>
      <c r="GC21" s="88" t="str">
        <f t="shared" si="133"/>
        <v/>
      </c>
      <c r="GD21" s="89" t="str">
        <f t="shared" si="134"/>
        <v/>
      </c>
      <c r="GE21" s="90" t="str">
        <f t="shared" si="135"/>
        <v/>
      </c>
      <c r="GF21" s="90" t="str">
        <f t="shared" si="136"/>
        <v/>
      </c>
      <c r="GG21" s="91" t="str">
        <f t="shared" si="137"/>
        <v/>
      </c>
      <c r="GH21" s="92" t="str">
        <f t="shared" si="138"/>
        <v/>
      </c>
      <c r="GI21" s="93" t="str">
        <f t="shared" si="139"/>
        <v/>
      </c>
      <c r="GJ21" s="94" t="str">
        <f t="shared" si="140"/>
        <v/>
      </c>
      <c r="GK21" s="95" t="str">
        <f t="shared" si="141"/>
        <v/>
      </c>
      <c r="GM21" s="87"/>
      <c r="GN21" s="87" t="s">
        <v>291</v>
      </c>
      <c r="GO21" s="88" t="str">
        <f t="shared" si="142"/>
        <v/>
      </c>
      <c r="GP21" s="89" t="str">
        <f t="shared" si="143"/>
        <v/>
      </c>
      <c r="GQ21" s="90" t="str">
        <f t="shared" si="144"/>
        <v/>
      </c>
      <c r="GR21" s="90" t="str">
        <f t="shared" si="145"/>
        <v/>
      </c>
      <c r="GS21" s="91" t="str">
        <f t="shared" si="146"/>
        <v/>
      </c>
      <c r="GT21" s="92" t="str">
        <f t="shared" si="147"/>
        <v/>
      </c>
      <c r="GU21" s="93" t="str">
        <f t="shared" si="148"/>
        <v/>
      </c>
      <c r="GV21" s="94" t="str">
        <f t="shared" si="149"/>
        <v/>
      </c>
      <c r="GW21" s="95" t="str">
        <f t="shared" si="150"/>
        <v/>
      </c>
      <c r="GY21" s="87"/>
      <c r="GZ21" s="87"/>
      <c r="HA21" s="88" t="str">
        <f t="shared" si="151"/>
        <v/>
      </c>
      <c r="HB21" s="89" t="str">
        <f t="shared" si="152"/>
        <v/>
      </c>
      <c r="HC21" s="90" t="str">
        <f t="shared" si="153"/>
        <v/>
      </c>
      <c r="HD21" s="90" t="str">
        <f t="shared" si="154"/>
        <v/>
      </c>
      <c r="HE21" s="91" t="str">
        <f t="shared" si="155"/>
        <v/>
      </c>
      <c r="HF21" s="92" t="str">
        <f t="shared" si="156"/>
        <v/>
      </c>
      <c r="HG21" s="93" t="str">
        <f t="shared" si="157"/>
        <v/>
      </c>
      <c r="HH21" s="94" t="str">
        <f t="shared" si="158"/>
        <v/>
      </c>
      <c r="HI21" s="95" t="str">
        <f t="shared" si="159"/>
        <v/>
      </c>
      <c r="HK21" s="87"/>
      <c r="HL21" s="87" t="s">
        <v>291</v>
      </c>
      <c r="HM21" s="88" t="str">
        <f t="shared" si="160"/>
        <v/>
      </c>
      <c r="HN21" s="89" t="str">
        <f t="shared" si="161"/>
        <v/>
      </c>
      <c r="HO21" s="90" t="str">
        <f t="shared" si="162"/>
        <v/>
      </c>
      <c r="HP21" s="90" t="str">
        <f t="shared" si="163"/>
        <v/>
      </c>
      <c r="HQ21" s="91" t="str">
        <f t="shared" si="164"/>
        <v/>
      </c>
      <c r="HR21" s="92" t="str">
        <f t="shared" si="165"/>
        <v/>
      </c>
      <c r="HS21" s="93" t="str">
        <f t="shared" si="166"/>
        <v/>
      </c>
      <c r="HT21" s="94" t="str">
        <f t="shared" si="167"/>
        <v/>
      </c>
      <c r="HU21" s="95" t="str">
        <f t="shared" si="168"/>
        <v/>
      </c>
      <c r="HW21" s="87"/>
      <c r="HX21" s="87"/>
      <c r="HY21" s="88" t="str">
        <f t="shared" si="169"/>
        <v/>
      </c>
      <c r="HZ21" s="89" t="str">
        <f t="shared" si="170"/>
        <v/>
      </c>
      <c r="IA21" s="90" t="str">
        <f t="shared" si="171"/>
        <v/>
      </c>
      <c r="IB21" s="90" t="str">
        <f t="shared" si="172"/>
        <v/>
      </c>
      <c r="IC21" s="91" t="str">
        <f t="shared" si="173"/>
        <v/>
      </c>
      <c r="ID21" s="92" t="str">
        <f t="shared" si="174"/>
        <v/>
      </c>
      <c r="IE21" s="93" t="str">
        <f t="shared" si="175"/>
        <v/>
      </c>
      <c r="IF21" s="94" t="str">
        <f t="shared" si="176"/>
        <v/>
      </c>
      <c r="IG21" s="95" t="str">
        <f t="shared" si="177"/>
        <v/>
      </c>
      <c r="II21" s="87"/>
      <c r="IJ21" s="87"/>
      <c r="IK21" s="88" t="str">
        <f t="shared" si="178"/>
        <v/>
      </c>
      <c r="IL21" s="89" t="str">
        <f t="shared" si="179"/>
        <v/>
      </c>
      <c r="IM21" s="90" t="str">
        <f t="shared" si="180"/>
        <v/>
      </c>
      <c r="IN21" s="90" t="str">
        <f t="shared" si="181"/>
        <v/>
      </c>
      <c r="IO21" s="91" t="str">
        <f t="shared" si="182"/>
        <v/>
      </c>
      <c r="IP21" s="92" t="str">
        <f t="shared" si="183"/>
        <v/>
      </c>
      <c r="IQ21" s="93" t="str">
        <f t="shared" si="184"/>
        <v/>
      </c>
      <c r="IR21" s="94" t="str">
        <f t="shared" si="185"/>
        <v/>
      </c>
      <c r="IS21" s="95" t="str">
        <f t="shared" si="186"/>
        <v/>
      </c>
      <c r="IU21" s="87"/>
      <c r="IV21" s="87"/>
      <c r="IW21" s="88" t="str">
        <f t="shared" si="187"/>
        <v/>
      </c>
      <c r="IX21" s="89" t="str">
        <f t="shared" si="188"/>
        <v/>
      </c>
      <c r="IY21" s="90" t="str">
        <f t="shared" si="189"/>
        <v/>
      </c>
      <c r="IZ21" s="90" t="str">
        <f t="shared" si="190"/>
        <v/>
      </c>
      <c r="JA21" s="91" t="str">
        <f t="shared" si="191"/>
        <v/>
      </c>
      <c r="JB21" s="92" t="str">
        <f t="shared" si="192"/>
        <v/>
      </c>
      <c r="JC21" s="93" t="str">
        <f t="shared" si="193"/>
        <v/>
      </c>
      <c r="JD21" s="94" t="str">
        <f t="shared" si="194"/>
        <v/>
      </c>
      <c r="JE21" s="95" t="str">
        <f t="shared" si="195"/>
        <v/>
      </c>
      <c r="JG21" s="87"/>
      <c r="JH21" s="87"/>
      <c r="JI21" s="88" t="str">
        <f t="shared" si="196"/>
        <v/>
      </c>
      <c r="JJ21" s="89" t="str">
        <f t="shared" si="197"/>
        <v/>
      </c>
      <c r="JK21" s="90" t="str">
        <f t="shared" si="198"/>
        <v/>
      </c>
      <c r="JL21" s="90" t="str">
        <f t="shared" si="199"/>
        <v/>
      </c>
      <c r="JM21" s="91" t="str">
        <f t="shared" si="200"/>
        <v/>
      </c>
      <c r="JN21" s="92" t="str">
        <f t="shared" si="201"/>
        <v/>
      </c>
      <c r="JO21" s="93" t="str">
        <f t="shared" si="202"/>
        <v/>
      </c>
      <c r="JP21" s="94" t="str">
        <f t="shared" si="203"/>
        <v/>
      </c>
      <c r="JQ21" s="95" t="str">
        <f t="shared" si="204"/>
        <v/>
      </c>
      <c r="JS21" s="87"/>
      <c r="JT21" s="87"/>
      <c r="JU21" s="88" t="str">
        <f t="shared" si="205"/>
        <v/>
      </c>
      <c r="JV21" s="89" t="str">
        <f t="shared" si="206"/>
        <v/>
      </c>
      <c r="JW21" s="90" t="str">
        <f t="shared" si="207"/>
        <v/>
      </c>
      <c r="JX21" s="90" t="str">
        <f t="shared" si="208"/>
        <v/>
      </c>
      <c r="JY21" s="91" t="str">
        <f t="shared" si="209"/>
        <v/>
      </c>
      <c r="JZ21" s="92" t="str">
        <f t="shared" si="210"/>
        <v/>
      </c>
      <c r="KA21" s="93" t="str">
        <f t="shared" si="211"/>
        <v/>
      </c>
      <c r="KB21" s="94" t="str">
        <f t="shared" si="212"/>
        <v/>
      </c>
      <c r="KC21" s="95" t="str">
        <f t="shared" si="213"/>
        <v/>
      </c>
      <c r="KE21" s="87"/>
      <c r="KF21" s="87"/>
    </row>
    <row r="22" spans="1:292" ht="13.5" customHeight="1" x14ac:dyDescent="0.25">
      <c r="A22" s="17"/>
      <c r="B22" s="87" t="s">
        <v>540</v>
      </c>
      <c r="C22" s="2" t="s">
        <v>541</v>
      </c>
      <c r="D22" s="167"/>
      <c r="E22" s="88" t="str">
        <f t="shared" si="0"/>
        <v/>
      </c>
      <c r="F22" s="89" t="str">
        <f t="shared" si="1"/>
        <v/>
      </c>
      <c r="G22" s="90" t="str">
        <f t="shared" si="2"/>
        <v/>
      </c>
      <c r="H22" s="90" t="str">
        <f t="shared" si="3"/>
        <v/>
      </c>
      <c r="I22" s="91" t="str">
        <f t="shared" si="4"/>
        <v/>
      </c>
      <c r="J22" s="92" t="str">
        <f t="shared" si="5"/>
        <v/>
      </c>
      <c r="K22" s="93" t="str">
        <f t="shared" si="6"/>
        <v/>
      </c>
      <c r="L22" s="94" t="str">
        <f t="shared" si="214"/>
        <v/>
      </c>
      <c r="M22" s="95" t="str">
        <f t="shared" si="7"/>
        <v/>
      </c>
      <c r="O22" s="87"/>
      <c r="P22" s="167"/>
      <c r="Q22" s="88">
        <f t="shared" si="8"/>
        <v>43238</v>
      </c>
      <c r="R22" s="89" t="str">
        <f t="shared" si="9"/>
        <v>Orbán III</v>
      </c>
      <c r="S22" s="90">
        <f t="shared" si="10"/>
        <v>41796</v>
      </c>
      <c r="T22" s="90">
        <f t="shared" si="11"/>
        <v>43238</v>
      </c>
      <c r="U22" s="91" t="str">
        <f t="shared" si="12"/>
        <v>János Lázár</v>
      </c>
      <c r="V22" s="92" t="str">
        <f t="shared" si="13"/>
        <v>1975</v>
      </c>
      <c r="W22" s="93" t="str">
        <f t="shared" si="14"/>
        <v>male</v>
      </c>
      <c r="X22" s="94" t="str">
        <f t="shared" si="15"/>
        <v>hu_fidesz01</v>
      </c>
      <c r="Y22" s="95" t="str">
        <f t="shared" si="16"/>
        <v>Lázár_János_1975</v>
      </c>
      <c r="AA22" s="87"/>
      <c r="AB22" s="87" t="s">
        <v>1081</v>
      </c>
      <c r="AC22" s="88">
        <f t="shared" si="17"/>
        <v>44705</v>
      </c>
      <c r="AD22" s="89" t="str">
        <f t="shared" si="18"/>
        <v>Orban IV</v>
      </c>
      <c r="AE22" s="90">
        <f t="shared" si="19"/>
        <v>43238</v>
      </c>
      <c r="AF22" s="90">
        <f t="shared" si="20"/>
        <v>44705</v>
      </c>
      <c r="AG22" s="91" t="str">
        <f t="shared" si="21"/>
        <v>Gergely Gulyás</v>
      </c>
      <c r="AH22" s="92" t="str">
        <f t="shared" si="22"/>
        <v>1981</v>
      </c>
      <c r="AI22" s="93" t="str">
        <f t="shared" si="23"/>
        <v>male</v>
      </c>
      <c r="AJ22" s="94" t="str">
        <f t="shared" si="24"/>
        <v>hu_fidesz01</v>
      </c>
      <c r="AK22" s="95" t="str">
        <f t="shared" si="25"/>
        <v>Gulyás_Gergely_1981</v>
      </c>
      <c r="AM22" s="87"/>
      <c r="AN22" s="87" t="s">
        <v>1140</v>
      </c>
      <c r="AO22" s="88">
        <f t="shared" si="26"/>
        <v>44926</v>
      </c>
      <c r="AP22" s="89" t="str">
        <f t="shared" si="27"/>
        <v>Orban IV</v>
      </c>
      <c r="AQ22" s="90">
        <f t="shared" si="28"/>
        <v>44705</v>
      </c>
      <c r="AR22" s="90">
        <f t="shared" si="29"/>
        <v>44926</v>
      </c>
      <c r="AS22" s="91" t="str">
        <f t="shared" si="30"/>
        <v>Gergely Gulyás</v>
      </c>
      <c r="AT22" s="92" t="str">
        <f t="shared" si="31"/>
        <v>1981</v>
      </c>
      <c r="AU22" s="93" t="str">
        <f t="shared" si="32"/>
        <v>male</v>
      </c>
      <c r="AV22" s="94" t="str">
        <f t="shared" si="33"/>
        <v>hu_fidesz01</v>
      </c>
      <c r="AW22" s="95" t="str">
        <f t="shared" si="34"/>
        <v>Gulyás_Gergely_1981</v>
      </c>
      <c r="AY22" s="87"/>
      <c r="AZ22" s="87" t="s">
        <v>1140</v>
      </c>
      <c r="BA22" s="88" t="str">
        <f t="shared" si="35"/>
        <v/>
      </c>
      <c r="BB22" s="89" t="str">
        <f t="shared" si="36"/>
        <v/>
      </c>
      <c r="BC22" s="90" t="str">
        <f t="shared" si="37"/>
        <v/>
      </c>
      <c r="BD22" s="90" t="str">
        <f t="shared" si="38"/>
        <v/>
      </c>
      <c r="BE22" s="91" t="str">
        <f t="shared" si="39"/>
        <v/>
      </c>
      <c r="BF22" s="92" t="str">
        <f t="shared" si="40"/>
        <v/>
      </c>
      <c r="BG22" s="93" t="str">
        <f t="shared" si="41"/>
        <v/>
      </c>
      <c r="BH22" s="94" t="str">
        <f t="shared" si="42"/>
        <v/>
      </c>
      <c r="BI22" s="95" t="str">
        <f t="shared" si="43"/>
        <v/>
      </c>
      <c r="BK22" s="87"/>
      <c r="BL22" s="87"/>
      <c r="BM22" s="88" t="str">
        <f t="shared" si="44"/>
        <v/>
      </c>
      <c r="BN22" s="89" t="str">
        <f t="shared" si="45"/>
        <v/>
      </c>
      <c r="BO22" s="90" t="str">
        <f t="shared" si="46"/>
        <v/>
      </c>
      <c r="BP22" s="90" t="str">
        <f t="shared" si="47"/>
        <v/>
      </c>
      <c r="BQ22" s="91" t="str">
        <f t="shared" si="48"/>
        <v/>
      </c>
      <c r="BR22" s="92" t="str">
        <f t="shared" si="49"/>
        <v/>
      </c>
      <c r="BS22" s="93" t="str">
        <f t="shared" si="50"/>
        <v/>
      </c>
      <c r="BT22" s="94" t="str">
        <f t="shared" si="51"/>
        <v/>
      </c>
      <c r="BU22" s="95" t="str">
        <f t="shared" si="52"/>
        <v/>
      </c>
      <c r="BW22" s="87"/>
      <c r="BX22" s="87"/>
      <c r="BY22" s="88" t="str">
        <f t="shared" si="53"/>
        <v/>
      </c>
      <c r="BZ22" s="89" t="str">
        <f t="shared" si="54"/>
        <v/>
      </c>
      <c r="CA22" s="90" t="str">
        <f t="shared" si="55"/>
        <v/>
      </c>
      <c r="CB22" s="90" t="str">
        <f t="shared" si="56"/>
        <v/>
      </c>
      <c r="CC22" s="91" t="str">
        <f t="shared" si="57"/>
        <v/>
      </c>
      <c r="CD22" s="92" t="str">
        <f t="shared" si="58"/>
        <v/>
      </c>
      <c r="CE22" s="93" t="str">
        <f t="shared" si="59"/>
        <v/>
      </c>
      <c r="CF22" s="94" t="str">
        <f t="shared" si="60"/>
        <v/>
      </c>
      <c r="CG22" s="95" t="str">
        <f t="shared" si="61"/>
        <v/>
      </c>
      <c r="CI22" s="87"/>
      <c r="CJ22" s="87"/>
      <c r="CK22" s="88" t="str">
        <f t="shared" si="62"/>
        <v/>
      </c>
      <c r="CL22" s="89" t="str">
        <f t="shared" si="63"/>
        <v/>
      </c>
      <c r="CM22" s="90" t="str">
        <f t="shared" si="64"/>
        <v/>
      </c>
      <c r="CN22" s="90" t="str">
        <f t="shared" si="65"/>
        <v/>
      </c>
      <c r="CO22" s="91" t="str">
        <f t="shared" si="66"/>
        <v/>
      </c>
      <c r="CP22" s="92" t="str">
        <f t="shared" si="67"/>
        <v/>
      </c>
      <c r="CQ22" s="93" t="str">
        <f t="shared" si="68"/>
        <v/>
      </c>
      <c r="CR22" s="94" t="str">
        <f t="shared" si="69"/>
        <v/>
      </c>
      <c r="CS22" s="95" t="str">
        <f t="shared" si="70"/>
        <v/>
      </c>
      <c r="CU22" s="87"/>
      <c r="CV22" s="87"/>
      <c r="CW22" s="88" t="str">
        <f t="shared" si="71"/>
        <v/>
      </c>
      <c r="CX22" s="89" t="str">
        <f t="shared" si="72"/>
        <v/>
      </c>
      <c r="CY22" s="90" t="str">
        <f t="shared" si="73"/>
        <v/>
      </c>
      <c r="CZ22" s="90" t="str">
        <f t="shared" si="74"/>
        <v/>
      </c>
      <c r="DA22" s="91" t="str">
        <f t="shared" si="75"/>
        <v/>
      </c>
      <c r="DB22" s="92" t="str">
        <f t="shared" si="76"/>
        <v/>
      </c>
      <c r="DC22" s="93" t="str">
        <f t="shared" si="77"/>
        <v/>
      </c>
      <c r="DD22" s="94" t="str">
        <f t="shared" si="78"/>
        <v/>
      </c>
      <c r="DE22" s="95" t="str">
        <f t="shared" si="79"/>
        <v/>
      </c>
      <c r="DG22" s="87"/>
      <c r="DH22" s="87"/>
      <c r="DI22" s="88" t="str">
        <f t="shared" si="80"/>
        <v/>
      </c>
      <c r="DJ22" s="89" t="str">
        <f t="shared" si="81"/>
        <v/>
      </c>
      <c r="DK22" s="90" t="str">
        <f t="shared" si="82"/>
        <v/>
      </c>
      <c r="DL22" s="90" t="str">
        <f t="shared" si="83"/>
        <v/>
      </c>
      <c r="DM22" s="91" t="str">
        <f t="shared" si="84"/>
        <v/>
      </c>
      <c r="DN22" s="92" t="str">
        <f t="shared" si="85"/>
        <v/>
      </c>
      <c r="DO22" s="93" t="str">
        <f t="shared" si="86"/>
        <v/>
      </c>
      <c r="DP22" s="94" t="str">
        <f t="shared" si="87"/>
        <v/>
      </c>
      <c r="DQ22" s="95" t="str">
        <f t="shared" si="88"/>
        <v/>
      </c>
      <c r="DS22" s="87"/>
      <c r="DT22" s="87"/>
      <c r="DU22" s="88" t="str">
        <f t="shared" si="89"/>
        <v/>
      </c>
      <c r="DV22" s="89" t="str">
        <f t="shared" si="90"/>
        <v/>
      </c>
      <c r="DW22" s="90" t="str">
        <f t="shared" si="91"/>
        <v/>
      </c>
      <c r="DX22" s="90" t="str">
        <f t="shared" si="92"/>
        <v/>
      </c>
      <c r="DY22" s="91" t="str">
        <f t="shared" si="93"/>
        <v/>
      </c>
      <c r="DZ22" s="92" t="str">
        <f t="shared" si="94"/>
        <v/>
      </c>
      <c r="EA22" s="93" t="str">
        <f t="shared" si="95"/>
        <v/>
      </c>
      <c r="EB22" s="94" t="str">
        <f t="shared" si="96"/>
        <v/>
      </c>
      <c r="EC22" s="95" t="str">
        <f t="shared" si="97"/>
        <v/>
      </c>
      <c r="EE22" s="87"/>
      <c r="EF22" s="87"/>
      <c r="EG22" s="88" t="str">
        <f t="shared" si="98"/>
        <v/>
      </c>
      <c r="EH22" s="89" t="str">
        <f t="shared" si="99"/>
        <v/>
      </c>
      <c r="EI22" s="90" t="str">
        <f t="shared" si="100"/>
        <v/>
      </c>
      <c r="EJ22" s="90" t="str">
        <f t="shared" si="101"/>
        <v/>
      </c>
      <c r="EK22" s="91" t="str">
        <f t="shared" si="102"/>
        <v/>
      </c>
      <c r="EL22" s="92" t="str">
        <f t="shared" si="103"/>
        <v/>
      </c>
      <c r="EM22" s="93" t="str">
        <f t="shared" si="104"/>
        <v/>
      </c>
      <c r="EN22" s="94" t="str">
        <f t="shared" si="105"/>
        <v/>
      </c>
      <c r="EO22" s="95" t="str">
        <f t="shared" si="106"/>
        <v/>
      </c>
      <c r="EQ22" s="87"/>
      <c r="ER22" s="87"/>
      <c r="ES22" s="88" t="str">
        <f t="shared" si="107"/>
        <v/>
      </c>
      <c r="ET22" s="89" t="str">
        <f t="shared" si="108"/>
        <v/>
      </c>
      <c r="EU22" s="90" t="str">
        <f t="shared" si="109"/>
        <v/>
      </c>
      <c r="EV22" s="90" t="str">
        <f t="shared" si="110"/>
        <v/>
      </c>
      <c r="EW22" s="91" t="str">
        <f t="shared" si="111"/>
        <v/>
      </c>
      <c r="EX22" s="92" t="str">
        <f t="shared" si="112"/>
        <v/>
      </c>
      <c r="EY22" s="93" t="str">
        <f t="shared" si="113"/>
        <v/>
      </c>
      <c r="EZ22" s="94" t="str">
        <f t="shared" si="114"/>
        <v/>
      </c>
      <c r="FA22" s="95" t="str">
        <f t="shared" si="115"/>
        <v/>
      </c>
      <c r="FC22" s="87"/>
      <c r="FD22" s="87"/>
      <c r="FE22" s="88" t="str">
        <f t="shared" si="116"/>
        <v/>
      </c>
      <c r="FF22" s="89" t="str">
        <f t="shared" si="117"/>
        <v/>
      </c>
      <c r="FG22" s="90" t="str">
        <f t="shared" si="118"/>
        <v/>
      </c>
      <c r="FH22" s="90" t="str">
        <f t="shared" si="119"/>
        <v/>
      </c>
      <c r="FI22" s="91" t="str">
        <f t="shared" si="120"/>
        <v/>
      </c>
      <c r="FJ22" s="92" t="str">
        <f t="shared" si="121"/>
        <v/>
      </c>
      <c r="FK22" s="93" t="str">
        <f t="shared" si="122"/>
        <v/>
      </c>
      <c r="FL22" s="94" t="str">
        <f t="shared" si="123"/>
        <v/>
      </c>
      <c r="FM22" s="95" t="str">
        <f t="shared" si="124"/>
        <v/>
      </c>
      <c r="FO22" s="87"/>
      <c r="FP22" s="87"/>
      <c r="FQ22" s="88" t="str">
        <f>IF(FU22="","",#REF!)</f>
        <v/>
      </c>
      <c r="FR22" s="89" t="str">
        <f t="shared" si="125"/>
        <v/>
      </c>
      <c r="FS22" s="90" t="str">
        <f t="shared" si="126"/>
        <v/>
      </c>
      <c r="FT22" s="90" t="str">
        <f t="shared" si="127"/>
        <v/>
      </c>
      <c r="FU22" s="91" t="str">
        <f t="shared" si="128"/>
        <v/>
      </c>
      <c r="FV22" s="92" t="str">
        <f t="shared" si="129"/>
        <v/>
      </c>
      <c r="FW22" s="93" t="str">
        <f t="shared" si="130"/>
        <v/>
      </c>
      <c r="FX22" s="94" t="str">
        <f t="shared" si="131"/>
        <v/>
      </c>
      <c r="FY22" s="95" t="str">
        <f t="shared" si="132"/>
        <v/>
      </c>
      <c r="GA22" s="87"/>
      <c r="GB22" s="87"/>
      <c r="GC22" s="88" t="str">
        <f t="shared" si="133"/>
        <v/>
      </c>
      <c r="GD22" s="89" t="str">
        <f t="shared" si="134"/>
        <v/>
      </c>
      <c r="GE22" s="90" t="str">
        <f t="shared" si="135"/>
        <v/>
      </c>
      <c r="GF22" s="90" t="str">
        <f t="shared" si="136"/>
        <v/>
      </c>
      <c r="GG22" s="91" t="str">
        <f t="shared" si="137"/>
        <v/>
      </c>
      <c r="GH22" s="92" t="str">
        <f t="shared" si="138"/>
        <v/>
      </c>
      <c r="GI22" s="93" t="str">
        <f t="shared" si="139"/>
        <v/>
      </c>
      <c r="GJ22" s="94" t="str">
        <f t="shared" si="140"/>
        <v/>
      </c>
      <c r="GK22" s="95" t="str">
        <f t="shared" si="141"/>
        <v/>
      </c>
      <c r="GM22" s="87"/>
      <c r="GN22" s="87" t="s">
        <v>291</v>
      </c>
      <c r="GO22" s="88" t="str">
        <f t="shared" si="142"/>
        <v/>
      </c>
      <c r="GP22" s="89" t="str">
        <f t="shared" si="143"/>
        <v/>
      </c>
      <c r="GQ22" s="90" t="str">
        <f t="shared" si="144"/>
        <v/>
      </c>
      <c r="GR22" s="90" t="str">
        <f t="shared" si="145"/>
        <v/>
      </c>
      <c r="GS22" s="91" t="str">
        <f t="shared" si="146"/>
        <v/>
      </c>
      <c r="GT22" s="92" t="str">
        <f t="shared" si="147"/>
        <v/>
      </c>
      <c r="GU22" s="93" t="str">
        <f t="shared" si="148"/>
        <v/>
      </c>
      <c r="GV22" s="94" t="str">
        <f t="shared" si="149"/>
        <v/>
      </c>
      <c r="GW22" s="95" t="str">
        <f t="shared" si="150"/>
        <v/>
      </c>
      <c r="GY22" s="87"/>
      <c r="GZ22" s="87"/>
      <c r="HA22" s="88" t="str">
        <f t="shared" si="151"/>
        <v/>
      </c>
      <c r="HB22" s="89" t="str">
        <f t="shared" si="152"/>
        <v/>
      </c>
      <c r="HC22" s="90" t="str">
        <f t="shared" si="153"/>
        <v/>
      </c>
      <c r="HD22" s="90" t="str">
        <f t="shared" si="154"/>
        <v/>
      </c>
      <c r="HE22" s="91" t="str">
        <f t="shared" si="155"/>
        <v/>
      </c>
      <c r="HF22" s="92" t="str">
        <f t="shared" si="156"/>
        <v/>
      </c>
      <c r="HG22" s="93" t="str">
        <f t="shared" si="157"/>
        <v/>
      </c>
      <c r="HH22" s="94" t="str">
        <f t="shared" si="158"/>
        <v/>
      </c>
      <c r="HI22" s="95" t="str">
        <f t="shared" si="159"/>
        <v/>
      </c>
      <c r="HK22" s="87"/>
      <c r="HL22" s="87" t="s">
        <v>291</v>
      </c>
      <c r="HM22" s="88" t="str">
        <f t="shared" si="160"/>
        <v/>
      </c>
      <c r="HN22" s="89" t="str">
        <f t="shared" si="161"/>
        <v/>
      </c>
      <c r="HO22" s="90" t="str">
        <f t="shared" si="162"/>
        <v/>
      </c>
      <c r="HP22" s="90" t="str">
        <f t="shared" si="163"/>
        <v/>
      </c>
      <c r="HQ22" s="91" t="str">
        <f t="shared" si="164"/>
        <v/>
      </c>
      <c r="HR22" s="92" t="str">
        <f t="shared" si="165"/>
        <v/>
      </c>
      <c r="HS22" s="93" t="str">
        <f t="shared" si="166"/>
        <v/>
      </c>
      <c r="HT22" s="94" t="str">
        <f t="shared" si="167"/>
        <v/>
      </c>
      <c r="HU22" s="95" t="str">
        <f t="shared" si="168"/>
        <v/>
      </c>
      <c r="HW22" s="87"/>
      <c r="HX22" s="87"/>
      <c r="HY22" s="88" t="str">
        <f t="shared" si="169"/>
        <v/>
      </c>
      <c r="HZ22" s="89" t="str">
        <f t="shared" si="170"/>
        <v/>
      </c>
      <c r="IA22" s="90" t="str">
        <f t="shared" si="171"/>
        <v/>
      </c>
      <c r="IB22" s="90" t="str">
        <f t="shared" si="172"/>
        <v/>
      </c>
      <c r="IC22" s="91" t="str">
        <f t="shared" si="173"/>
        <v/>
      </c>
      <c r="ID22" s="92" t="str">
        <f t="shared" si="174"/>
        <v/>
      </c>
      <c r="IE22" s="93" t="str">
        <f t="shared" si="175"/>
        <v/>
      </c>
      <c r="IF22" s="94" t="str">
        <f t="shared" si="176"/>
        <v/>
      </c>
      <c r="IG22" s="95" t="str">
        <f t="shared" si="177"/>
        <v/>
      </c>
      <c r="II22" s="87"/>
      <c r="IJ22" s="87"/>
      <c r="IK22" s="88" t="str">
        <f t="shared" si="178"/>
        <v/>
      </c>
      <c r="IL22" s="89" t="str">
        <f t="shared" si="179"/>
        <v/>
      </c>
      <c r="IM22" s="90" t="str">
        <f t="shared" si="180"/>
        <v/>
      </c>
      <c r="IN22" s="90" t="str">
        <f t="shared" si="181"/>
        <v/>
      </c>
      <c r="IO22" s="91" t="str">
        <f t="shared" si="182"/>
        <v/>
      </c>
      <c r="IP22" s="92" t="str">
        <f t="shared" si="183"/>
        <v/>
      </c>
      <c r="IQ22" s="93" t="str">
        <f t="shared" si="184"/>
        <v/>
      </c>
      <c r="IR22" s="94" t="str">
        <f t="shared" si="185"/>
        <v/>
      </c>
      <c r="IS22" s="95" t="str">
        <f t="shared" si="186"/>
        <v/>
      </c>
      <c r="IU22" s="87"/>
      <c r="IV22" s="87"/>
      <c r="IW22" s="88" t="str">
        <f t="shared" si="187"/>
        <v/>
      </c>
      <c r="IX22" s="89" t="str">
        <f t="shared" si="188"/>
        <v/>
      </c>
      <c r="IY22" s="90" t="str">
        <f t="shared" si="189"/>
        <v/>
      </c>
      <c r="IZ22" s="90" t="str">
        <f t="shared" si="190"/>
        <v/>
      </c>
      <c r="JA22" s="91" t="str">
        <f t="shared" si="191"/>
        <v/>
      </c>
      <c r="JB22" s="92" t="str">
        <f t="shared" si="192"/>
        <v/>
      </c>
      <c r="JC22" s="93" t="str">
        <f t="shared" si="193"/>
        <v/>
      </c>
      <c r="JD22" s="94" t="str">
        <f t="shared" si="194"/>
        <v/>
      </c>
      <c r="JE22" s="95" t="str">
        <f t="shared" si="195"/>
        <v/>
      </c>
      <c r="JG22" s="87"/>
      <c r="JH22" s="87"/>
      <c r="JI22" s="88" t="str">
        <f t="shared" si="196"/>
        <v/>
      </c>
      <c r="JJ22" s="89" t="str">
        <f t="shared" si="197"/>
        <v/>
      </c>
      <c r="JK22" s="90" t="str">
        <f t="shared" si="198"/>
        <v/>
      </c>
      <c r="JL22" s="90" t="str">
        <f t="shared" si="199"/>
        <v/>
      </c>
      <c r="JM22" s="91" t="str">
        <f t="shared" si="200"/>
        <v/>
      </c>
      <c r="JN22" s="92" t="str">
        <f t="shared" si="201"/>
        <v/>
      </c>
      <c r="JO22" s="93" t="str">
        <f t="shared" si="202"/>
        <v/>
      </c>
      <c r="JP22" s="94" t="str">
        <f t="shared" si="203"/>
        <v/>
      </c>
      <c r="JQ22" s="95" t="str">
        <f t="shared" si="204"/>
        <v/>
      </c>
      <c r="JS22" s="87"/>
      <c r="JT22" s="87"/>
      <c r="JU22" s="88" t="str">
        <f t="shared" si="205"/>
        <v/>
      </c>
      <c r="JV22" s="89" t="str">
        <f t="shared" si="206"/>
        <v/>
      </c>
      <c r="JW22" s="90" t="str">
        <f t="shared" si="207"/>
        <v/>
      </c>
      <c r="JX22" s="90" t="str">
        <f t="shared" si="208"/>
        <v/>
      </c>
      <c r="JY22" s="91" t="str">
        <f t="shared" si="209"/>
        <v/>
      </c>
      <c r="JZ22" s="92" t="str">
        <f t="shared" si="210"/>
        <v/>
      </c>
      <c r="KA22" s="93" t="str">
        <f t="shared" si="211"/>
        <v/>
      </c>
      <c r="KB22" s="94" t="str">
        <f t="shared" si="212"/>
        <v/>
      </c>
      <c r="KC22" s="95" t="str">
        <f t="shared" si="213"/>
        <v/>
      </c>
      <c r="KE22" s="87"/>
      <c r="KF22" s="87"/>
    </row>
    <row r="23" spans="1:292" ht="13.5" customHeight="1" x14ac:dyDescent="0.25">
      <c r="A23" s="17"/>
      <c r="B23" s="87" t="s">
        <v>542</v>
      </c>
      <c r="C23" s="2" t="s">
        <v>1088</v>
      </c>
      <c r="D23" s="167"/>
      <c r="E23" s="88" t="str">
        <f t="shared" si="0"/>
        <v/>
      </c>
      <c r="F23" s="89" t="str">
        <f t="shared" si="1"/>
        <v/>
      </c>
      <c r="G23" s="90" t="str">
        <f t="shared" si="2"/>
        <v/>
      </c>
      <c r="H23" s="90" t="str">
        <f t="shared" si="3"/>
        <v/>
      </c>
      <c r="I23" s="91" t="str">
        <f t="shared" si="4"/>
        <v/>
      </c>
      <c r="J23" s="92" t="str">
        <f t="shared" si="5"/>
        <v/>
      </c>
      <c r="K23" s="93" t="str">
        <f t="shared" si="6"/>
        <v/>
      </c>
      <c r="L23" s="94" t="str">
        <f t="shared" si="214"/>
        <v/>
      </c>
      <c r="M23" s="95" t="str">
        <f t="shared" si="7"/>
        <v/>
      </c>
      <c r="O23" s="87"/>
      <c r="P23" s="167"/>
      <c r="Q23" s="88">
        <f t="shared" si="8"/>
        <v>43238</v>
      </c>
      <c r="R23" s="89" t="str">
        <f t="shared" si="9"/>
        <v>Orbán III</v>
      </c>
      <c r="S23" s="90">
        <f t="shared" si="10"/>
        <v>41796</v>
      </c>
      <c r="T23" s="90">
        <f t="shared" si="11"/>
        <v>43238</v>
      </c>
      <c r="U23" s="91" t="str">
        <f t="shared" si="12"/>
        <v>Zsolt Semjén</v>
      </c>
      <c r="V23" s="92" t="str">
        <f t="shared" si="13"/>
        <v>1962</v>
      </c>
      <c r="W23" s="93" t="str">
        <f t="shared" si="14"/>
        <v>male</v>
      </c>
      <c r="X23" s="94" t="s">
        <v>336</v>
      </c>
      <c r="Y23" s="95" t="str">
        <f t="shared" si="16"/>
        <v>Semjén_Zsolt_1962</v>
      </c>
      <c r="AA23" s="87"/>
      <c r="AB23" s="167" t="s">
        <v>633</v>
      </c>
      <c r="AC23" s="88">
        <f t="shared" si="17"/>
        <v>44705</v>
      </c>
      <c r="AD23" s="89" t="str">
        <f t="shared" si="18"/>
        <v>Orban IV</v>
      </c>
      <c r="AE23" s="90">
        <f t="shared" si="19"/>
        <v>43238</v>
      </c>
      <c r="AF23" s="90">
        <f t="shared" si="20"/>
        <v>44705</v>
      </c>
      <c r="AG23" s="91" t="str">
        <f t="shared" si="21"/>
        <v>János Süli</v>
      </c>
      <c r="AH23" s="92" t="str">
        <f t="shared" si="22"/>
        <v>1956</v>
      </c>
      <c r="AI23" s="93" t="str">
        <f t="shared" si="23"/>
        <v>male</v>
      </c>
      <c r="AJ23" s="94" t="str">
        <f t="shared" si="24"/>
        <v>hu_kdnp01</v>
      </c>
      <c r="AK23" s="95" t="str">
        <f t="shared" si="25"/>
        <v>Süli_János_1956</v>
      </c>
      <c r="AM23" s="87"/>
      <c r="AN23" s="87" t="s">
        <v>1133</v>
      </c>
      <c r="AO23" s="88" t="str">
        <f t="shared" si="26"/>
        <v/>
      </c>
      <c r="AP23" s="89" t="str">
        <f t="shared" si="27"/>
        <v/>
      </c>
      <c r="AQ23" s="90" t="str">
        <f t="shared" si="28"/>
        <v/>
      </c>
      <c r="AR23" s="90" t="str">
        <f t="shared" si="29"/>
        <v/>
      </c>
      <c r="AS23" s="91" t="str">
        <f t="shared" si="30"/>
        <v/>
      </c>
      <c r="AT23" s="92" t="str">
        <f t="shared" si="31"/>
        <v/>
      </c>
      <c r="AU23" s="93" t="str">
        <f t="shared" si="32"/>
        <v/>
      </c>
      <c r="AV23" s="94" t="str">
        <f t="shared" si="33"/>
        <v/>
      </c>
      <c r="AW23" s="95" t="str">
        <f t="shared" si="34"/>
        <v/>
      </c>
      <c r="AY23" s="87"/>
      <c r="AZ23" s="87"/>
      <c r="BA23" s="88" t="str">
        <f t="shared" si="35"/>
        <v/>
      </c>
      <c r="BB23" s="89" t="str">
        <f t="shared" si="36"/>
        <v/>
      </c>
      <c r="BC23" s="90" t="str">
        <f t="shared" si="37"/>
        <v/>
      </c>
      <c r="BD23" s="90" t="str">
        <f t="shared" si="38"/>
        <v/>
      </c>
      <c r="BE23" s="91" t="str">
        <f t="shared" si="39"/>
        <v/>
      </c>
      <c r="BF23" s="92" t="str">
        <f t="shared" si="40"/>
        <v/>
      </c>
      <c r="BG23" s="93" t="str">
        <f t="shared" si="41"/>
        <v/>
      </c>
      <c r="BH23" s="94" t="str">
        <f t="shared" si="42"/>
        <v/>
      </c>
      <c r="BI23" s="95" t="str">
        <f t="shared" si="43"/>
        <v/>
      </c>
      <c r="BK23" s="87"/>
      <c r="BL23" s="87"/>
      <c r="BM23" s="88" t="str">
        <f t="shared" si="44"/>
        <v/>
      </c>
      <c r="BN23" s="89" t="str">
        <f t="shared" si="45"/>
        <v/>
      </c>
      <c r="BO23" s="90" t="str">
        <f t="shared" si="46"/>
        <v/>
      </c>
      <c r="BP23" s="90" t="str">
        <f t="shared" si="47"/>
        <v/>
      </c>
      <c r="BQ23" s="91" t="str">
        <f t="shared" si="48"/>
        <v/>
      </c>
      <c r="BR23" s="92" t="str">
        <f t="shared" si="49"/>
        <v/>
      </c>
      <c r="BS23" s="93" t="str">
        <f t="shared" si="50"/>
        <v/>
      </c>
      <c r="BT23" s="94" t="str">
        <f t="shared" si="51"/>
        <v/>
      </c>
      <c r="BU23" s="95" t="str">
        <f t="shared" si="52"/>
        <v/>
      </c>
      <c r="BW23" s="87"/>
      <c r="BX23" s="87"/>
      <c r="BY23" s="88" t="str">
        <f t="shared" si="53"/>
        <v/>
      </c>
      <c r="BZ23" s="89" t="str">
        <f t="shared" si="54"/>
        <v/>
      </c>
      <c r="CA23" s="90" t="str">
        <f t="shared" si="55"/>
        <v/>
      </c>
      <c r="CB23" s="90" t="str">
        <f t="shared" si="56"/>
        <v/>
      </c>
      <c r="CC23" s="91" t="str">
        <f t="shared" si="57"/>
        <v/>
      </c>
      <c r="CD23" s="92" t="str">
        <f t="shared" si="58"/>
        <v/>
      </c>
      <c r="CE23" s="93" t="str">
        <f t="shared" si="59"/>
        <v/>
      </c>
      <c r="CF23" s="94" t="str">
        <f t="shared" si="60"/>
        <v/>
      </c>
      <c r="CG23" s="95" t="str">
        <f t="shared" si="61"/>
        <v/>
      </c>
      <c r="CI23" s="87"/>
      <c r="CJ23" s="87"/>
      <c r="CK23" s="88" t="str">
        <f t="shared" si="62"/>
        <v/>
      </c>
      <c r="CL23" s="89" t="str">
        <f t="shared" si="63"/>
        <v/>
      </c>
      <c r="CM23" s="90" t="str">
        <f t="shared" si="64"/>
        <v/>
      </c>
      <c r="CN23" s="90" t="str">
        <f t="shared" si="65"/>
        <v/>
      </c>
      <c r="CO23" s="91" t="str">
        <f t="shared" si="66"/>
        <v/>
      </c>
      <c r="CP23" s="92" t="str">
        <f t="shared" si="67"/>
        <v/>
      </c>
      <c r="CQ23" s="93" t="str">
        <f t="shared" si="68"/>
        <v/>
      </c>
      <c r="CR23" s="94" t="str">
        <f t="shared" si="69"/>
        <v/>
      </c>
      <c r="CS23" s="95" t="str">
        <f t="shared" si="70"/>
        <v/>
      </c>
      <c r="CU23" s="87"/>
      <c r="CV23" s="87"/>
      <c r="CW23" s="88" t="str">
        <f t="shared" si="71"/>
        <v/>
      </c>
      <c r="CX23" s="89" t="str">
        <f t="shared" si="72"/>
        <v/>
      </c>
      <c r="CY23" s="90" t="str">
        <f t="shared" si="73"/>
        <v/>
      </c>
      <c r="CZ23" s="90" t="str">
        <f t="shared" si="74"/>
        <v/>
      </c>
      <c r="DA23" s="91" t="str">
        <f t="shared" si="75"/>
        <v/>
      </c>
      <c r="DB23" s="92" t="str">
        <f t="shared" si="76"/>
        <v/>
      </c>
      <c r="DC23" s="93" t="str">
        <f t="shared" si="77"/>
        <v/>
      </c>
      <c r="DD23" s="94" t="str">
        <f t="shared" si="78"/>
        <v/>
      </c>
      <c r="DE23" s="95" t="str">
        <f t="shared" si="79"/>
        <v/>
      </c>
      <c r="DG23" s="87"/>
      <c r="DH23" s="87"/>
      <c r="DI23" s="88" t="str">
        <f t="shared" si="80"/>
        <v/>
      </c>
      <c r="DJ23" s="89" t="str">
        <f t="shared" si="81"/>
        <v/>
      </c>
      <c r="DK23" s="90" t="str">
        <f t="shared" si="82"/>
        <v/>
      </c>
      <c r="DL23" s="90" t="str">
        <f t="shared" si="83"/>
        <v/>
      </c>
      <c r="DM23" s="91" t="str">
        <f t="shared" si="84"/>
        <v/>
      </c>
      <c r="DN23" s="92" t="str">
        <f t="shared" si="85"/>
        <v/>
      </c>
      <c r="DO23" s="93" t="str">
        <f t="shared" si="86"/>
        <v/>
      </c>
      <c r="DP23" s="94" t="str">
        <f t="shared" si="87"/>
        <v/>
      </c>
      <c r="DQ23" s="95" t="str">
        <f t="shared" si="88"/>
        <v/>
      </c>
      <c r="DS23" s="87"/>
      <c r="DT23" s="87"/>
      <c r="DU23" s="88" t="str">
        <f t="shared" si="89"/>
        <v/>
      </c>
      <c r="DV23" s="89" t="str">
        <f t="shared" si="90"/>
        <v/>
      </c>
      <c r="DW23" s="90" t="str">
        <f t="shared" si="91"/>
        <v/>
      </c>
      <c r="DX23" s="90" t="str">
        <f t="shared" si="92"/>
        <v/>
      </c>
      <c r="DY23" s="91" t="str">
        <f t="shared" si="93"/>
        <v/>
      </c>
      <c r="DZ23" s="92" t="str">
        <f t="shared" si="94"/>
        <v/>
      </c>
      <c r="EA23" s="93" t="str">
        <f t="shared" si="95"/>
        <v/>
      </c>
      <c r="EB23" s="94" t="str">
        <f t="shared" si="96"/>
        <v/>
      </c>
      <c r="EC23" s="95" t="str">
        <f t="shared" si="97"/>
        <v/>
      </c>
      <c r="EE23" s="87"/>
      <c r="EF23" s="87"/>
      <c r="EG23" s="88" t="str">
        <f t="shared" si="98"/>
        <v/>
      </c>
      <c r="EH23" s="89" t="str">
        <f t="shared" si="99"/>
        <v/>
      </c>
      <c r="EI23" s="90" t="str">
        <f t="shared" si="100"/>
        <v/>
      </c>
      <c r="EJ23" s="90" t="str">
        <f t="shared" si="101"/>
        <v/>
      </c>
      <c r="EK23" s="91" t="str">
        <f t="shared" si="102"/>
        <v/>
      </c>
      <c r="EL23" s="92" t="str">
        <f t="shared" si="103"/>
        <v/>
      </c>
      <c r="EM23" s="93" t="str">
        <f t="shared" si="104"/>
        <v/>
      </c>
      <c r="EN23" s="94" t="str">
        <f t="shared" si="105"/>
        <v/>
      </c>
      <c r="EO23" s="95" t="str">
        <f t="shared" si="106"/>
        <v/>
      </c>
      <c r="EQ23" s="87"/>
      <c r="ER23" s="87"/>
      <c r="ES23" s="88" t="str">
        <f t="shared" si="107"/>
        <v/>
      </c>
      <c r="ET23" s="89" t="str">
        <f t="shared" si="108"/>
        <v/>
      </c>
      <c r="EU23" s="90" t="str">
        <f t="shared" si="109"/>
        <v/>
      </c>
      <c r="EV23" s="90" t="str">
        <f t="shared" si="110"/>
        <v/>
      </c>
      <c r="EW23" s="91" t="str">
        <f t="shared" si="111"/>
        <v/>
      </c>
      <c r="EX23" s="92" t="str">
        <f t="shared" si="112"/>
        <v/>
      </c>
      <c r="EY23" s="93" t="str">
        <f t="shared" si="113"/>
        <v/>
      </c>
      <c r="EZ23" s="94" t="str">
        <f t="shared" si="114"/>
        <v/>
      </c>
      <c r="FA23" s="95" t="str">
        <f t="shared" si="115"/>
        <v/>
      </c>
      <c r="FC23" s="87"/>
      <c r="FD23" s="87"/>
      <c r="FE23" s="88" t="str">
        <f t="shared" si="116"/>
        <v/>
      </c>
      <c r="FF23" s="89" t="str">
        <f t="shared" si="117"/>
        <v/>
      </c>
      <c r="FG23" s="90" t="str">
        <f t="shared" si="118"/>
        <v/>
      </c>
      <c r="FH23" s="90" t="str">
        <f t="shared" si="119"/>
        <v/>
      </c>
      <c r="FI23" s="91" t="str">
        <f t="shared" si="120"/>
        <v/>
      </c>
      <c r="FJ23" s="92" t="str">
        <f t="shared" si="121"/>
        <v/>
      </c>
      <c r="FK23" s="93" t="str">
        <f t="shared" si="122"/>
        <v/>
      </c>
      <c r="FL23" s="94" t="str">
        <f t="shared" si="123"/>
        <v/>
      </c>
      <c r="FM23" s="95" t="str">
        <f t="shared" si="124"/>
        <v/>
      </c>
      <c r="FO23" s="87"/>
      <c r="FP23" s="87"/>
      <c r="FQ23" s="88" t="str">
        <f>IF(FU23="","",#REF!)</f>
        <v/>
      </c>
      <c r="FR23" s="89" t="str">
        <f t="shared" si="125"/>
        <v/>
      </c>
      <c r="FS23" s="90" t="str">
        <f t="shared" si="126"/>
        <v/>
      </c>
      <c r="FT23" s="90" t="str">
        <f t="shared" si="127"/>
        <v/>
      </c>
      <c r="FU23" s="91" t="str">
        <f t="shared" si="128"/>
        <v/>
      </c>
      <c r="FV23" s="92" t="str">
        <f t="shared" si="129"/>
        <v/>
      </c>
      <c r="FW23" s="93" t="str">
        <f t="shared" si="130"/>
        <v/>
      </c>
      <c r="FX23" s="94" t="str">
        <f t="shared" si="131"/>
        <v/>
      </c>
      <c r="FY23" s="95" t="str">
        <f t="shared" si="132"/>
        <v/>
      </c>
      <c r="GA23" s="87"/>
      <c r="GB23" s="87"/>
      <c r="GC23" s="88" t="str">
        <f t="shared" si="133"/>
        <v/>
      </c>
      <c r="GD23" s="89" t="str">
        <f t="shared" si="134"/>
        <v/>
      </c>
      <c r="GE23" s="90" t="str">
        <f t="shared" si="135"/>
        <v/>
      </c>
      <c r="GF23" s="90" t="str">
        <f t="shared" si="136"/>
        <v/>
      </c>
      <c r="GG23" s="91" t="str">
        <f t="shared" si="137"/>
        <v/>
      </c>
      <c r="GH23" s="92" t="str">
        <f t="shared" si="138"/>
        <v/>
      </c>
      <c r="GI23" s="93" t="str">
        <f t="shared" si="139"/>
        <v/>
      </c>
      <c r="GJ23" s="94" t="str">
        <f t="shared" si="140"/>
        <v/>
      </c>
      <c r="GK23" s="95" t="str">
        <f t="shared" si="141"/>
        <v/>
      </c>
      <c r="GM23" s="87"/>
      <c r="GN23" s="87" t="s">
        <v>291</v>
      </c>
      <c r="GO23" s="88" t="str">
        <f t="shared" si="142"/>
        <v/>
      </c>
      <c r="GP23" s="89" t="str">
        <f t="shared" si="143"/>
        <v/>
      </c>
      <c r="GQ23" s="90" t="str">
        <f t="shared" si="144"/>
        <v/>
      </c>
      <c r="GR23" s="90" t="str">
        <f t="shared" si="145"/>
        <v/>
      </c>
      <c r="GS23" s="91" t="str">
        <f t="shared" si="146"/>
        <v/>
      </c>
      <c r="GT23" s="92" t="str">
        <f t="shared" si="147"/>
        <v/>
      </c>
      <c r="GU23" s="93" t="str">
        <f t="shared" si="148"/>
        <v/>
      </c>
      <c r="GV23" s="94" t="str">
        <f t="shared" si="149"/>
        <v/>
      </c>
      <c r="GW23" s="95" t="str">
        <f t="shared" si="150"/>
        <v/>
      </c>
      <c r="GY23" s="87"/>
      <c r="GZ23" s="87"/>
      <c r="HA23" s="88" t="str">
        <f t="shared" si="151"/>
        <v/>
      </c>
      <c r="HB23" s="89" t="str">
        <f t="shared" si="152"/>
        <v/>
      </c>
      <c r="HC23" s="90" t="str">
        <f t="shared" si="153"/>
        <v/>
      </c>
      <c r="HD23" s="90" t="str">
        <f t="shared" si="154"/>
        <v/>
      </c>
      <c r="HE23" s="91" t="str">
        <f t="shared" si="155"/>
        <v/>
      </c>
      <c r="HF23" s="92" t="str">
        <f t="shared" si="156"/>
        <v/>
      </c>
      <c r="HG23" s="93" t="str">
        <f t="shared" si="157"/>
        <v/>
      </c>
      <c r="HH23" s="94" t="str">
        <f t="shared" si="158"/>
        <v/>
      </c>
      <c r="HI23" s="95" t="str">
        <f t="shared" si="159"/>
        <v/>
      </c>
      <c r="HK23" s="87"/>
      <c r="HL23" s="87" t="s">
        <v>291</v>
      </c>
      <c r="HM23" s="88" t="str">
        <f t="shared" si="160"/>
        <v/>
      </c>
      <c r="HN23" s="89" t="str">
        <f t="shared" si="161"/>
        <v/>
      </c>
      <c r="HO23" s="90" t="str">
        <f t="shared" si="162"/>
        <v/>
      </c>
      <c r="HP23" s="90" t="str">
        <f t="shared" si="163"/>
        <v/>
      </c>
      <c r="HQ23" s="91" t="str">
        <f t="shared" si="164"/>
        <v/>
      </c>
      <c r="HR23" s="92" t="str">
        <f t="shared" si="165"/>
        <v/>
      </c>
      <c r="HS23" s="93" t="str">
        <f t="shared" si="166"/>
        <v/>
      </c>
      <c r="HT23" s="94" t="str">
        <f t="shared" si="167"/>
        <v/>
      </c>
      <c r="HU23" s="95" t="str">
        <f t="shared" si="168"/>
        <v/>
      </c>
      <c r="HW23" s="87"/>
      <c r="HX23" s="87"/>
      <c r="HY23" s="88" t="str">
        <f t="shared" si="169"/>
        <v/>
      </c>
      <c r="HZ23" s="89" t="str">
        <f t="shared" si="170"/>
        <v/>
      </c>
      <c r="IA23" s="90" t="str">
        <f t="shared" si="171"/>
        <v/>
      </c>
      <c r="IB23" s="90" t="str">
        <f t="shared" si="172"/>
        <v/>
      </c>
      <c r="IC23" s="91" t="str">
        <f t="shared" si="173"/>
        <v/>
      </c>
      <c r="ID23" s="92" t="str">
        <f t="shared" si="174"/>
        <v/>
      </c>
      <c r="IE23" s="93" t="str">
        <f t="shared" si="175"/>
        <v/>
      </c>
      <c r="IF23" s="94" t="str">
        <f t="shared" si="176"/>
        <v/>
      </c>
      <c r="IG23" s="95" t="str">
        <f t="shared" si="177"/>
        <v/>
      </c>
      <c r="II23" s="87"/>
      <c r="IJ23" s="87"/>
      <c r="IK23" s="88" t="str">
        <f t="shared" si="178"/>
        <v/>
      </c>
      <c r="IL23" s="89" t="str">
        <f t="shared" si="179"/>
        <v/>
      </c>
      <c r="IM23" s="90" t="str">
        <f t="shared" si="180"/>
        <v/>
      </c>
      <c r="IN23" s="90" t="str">
        <f t="shared" si="181"/>
        <v/>
      </c>
      <c r="IO23" s="91" t="str">
        <f t="shared" si="182"/>
        <v/>
      </c>
      <c r="IP23" s="92" t="str">
        <f t="shared" si="183"/>
        <v/>
      </c>
      <c r="IQ23" s="93" t="str">
        <f t="shared" si="184"/>
        <v/>
      </c>
      <c r="IR23" s="94" t="str">
        <f t="shared" si="185"/>
        <v/>
      </c>
      <c r="IS23" s="95" t="str">
        <f t="shared" si="186"/>
        <v/>
      </c>
      <c r="IU23" s="87"/>
      <c r="IV23" s="87"/>
      <c r="IW23" s="88" t="str">
        <f t="shared" si="187"/>
        <v/>
      </c>
      <c r="IX23" s="89" t="str">
        <f t="shared" si="188"/>
        <v/>
      </c>
      <c r="IY23" s="90" t="str">
        <f t="shared" si="189"/>
        <v/>
      </c>
      <c r="IZ23" s="90" t="str">
        <f t="shared" si="190"/>
        <v/>
      </c>
      <c r="JA23" s="91" t="str">
        <f t="shared" si="191"/>
        <v/>
      </c>
      <c r="JB23" s="92" t="str">
        <f t="shared" si="192"/>
        <v/>
      </c>
      <c r="JC23" s="93" t="str">
        <f t="shared" si="193"/>
        <v/>
      </c>
      <c r="JD23" s="94" t="str">
        <f t="shared" si="194"/>
        <v/>
      </c>
      <c r="JE23" s="95" t="str">
        <f t="shared" si="195"/>
        <v/>
      </c>
      <c r="JG23" s="87"/>
      <c r="JH23" s="87"/>
      <c r="JI23" s="88" t="str">
        <f t="shared" si="196"/>
        <v/>
      </c>
      <c r="JJ23" s="89" t="str">
        <f t="shared" si="197"/>
        <v/>
      </c>
      <c r="JK23" s="90" t="str">
        <f t="shared" si="198"/>
        <v/>
      </c>
      <c r="JL23" s="90" t="str">
        <f t="shared" si="199"/>
        <v/>
      </c>
      <c r="JM23" s="91" t="str">
        <f t="shared" si="200"/>
        <v/>
      </c>
      <c r="JN23" s="92" t="str">
        <f t="shared" si="201"/>
        <v/>
      </c>
      <c r="JO23" s="93" t="str">
        <f t="shared" si="202"/>
        <v/>
      </c>
      <c r="JP23" s="94" t="str">
        <f t="shared" si="203"/>
        <v/>
      </c>
      <c r="JQ23" s="95" t="str">
        <f t="shared" si="204"/>
        <v/>
      </c>
      <c r="JS23" s="87"/>
      <c r="JT23" s="87"/>
      <c r="JU23" s="88" t="str">
        <f t="shared" si="205"/>
        <v/>
      </c>
      <c r="JV23" s="89" t="str">
        <f t="shared" si="206"/>
        <v/>
      </c>
      <c r="JW23" s="90" t="str">
        <f t="shared" si="207"/>
        <v/>
      </c>
      <c r="JX23" s="90" t="str">
        <f t="shared" si="208"/>
        <v/>
      </c>
      <c r="JY23" s="91" t="str">
        <f t="shared" si="209"/>
        <v/>
      </c>
      <c r="JZ23" s="92" t="str">
        <f t="shared" si="210"/>
        <v/>
      </c>
      <c r="KA23" s="93" t="str">
        <f t="shared" si="211"/>
        <v/>
      </c>
      <c r="KB23" s="94" t="str">
        <f t="shared" si="212"/>
        <v/>
      </c>
      <c r="KC23" s="95" t="str">
        <f t="shared" si="213"/>
        <v/>
      </c>
      <c r="KE23" s="87"/>
      <c r="KF23" s="87"/>
    </row>
    <row r="24" spans="1:292" ht="13.5" customHeight="1" x14ac:dyDescent="0.25">
      <c r="A24" s="17"/>
      <c r="B24" s="87" t="s">
        <v>542</v>
      </c>
      <c r="C24" s="2" t="s">
        <v>1088</v>
      </c>
      <c r="D24" s="167"/>
      <c r="E24" s="88" t="str">
        <f t="shared" si="0"/>
        <v/>
      </c>
      <c r="F24" s="89" t="str">
        <f t="shared" si="1"/>
        <v/>
      </c>
      <c r="G24" s="90" t="str">
        <f t="shared" si="2"/>
        <v/>
      </c>
      <c r="H24" s="90" t="str">
        <f t="shared" si="3"/>
        <v/>
      </c>
      <c r="I24" s="91" t="str">
        <f t="shared" si="4"/>
        <v/>
      </c>
      <c r="J24" s="92" t="str">
        <f t="shared" si="5"/>
        <v/>
      </c>
      <c r="K24" s="93" t="str">
        <f t="shared" si="6"/>
        <v/>
      </c>
      <c r="L24" s="94" t="str">
        <f t="shared" si="214"/>
        <v/>
      </c>
      <c r="M24" s="95" t="str">
        <f t="shared" si="7"/>
        <v/>
      </c>
      <c r="O24" s="87"/>
      <c r="P24" s="167"/>
      <c r="Q24" s="88" t="str">
        <f t="shared" si="8"/>
        <v/>
      </c>
      <c r="R24" s="89" t="str">
        <f t="shared" si="9"/>
        <v/>
      </c>
      <c r="S24" s="90" t="str">
        <f t="shared" si="10"/>
        <v/>
      </c>
      <c r="T24" s="90" t="str">
        <f t="shared" si="11"/>
        <v/>
      </c>
      <c r="U24" s="91" t="str">
        <f t="shared" si="12"/>
        <v/>
      </c>
      <c r="V24" s="92" t="str">
        <f t="shared" si="13"/>
        <v/>
      </c>
      <c r="W24" s="93" t="str">
        <f t="shared" si="14"/>
        <v/>
      </c>
      <c r="X24" s="94" t="str">
        <f t="shared" si="15"/>
        <v/>
      </c>
      <c r="Y24" s="95" t="str">
        <f t="shared" si="16"/>
        <v/>
      </c>
      <c r="AA24" s="87"/>
      <c r="AB24" s="87"/>
      <c r="AC24" s="88">
        <f t="shared" si="17"/>
        <v>44705</v>
      </c>
      <c r="AD24" s="89" t="str">
        <f t="shared" si="18"/>
        <v>Orban IV</v>
      </c>
      <c r="AE24" s="90">
        <f t="shared" si="19"/>
        <v>43238</v>
      </c>
      <c r="AF24" s="90">
        <f t="shared" si="20"/>
        <v>44705</v>
      </c>
      <c r="AG24" s="91" t="str">
        <f t="shared" si="21"/>
        <v>Andrea Bárfai-Mager</v>
      </c>
      <c r="AH24" s="92" t="str">
        <f t="shared" si="22"/>
        <v>1966</v>
      </c>
      <c r="AI24" s="93" t="str">
        <f t="shared" si="23"/>
        <v>female</v>
      </c>
      <c r="AJ24" s="94" t="str">
        <f t="shared" si="24"/>
        <v>hu_independent01</v>
      </c>
      <c r="AK24" s="95" t="str">
        <f t="shared" si="25"/>
        <v>Bárfai-Mager_Andrea_1966</v>
      </c>
      <c r="AM24" s="87"/>
      <c r="AN24" s="87" t="s">
        <v>1148</v>
      </c>
      <c r="AO24" s="88" t="str">
        <f t="shared" si="26"/>
        <v/>
      </c>
      <c r="AP24" s="89" t="str">
        <f t="shared" si="27"/>
        <v/>
      </c>
      <c r="AQ24" s="90" t="str">
        <f t="shared" si="28"/>
        <v/>
      </c>
      <c r="AR24" s="90" t="str">
        <f t="shared" si="29"/>
        <v/>
      </c>
      <c r="AS24" s="91" t="str">
        <f t="shared" si="30"/>
        <v/>
      </c>
      <c r="AT24" s="92" t="str">
        <f t="shared" si="31"/>
        <v/>
      </c>
      <c r="AU24" s="93" t="str">
        <f t="shared" si="32"/>
        <v/>
      </c>
      <c r="AV24" s="94" t="str">
        <f t="shared" si="33"/>
        <v/>
      </c>
      <c r="AW24" s="95" t="str">
        <f t="shared" si="34"/>
        <v/>
      </c>
      <c r="AY24" s="87"/>
      <c r="AZ24" s="87"/>
      <c r="BA24" s="88" t="str">
        <f t="shared" si="35"/>
        <v/>
      </c>
      <c r="BB24" s="89" t="str">
        <f t="shared" si="36"/>
        <v/>
      </c>
      <c r="BC24" s="90" t="str">
        <f t="shared" si="37"/>
        <v/>
      </c>
      <c r="BD24" s="90" t="str">
        <f t="shared" si="38"/>
        <v/>
      </c>
      <c r="BE24" s="91" t="str">
        <f t="shared" si="39"/>
        <v/>
      </c>
      <c r="BF24" s="92" t="str">
        <f t="shared" si="40"/>
        <v/>
      </c>
      <c r="BG24" s="93" t="str">
        <f t="shared" si="41"/>
        <v/>
      </c>
      <c r="BH24" s="94" t="str">
        <f t="shared" si="42"/>
        <v/>
      </c>
      <c r="BI24" s="95" t="str">
        <f t="shared" si="43"/>
        <v/>
      </c>
      <c r="BK24" s="87"/>
      <c r="BL24" s="87"/>
      <c r="BM24" s="88" t="str">
        <f t="shared" si="44"/>
        <v/>
      </c>
      <c r="BN24" s="89" t="str">
        <f t="shared" si="45"/>
        <v/>
      </c>
      <c r="BO24" s="90" t="str">
        <f t="shared" si="46"/>
        <v/>
      </c>
      <c r="BP24" s="90" t="str">
        <f t="shared" si="47"/>
        <v/>
      </c>
      <c r="BQ24" s="91" t="str">
        <f t="shared" si="48"/>
        <v/>
      </c>
      <c r="BR24" s="92" t="str">
        <f t="shared" si="49"/>
        <v/>
      </c>
      <c r="BS24" s="93" t="str">
        <f t="shared" si="50"/>
        <v/>
      </c>
      <c r="BT24" s="94" t="str">
        <f t="shared" si="51"/>
        <v/>
      </c>
      <c r="BU24" s="95" t="str">
        <f t="shared" si="52"/>
        <v/>
      </c>
      <c r="BW24" s="87"/>
      <c r="BX24" s="87"/>
      <c r="BY24" s="88" t="str">
        <f t="shared" si="53"/>
        <v/>
      </c>
      <c r="BZ24" s="89" t="str">
        <f t="shared" si="54"/>
        <v/>
      </c>
      <c r="CA24" s="90" t="str">
        <f t="shared" si="55"/>
        <v/>
      </c>
      <c r="CB24" s="90" t="str">
        <f t="shared" si="56"/>
        <v/>
      </c>
      <c r="CC24" s="91" t="str">
        <f t="shared" si="57"/>
        <v/>
      </c>
      <c r="CD24" s="92" t="str">
        <f t="shared" si="58"/>
        <v/>
      </c>
      <c r="CE24" s="93" t="str">
        <f t="shared" si="59"/>
        <v/>
      </c>
      <c r="CF24" s="94" t="str">
        <f t="shared" si="60"/>
        <v/>
      </c>
      <c r="CG24" s="95" t="str">
        <f t="shared" si="61"/>
        <v/>
      </c>
      <c r="CI24" s="87"/>
      <c r="CJ24" s="87"/>
      <c r="CK24" s="88" t="str">
        <f t="shared" si="62"/>
        <v/>
      </c>
      <c r="CL24" s="89" t="str">
        <f t="shared" si="63"/>
        <v/>
      </c>
      <c r="CM24" s="90" t="str">
        <f t="shared" si="64"/>
        <v/>
      </c>
      <c r="CN24" s="90" t="str">
        <f t="shared" si="65"/>
        <v/>
      </c>
      <c r="CO24" s="91" t="str">
        <f t="shared" si="66"/>
        <v/>
      </c>
      <c r="CP24" s="92" t="str">
        <f t="shared" si="67"/>
        <v/>
      </c>
      <c r="CQ24" s="93" t="str">
        <f t="shared" si="68"/>
        <v/>
      </c>
      <c r="CR24" s="94" t="str">
        <f t="shared" si="69"/>
        <v/>
      </c>
      <c r="CS24" s="95" t="str">
        <f t="shared" si="70"/>
        <v/>
      </c>
      <c r="CU24" s="87"/>
      <c r="CV24" s="87"/>
      <c r="CW24" s="88" t="str">
        <f t="shared" si="71"/>
        <v/>
      </c>
      <c r="CX24" s="89" t="str">
        <f t="shared" si="72"/>
        <v/>
      </c>
      <c r="CY24" s="90" t="str">
        <f t="shared" si="73"/>
        <v/>
      </c>
      <c r="CZ24" s="90" t="str">
        <f t="shared" si="74"/>
        <v/>
      </c>
      <c r="DA24" s="91" t="str">
        <f t="shared" si="75"/>
        <v/>
      </c>
      <c r="DB24" s="92" t="str">
        <f t="shared" si="76"/>
        <v/>
      </c>
      <c r="DC24" s="93" t="str">
        <f t="shared" si="77"/>
        <v/>
      </c>
      <c r="DD24" s="94" t="str">
        <f t="shared" si="78"/>
        <v/>
      </c>
      <c r="DE24" s="95" t="str">
        <f t="shared" si="79"/>
        <v/>
      </c>
      <c r="DG24" s="87"/>
      <c r="DH24" s="87"/>
      <c r="DI24" s="88" t="str">
        <f t="shared" si="80"/>
        <v/>
      </c>
      <c r="DJ24" s="89" t="str">
        <f t="shared" si="81"/>
        <v/>
      </c>
      <c r="DK24" s="90" t="str">
        <f t="shared" si="82"/>
        <v/>
      </c>
      <c r="DL24" s="90" t="str">
        <f t="shared" si="83"/>
        <v/>
      </c>
      <c r="DM24" s="91" t="str">
        <f t="shared" si="84"/>
        <v/>
      </c>
      <c r="DN24" s="92" t="str">
        <f t="shared" si="85"/>
        <v/>
      </c>
      <c r="DO24" s="93" t="str">
        <f t="shared" si="86"/>
        <v/>
      </c>
      <c r="DP24" s="94" t="str">
        <f t="shared" si="87"/>
        <v/>
      </c>
      <c r="DQ24" s="95" t="str">
        <f t="shared" si="88"/>
        <v/>
      </c>
      <c r="DS24" s="87"/>
      <c r="DT24" s="87"/>
      <c r="DU24" s="88" t="str">
        <f t="shared" si="89"/>
        <v/>
      </c>
      <c r="DV24" s="89" t="str">
        <f t="shared" si="90"/>
        <v/>
      </c>
      <c r="DW24" s="90" t="str">
        <f t="shared" si="91"/>
        <v/>
      </c>
      <c r="DX24" s="90" t="str">
        <f t="shared" si="92"/>
        <v/>
      </c>
      <c r="DY24" s="91" t="str">
        <f t="shared" si="93"/>
        <v/>
      </c>
      <c r="DZ24" s="92" t="str">
        <f t="shared" si="94"/>
        <v/>
      </c>
      <c r="EA24" s="93" t="str">
        <f t="shared" si="95"/>
        <v/>
      </c>
      <c r="EB24" s="94" t="str">
        <f t="shared" si="96"/>
        <v/>
      </c>
      <c r="EC24" s="95" t="str">
        <f t="shared" si="97"/>
        <v/>
      </c>
      <c r="EE24" s="87"/>
      <c r="EF24" s="87"/>
      <c r="EG24" s="88" t="str">
        <f t="shared" si="98"/>
        <v/>
      </c>
      <c r="EH24" s="89" t="str">
        <f t="shared" si="99"/>
        <v/>
      </c>
      <c r="EI24" s="90" t="str">
        <f t="shared" si="100"/>
        <v/>
      </c>
      <c r="EJ24" s="90" t="str">
        <f t="shared" si="101"/>
        <v/>
      </c>
      <c r="EK24" s="91" t="str">
        <f t="shared" si="102"/>
        <v/>
      </c>
      <c r="EL24" s="92" t="str">
        <f t="shared" si="103"/>
        <v/>
      </c>
      <c r="EM24" s="93" t="str">
        <f t="shared" si="104"/>
        <v/>
      </c>
      <c r="EN24" s="94" t="str">
        <f t="shared" si="105"/>
        <v/>
      </c>
      <c r="EO24" s="95" t="str">
        <f t="shared" si="106"/>
        <v/>
      </c>
      <c r="EQ24" s="87"/>
      <c r="ER24" s="87"/>
      <c r="ES24" s="88" t="str">
        <f t="shared" si="107"/>
        <v/>
      </c>
      <c r="ET24" s="89" t="str">
        <f t="shared" si="108"/>
        <v/>
      </c>
      <c r="EU24" s="90" t="str">
        <f t="shared" si="109"/>
        <v/>
      </c>
      <c r="EV24" s="90" t="str">
        <f t="shared" si="110"/>
        <v/>
      </c>
      <c r="EW24" s="91" t="str">
        <f t="shared" si="111"/>
        <v/>
      </c>
      <c r="EX24" s="92" t="str">
        <f t="shared" si="112"/>
        <v/>
      </c>
      <c r="EY24" s="93" t="str">
        <f t="shared" si="113"/>
        <v/>
      </c>
      <c r="EZ24" s="94" t="str">
        <f t="shared" si="114"/>
        <v/>
      </c>
      <c r="FA24" s="95" t="str">
        <f t="shared" si="115"/>
        <v/>
      </c>
      <c r="FC24" s="87"/>
      <c r="FD24" s="87"/>
      <c r="FE24" s="88" t="str">
        <f t="shared" si="116"/>
        <v/>
      </c>
      <c r="FF24" s="89" t="str">
        <f t="shared" si="117"/>
        <v/>
      </c>
      <c r="FG24" s="90" t="str">
        <f t="shared" si="118"/>
        <v/>
      </c>
      <c r="FH24" s="90" t="str">
        <f t="shared" si="119"/>
        <v/>
      </c>
      <c r="FI24" s="91" t="str">
        <f t="shared" si="120"/>
        <v/>
      </c>
      <c r="FJ24" s="92" t="str">
        <f t="shared" si="121"/>
        <v/>
      </c>
      <c r="FK24" s="93" t="str">
        <f t="shared" si="122"/>
        <v/>
      </c>
      <c r="FL24" s="94" t="str">
        <f t="shared" si="123"/>
        <v/>
      </c>
      <c r="FM24" s="95" t="str">
        <f t="shared" si="124"/>
        <v/>
      </c>
      <c r="FO24" s="87"/>
      <c r="FP24" s="87"/>
      <c r="FQ24" s="88" t="str">
        <f>IF(FU24="","",#REF!)</f>
        <v/>
      </c>
      <c r="FR24" s="89" t="str">
        <f t="shared" si="125"/>
        <v/>
      </c>
      <c r="FS24" s="90" t="str">
        <f t="shared" si="126"/>
        <v/>
      </c>
      <c r="FT24" s="90" t="str">
        <f t="shared" si="127"/>
        <v/>
      </c>
      <c r="FU24" s="91" t="str">
        <f t="shared" si="128"/>
        <v/>
      </c>
      <c r="FV24" s="92" t="str">
        <f t="shared" si="129"/>
        <v/>
      </c>
      <c r="FW24" s="93" t="str">
        <f t="shared" si="130"/>
        <v/>
      </c>
      <c r="FX24" s="94" t="str">
        <f t="shared" si="131"/>
        <v/>
      </c>
      <c r="FY24" s="95" t="str">
        <f t="shared" si="132"/>
        <v/>
      </c>
      <c r="GA24" s="87"/>
      <c r="GB24" s="87"/>
      <c r="GC24" s="88" t="str">
        <f t="shared" si="133"/>
        <v/>
      </c>
      <c r="GD24" s="89" t="str">
        <f t="shared" si="134"/>
        <v/>
      </c>
      <c r="GE24" s="90" t="str">
        <f t="shared" si="135"/>
        <v/>
      </c>
      <c r="GF24" s="90" t="str">
        <f t="shared" si="136"/>
        <v/>
      </c>
      <c r="GG24" s="91" t="str">
        <f t="shared" si="137"/>
        <v/>
      </c>
      <c r="GH24" s="92" t="str">
        <f t="shared" si="138"/>
        <v/>
      </c>
      <c r="GI24" s="93" t="str">
        <f t="shared" si="139"/>
        <v/>
      </c>
      <c r="GJ24" s="94" t="str">
        <f t="shared" si="140"/>
        <v/>
      </c>
      <c r="GK24" s="95" t="str">
        <f t="shared" si="141"/>
        <v/>
      </c>
      <c r="GM24" s="87"/>
      <c r="GN24" s="87" t="s">
        <v>291</v>
      </c>
      <c r="GO24" s="88" t="str">
        <f t="shared" si="142"/>
        <v/>
      </c>
      <c r="GP24" s="89" t="str">
        <f t="shared" si="143"/>
        <v/>
      </c>
      <c r="GQ24" s="90" t="str">
        <f t="shared" si="144"/>
        <v/>
      </c>
      <c r="GR24" s="90" t="str">
        <f t="shared" si="145"/>
        <v/>
      </c>
      <c r="GS24" s="91" t="str">
        <f t="shared" si="146"/>
        <v/>
      </c>
      <c r="GT24" s="92" t="str">
        <f t="shared" si="147"/>
        <v/>
      </c>
      <c r="GU24" s="93" t="str">
        <f t="shared" si="148"/>
        <v/>
      </c>
      <c r="GV24" s="94" t="str">
        <f t="shared" si="149"/>
        <v/>
      </c>
      <c r="GW24" s="95" t="str">
        <f t="shared" si="150"/>
        <v/>
      </c>
      <c r="GY24" s="87"/>
      <c r="GZ24" s="87"/>
      <c r="HA24" s="88" t="str">
        <f t="shared" si="151"/>
        <v/>
      </c>
      <c r="HB24" s="89" t="str">
        <f t="shared" si="152"/>
        <v/>
      </c>
      <c r="HC24" s="90" t="str">
        <f t="shared" si="153"/>
        <v/>
      </c>
      <c r="HD24" s="90" t="str">
        <f t="shared" si="154"/>
        <v/>
      </c>
      <c r="HE24" s="91" t="str">
        <f t="shared" si="155"/>
        <v/>
      </c>
      <c r="HF24" s="92" t="str">
        <f t="shared" si="156"/>
        <v/>
      </c>
      <c r="HG24" s="93" t="str">
        <f t="shared" si="157"/>
        <v/>
      </c>
      <c r="HH24" s="94" t="str">
        <f t="shared" si="158"/>
        <v/>
      </c>
      <c r="HI24" s="95" t="str">
        <f t="shared" si="159"/>
        <v/>
      </c>
      <c r="HK24" s="87"/>
      <c r="HL24" s="87" t="s">
        <v>291</v>
      </c>
      <c r="HM24" s="88" t="str">
        <f t="shared" si="160"/>
        <v/>
      </c>
      <c r="HN24" s="89" t="str">
        <f t="shared" si="161"/>
        <v/>
      </c>
      <c r="HO24" s="90" t="str">
        <f t="shared" si="162"/>
        <v/>
      </c>
      <c r="HP24" s="90" t="str">
        <f t="shared" si="163"/>
        <v/>
      </c>
      <c r="HQ24" s="91" t="str">
        <f t="shared" si="164"/>
        <v/>
      </c>
      <c r="HR24" s="92" t="str">
        <f t="shared" si="165"/>
        <v/>
      </c>
      <c r="HS24" s="93" t="str">
        <f t="shared" si="166"/>
        <v/>
      </c>
      <c r="HT24" s="94" t="str">
        <f t="shared" si="167"/>
        <v/>
      </c>
      <c r="HU24" s="95" t="str">
        <f t="shared" si="168"/>
        <v/>
      </c>
      <c r="HW24" s="87"/>
      <c r="HX24" s="87"/>
      <c r="HY24" s="88" t="str">
        <f t="shared" si="169"/>
        <v/>
      </c>
      <c r="HZ24" s="89" t="str">
        <f t="shared" si="170"/>
        <v/>
      </c>
      <c r="IA24" s="90" t="str">
        <f t="shared" si="171"/>
        <v/>
      </c>
      <c r="IB24" s="90" t="str">
        <f t="shared" si="172"/>
        <v/>
      </c>
      <c r="IC24" s="91" t="str">
        <f t="shared" si="173"/>
        <v/>
      </c>
      <c r="ID24" s="92" t="str">
        <f t="shared" si="174"/>
        <v/>
      </c>
      <c r="IE24" s="93" t="str">
        <f t="shared" si="175"/>
        <v/>
      </c>
      <c r="IF24" s="94" t="str">
        <f t="shared" si="176"/>
        <v/>
      </c>
      <c r="IG24" s="95" t="str">
        <f t="shared" si="177"/>
        <v/>
      </c>
      <c r="II24" s="87"/>
      <c r="IJ24" s="87"/>
      <c r="IK24" s="88" t="str">
        <f t="shared" si="178"/>
        <v/>
      </c>
      <c r="IL24" s="89" t="str">
        <f t="shared" si="179"/>
        <v/>
      </c>
      <c r="IM24" s="90" t="str">
        <f t="shared" si="180"/>
        <v/>
      </c>
      <c r="IN24" s="90" t="str">
        <f t="shared" si="181"/>
        <v/>
      </c>
      <c r="IO24" s="91" t="str">
        <f t="shared" si="182"/>
        <v/>
      </c>
      <c r="IP24" s="92" t="str">
        <f t="shared" si="183"/>
        <v/>
      </c>
      <c r="IQ24" s="93" t="str">
        <f t="shared" si="184"/>
        <v/>
      </c>
      <c r="IR24" s="94" t="str">
        <f t="shared" si="185"/>
        <v/>
      </c>
      <c r="IS24" s="95" t="str">
        <f t="shared" si="186"/>
        <v/>
      </c>
      <c r="IU24" s="87"/>
      <c r="IV24" s="87"/>
      <c r="IW24" s="88" t="str">
        <f t="shared" si="187"/>
        <v/>
      </c>
      <c r="IX24" s="89" t="str">
        <f t="shared" si="188"/>
        <v/>
      </c>
      <c r="IY24" s="90" t="str">
        <f t="shared" si="189"/>
        <v/>
      </c>
      <c r="IZ24" s="90" t="str">
        <f t="shared" si="190"/>
        <v/>
      </c>
      <c r="JA24" s="91" t="str">
        <f t="shared" si="191"/>
        <v/>
      </c>
      <c r="JB24" s="92" t="str">
        <f t="shared" si="192"/>
        <v/>
      </c>
      <c r="JC24" s="93" t="str">
        <f t="shared" si="193"/>
        <v/>
      </c>
      <c r="JD24" s="94" t="str">
        <f t="shared" si="194"/>
        <v/>
      </c>
      <c r="JE24" s="95" t="str">
        <f t="shared" si="195"/>
        <v/>
      </c>
      <c r="JG24" s="87"/>
      <c r="JH24" s="87"/>
      <c r="JI24" s="88" t="str">
        <f t="shared" si="196"/>
        <v/>
      </c>
      <c r="JJ24" s="89" t="str">
        <f t="shared" si="197"/>
        <v/>
      </c>
      <c r="JK24" s="90" t="str">
        <f t="shared" si="198"/>
        <v/>
      </c>
      <c r="JL24" s="90" t="str">
        <f t="shared" si="199"/>
        <v/>
      </c>
      <c r="JM24" s="91" t="str">
        <f t="shared" si="200"/>
        <v/>
      </c>
      <c r="JN24" s="92" t="str">
        <f t="shared" si="201"/>
        <v/>
      </c>
      <c r="JO24" s="93" t="str">
        <f t="shared" si="202"/>
        <v/>
      </c>
      <c r="JP24" s="94" t="str">
        <f t="shared" si="203"/>
        <v/>
      </c>
      <c r="JQ24" s="95" t="str">
        <f t="shared" si="204"/>
        <v/>
      </c>
      <c r="JS24" s="87"/>
      <c r="JT24" s="87"/>
      <c r="JU24" s="88" t="str">
        <f t="shared" si="205"/>
        <v/>
      </c>
      <c r="JV24" s="89" t="str">
        <f t="shared" si="206"/>
        <v/>
      </c>
      <c r="JW24" s="90" t="str">
        <f t="shared" si="207"/>
        <v/>
      </c>
      <c r="JX24" s="90" t="str">
        <f t="shared" si="208"/>
        <v/>
      </c>
      <c r="JY24" s="91" t="str">
        <f t="shared" si="209"/>
        <v/>
      </c>
      <c r="JZ24" s="92" t="str">
        <f t="shared" si="210"/>
        <v/>
      </c>
      <c r="KA24" s="93" t="str">
        <f t="shared" si="211"/>
        <v/>
      </c>
      <c r="KB24" s="94" t="str">
        <f t="shared" si="212"/>
        <v/>
      </c>
      <c r="KC24" s="95" t="str">
        <f t="shared" si="213"/>
        <v/>
      </c>
      <c r="KE24" s="87"/>
      <c r="KF24" s="87"/>
    </row>
    <row r="25" spans="1:292" ht="13.5" customHeight="1" x14ac:dyDescent="0.25">
      <c r="A25" s="17"/>
      <c r="B25" s="87" t="s">
        <v>542</v>
      </c>
      <c r="C25" s="2" t="s">
        <v>1088</v>
      </c>
      <c r="D25" s="167"/>
      <c r="E25" s="88" t="str">
        <f t="shared" si="0"/>
        <v/>
      </c>
      <c r="F25" s="89" t="str">
        <f t="shared" si="1"/>
        <v/>
      </c>
      <c r="G25" s="90" t="str">
        <f t="shared" si="2"/>
        <v/>
      </c>
      <c r="H25" s="90" t="str">
        <f t="shared" si="3"/>
        <v/>
      </c>
      <c r="I25" s="91" t="str">
        <f t="shared" si="4"/>
        <v/>
      </c>
      <c r="J25" s="92" t="str">
        <f t="shared" si="5"/>
        <v/>
      </c>
      <c r="K25" s="93" t="str">
        <f t="shared" si="6"/>
        <v/>
      </c>
      <c r="L25" s="94" t="str">
        <f t="shared" si="214"/>
        <v/>
      </c>
      <c r="M25" s="95" t="str">
        <f t="shared" si="7"/>
        <v/>
      </c>
      <c r="O25" s="87"/>
      <c r="P25" s="167"/>
      <c r="Q25" s="88" t="str">
        <f t="shared" si="8"/>
        <v/>
      </c>
      <c r="R25" s="89" t="str">
        <f t="shared" si="9"/>
        <v/>
      </c>
      <c r="S25" s="90" t="str">
        <f t="shared" si="10"/>
        <v/>
      </c>
      <c r="T25" s="90" t="str">
        <f t="shared" si="11"/>
        <v/>
      </c>
      <c r="U25" s="91" t="str">
        <f t="shared" si="12"/>
        <v/>
      </c>
      <c r="V25" s="92" t="str">
        <f t="shared" si="13"/>
        <v/>
      </c>
      <c r="W25" s="93" t="str">
        <f t="shared" si="14"/>
        <v/>
      </c>
      <c r="X25" s="94" t="str">
        <f t="shared" si="15"/>
        <v/>
      </c>
      <c r="Y25" s="95" t="str">
        <f t="shared" si="16"/>
        <v/>
      </c>
      <c r="AA25" s="87"/>
      <c r="AB25" s="87"/>
      <c r="AC25" s="88" t="str">
        <f t="shared" si="17"/>
        <v/>
      </c>
      <c r="AD25" s="89" t="str">
        <f t="shared" si="18"/>
        <v/>
      </c>
      <c r="AE25" s="90" t="str">
        <f t="shared" si="19"/>
        <v/>
      </c>
      <c r="AF25" s="90" t="str">
        <f t="shared" si="20"/>
        <v/>
      </c>
      <c r="AG25" s="91" t="str">
        <f t="shared" si="21"/>
        <v/>
      </c>
      <c r="AH25" s="92" t="str">
        <f t="shared" si="22"/>
        <v/>
      </c>
      <c r="AI25" s="93" t="str">
        <f t="shared" si="23"/>
        <v/>
      </c>
      <c r="AJ25" s="94" t="str">
        <f t="shared" si="24"/>
        <v/>
      </c>
      <c r="AK25" s="95" t="str">
        <f t="shared" si="25"/>
        <v/>
      </c>
      <c r="AM25" s="87"/>
      <c r="AN25" s="87"/>
      <c r="AO25" s="88" t="str">
        <f t="shared" si="26"/>
        <v/>
      </c>
      <c r="AP25" s="89" t="str">
        <f t="shared" si="27"/>
        <v/>
      </c>
      <c r="AQ25" s="90" t="str">
        <f t="shared" si="28"/>
        <v/>
      </c>
      <c r="AR25" s="90" t="str">
        <f t="shared" si="29"/>
        <v/>
      </c>
      <c r="AS25" s="91" t="str">
        <f t="shared" si="30"/>
        <v/>
      </c>
      <c r="AT25" s="92" t="str">
        <f t="shared" si="31"/>
        <v/>
      </c>
      <c r="AU25" s="93" t="str">
        <f t="shared" si="32"/>
        <v/>
      </c>
      <c r="AV25" s="94" t="str">
        <f t="shared" si="33"/>
        <v/>
      </c>
      <c r="AW25" s="95" t="str">
        <f t="shared" si="34"/>
        <v/>
      </c>
      <c r="AY25" s="87"/>
      <c r="AZ25" s="87"/>
      <c r="BA25" s="88" t="str">
        <f t="shared" si="35"/>
        <v/>
      </c>
      <c r="BB25" s="89" t="str">
        <f t="shared" si="36"/>
        <v/>
      </c>
      <c r="BC25" s="90" t="str">
        <f t="shared" si="37"/>
        <v/>
      </c>
      <c r="BD25" s="90" t="str">
        <f t="shared" si="38"/>
        <v/>
      </c>
      <c r="BE25" s="91" t="str">
        <f t="shared" si="39"/>
        <v/>
      </c>
      <c r="BF25" s="92" t="str">
        <f t="shared" si="40"/>
        <v/>
      </c>
      <c r="BG25" s="93" t="str">
        <f t="shared" si="41"/>
        <v/>
      </c>
      <c r="BH25" s="94" t="str">
        <f t="shared" si="42"/>
        <v/>
      </c>
      <c r="BI25" s="95" t="str">
        <f t="shared" si="43"/>
        <v/>
      </c>
      <c r="BK25" s="87"/>
      <c r="BL25" s="87"/>
      <c r="BM25" s="88" t="str">
        <f t="shared" si="44"/>
        <v/>
      </c>
      <c r="BN25" s="89" t="str">
        <f t="shared" si="45"/>
        <v/>
      </c>
      <c r="BO25" s="90" t="str">
        <f t="shared" si="46"/>
        <v/>
      </c>
      <c r="BP25" s="90" t="str">
        <f t="shared" si="47"/>
        <v/>
      </c>
      <c r="BQ25" s="91" t="str">
        <f t="shared" si="48"/>
        <v/>
      </c>
      <c r="BR25" s="92" t="str">
        <f t="shared" si="49"/>
        <v/>
      </c>
      <c r="BS25" s="93" t="str">
        <f t="shared" si="50"/>
        <v/>
      </c>
      <c r="BT25" s="94" t="str">
        <f t="shared" si="51"/>
        <v/>
      </c>
      <c r="BU25" s="95" t="str">
        <f t="shared" si="52"/>
        <v/>
      </c>
      <c r="BW25" s="87"/>
      <c r="BX25" s="87"/>
      <c r="BY25" s="88" t="str">
        <f t="shared" si="53"/>
        <v/>
      </c>
      <c r="BZ25" s="89" t="str">
        <f t="shared" si="54"/>
        <v/>
      </c>
      <c r="CA25" s="90" t="str">
        <f t="shared" si="55"/>
        <v/>
      </c>
      <c r="CB25" s="90" t="str">
        <f t="shared" si="56"/>
        <v/>
      </c>
      <c r="CC25" s="91" t="str">
        <f t="shared" si="57"/>
        <v/>
      </c>
      <c r="CD25" s="92" t="str">
        <f t="shared" si="58"/>
        <v/>
      </c>
      <c r="CE25" s="93" t="str">
        <f t="shared" si="59"/>
        <v/>
      </c>
      <c r="CF25" s="94" t="str">
        <f t="shared" si="60"/>
        <v/>
      </c>
      <c r="CG25" s="95" t="str">
        <f t="shared" si="61"/>
        <v/>
      </c>
      <c r="CI25" s="87"/>
      <c r="CJ25" s="87"/>
      <c r="CK25" s="88" t="str">
        <f t="shared" si="62"/>
        <v/>
      </c>
      <c r="CL25" s="89" t="str">
        <f t="shared" si="63"/>
        <v/>
      </c>
      <c r="CM25" s="90" t="str">
        <f t="shared" si="64"/>
        <v/>
      </c>
      <c r="CN25" s="90" t="str">
        <f t="shared" si="65"/>
        <v/>
      </c>
      <c r="CO25" s="91" t="str">
        <f t="shared" si="66"/>
        <v/>
      </c>
      <c r="CP25" s="92" t="str">
        <f t="shared" si="67"/>
        <v/>
      </c>
      <c r="CQ25" s="93" t="str">
        <f t="shared" si="68"/>
        <v/>
      </c>
      <c r="CR25" s="94" t="str">
        <f t="shared" si="69"/>
        <v/>
      </c>
      <c r="CS25" s="95" t="str">
        <f t="shared" si="70"/>
        <v/>
      </c>
      <c r="CU25" s="87"/>
      <c r="CV25" s="87"/>
      <c r="CW25" s="88" t="str">
        <f t="shared" si="71"/>
        <v/>
      </c>
      <c r="CX25" s="89" t="str">
        <f t="shared" si="72"/>
        <v/>
      </c>
      <c r="CY25" s="90" t="str">
        <f t="shared" si="73"/>
        <v/>
      </c>
      <c r="CZ25" s="90" t="str">
        <f t="shared" si="74"/>
        <v/>
      </c>
      <c r="DA25" s="91" t="str">
        <f t="shared" si="75"/>
        <v/>
      </c>
      <c r="DB25" s="92" t="str">
        <f t="shared" si="76"/>
        <v/>
      </c>
      <c r="DC25" s="93" t="str">
        <f t="shared" si="77"/>
        <v/>
      </c>
      <c r="DD25" s="94" t="str">
        <f t="shared" si="78"/>
        <v/>
      </c>
      <c r="DE25" s="95" t="str">
        <f t="shared" si="79"/>
        <v/>
      </c>
      <c r="DG25" s="87"/>
      <c r="DH25" s="87"/>
      <c r="DI25" s="88" t="str">
        <f t="shared" si="80"/>
        <v/>
      </c>
      <c r="DJ25" s="89" t="str">
        <f t="shared" si="81"/>
        <v/>
      </c>
      <c r="DK25" s="90" t="str">
        <f t="shared" si="82"/>
        <v/>
      </c>
      <c r="DL25" s="90" t="str">
        <f t="shared" si="83"/>
        <v/>
      </c>
      <c r="DM25" s="91" t="str">
        <f t="shared" si="84"/>
        <v/>
      </c>
      <c r="DN25" s="92" t="str">
        <f t="shared" si="85"/>
        <v/>
      </c>
      <c r="DO25" s="93" t="str">
        <f t="shared" si="86"/>
        <v/>
      </c>
      <c r="DP25" s="94" t="str">
        <f t="shared" si="87"/>
        <v/>
      </c>
      <c r="DQ25" s="95" t="str">
        <f t="shared" si="88"/>
        <v/>
      </c>
      <c r="DS25" s="87"/>
      <c r="DT25" s="87"/>
      <c r="DU25" s="88" t="str">
        <f t="shared" si="89"/>
        <v/>
      </c>
      <c r="DV25" s="89" t="str">
        <f t="shared" si="90"/>
        <v/>
      </c>
      <c r="DW25" s="90" t="str">
        <f t="shared" si="91"/>
        <v/>
      </c>
      <c r="DX25" s="90" t="str">
        <f t="shared" si="92"/>
        <v/>
      </c>
      <c r="DY25" s="91" t="str">
        <f t="shared" si="93"/>
        <v/>
      </c>
      <c r="DZ25" s="92" t="str">
        <f t="shared" si="94"/>
        <v/>
      </c>
      <c r="EA25" s="93" t="str">
        <f t="shared" si="95"/>
        <v/>
      </c>
      <c r="EB25" s="94" t="str">
        <f t="shared" si="96"/>
        <v/>
      </c>
      <c r="EC25" s="95" t="str">
        <f t="shared" si="97"/>
        <v/>
      </c>
      <c r="EE25" s="87"/>
      <c r="EF25" s="87"/>
      <c r="EG25" s="88" t="str">
        <f t="shared" si="98"/>
        <v/>
      </c>
      <c r="EH25" s="89" t="str">
        <f t="shared" si="99"/>
        <v/>
      </c>
      <c r="EI25" s="90" t="str">
        <f t="shared" si="100"/>
        <v/>
      </c>
      <c r="EJ25" s="90" t="str">
        <f t="shared" si="101"/>
        <v/>
      </c>
      <c r="EK25" s="91" t="str">
        <f t="shared" si="102"/>
        <v/>
      </c>
      <c r="EL25" s="92" t="str">
        <f t="shared" si="103"/>
        <v/>
      </c>
      <c r="EM25" s="93" t="str">
        <f t="shared" si="104"/>
        <v/>
      </c>
      <c r="EN25" s="94" t="str">
        <f t="shared" si="105"/>
        <v/>
      </c>
      <c r="EO25" s="95" t="str">
        <f t="shared" si="106"/>
        <v/>
      </c>
      <c r="EQ25" s="87"/>
      <c r="ER25" s="87"/>
      <c r="ES25" s="88" t="str">
        <f t="shared" si="107"/>
        <v/>
      </c>
      <c r="ET25" s="89" t="str">
        <f t="shared" si="108"/>
        <v/>
      </c>
      <c r="EU25" s="90" t="str">
        <f t="shared" si="109"/>
        <v/>
      </c>
      <c r="EV25" s="90" t="str">
        <f t="shared" si="110"/>
        <v/>
      </c>
      <c r="EW25" s="91" t="str">
        <f t="shared" si="111"/>
        <v/>
      </c>
      <c r="EX25" s="92" t="str">
        <f t="shared" si="112"/>
        <v/>
      </c>
      <c r="EY25" s="93" t="str">
        <f t="shared" si="113"/>
        <v/>
      </c>
      <c r="EZ25" s="94" t="str">
        <f t="shared" si="114"/>
        <v/>
      </c>
      <c r="FA25" s="95" t="str">
        <f t="shared" si="115"/>
        <v/>
      </c>
      <c r="FC25" s="87"/>
      <c r="FD25" s="87"/>
      <c r="FE25" s="88" t="str">
        <f t="shared" si="116"/>
        <v/>
      </c>
      <c r="FF25" s="89" t="str">
        <f t="shared" si="117"/>
        <v/>
      </c>
      <c r="FG25" s="90" t="str">
        <f t="shared" si="118"/>
        <v/>
      </c>
      <c r="FH25" s="90" t="str">
        <f t="shared" si="119"/>
        <v/>
      </c>
      <c r="FI25" s="91" t="str">
        <f t="shared" si="120"/>
        <v/>
      </c>
      <c r="FJ25" s="92" t="str">
        <f t="shared" si="121"/>
        <v/>
      </c>
      <c r="FK25" s="93" t="str">
        <f t="shared" si="122"/>
        <v/>
      </c>
      <c r="FL25" s="94" t="str">
        <f t="shared" si="123"/>
        <v/>
      </c>
      <c r="FM25" s="95" t="str">
        <f t="shared" si="124"/>
        <v/>
      </c>
      <c r="FO25" s="87"/>
      <c r="FP25" s="87"/>
      <c r="FQ25" s="88" t="str">
        <f>IF(FU25="","",#REF!)</f>
        <v/>
      </c>
      <c r="FR25" s="89" t="str">
        <f t="shared" si="125"/>
        <v/>
      </c>
      <c r="FS25" s="90" t="str">
        <f t="shared" si="126"/>
        <v/>
      </c>
      <c r="FT25" s="90" t="str">
        <f t="shared" si="127"/>
        <v/>
      </c>
      <c r="FU25" s="91" t="str">
        <f t="shared" si="128"/>
        <v/>
      </c>
      <c r="FV25" s="92" t="str">
        <f t="shared" si="129"/>
        <v/>
      </c>
      <c r="FW25" s="93" t="str">
        <f t="shared" si="130"/>
        <v/>
      </c>
      <c r="FX25" s="94" t="str">
        <f t="shared" si="131"/>
        <v/>
      </c>
      <c r="FY25" s="95" t="str">
        <f t="shared" si="132"/>
        <v/>
      </c>
      <c r="GA25" s="87"/>
      <c r="GB25" s="87"/>
      <c r="GC25" s="88" t="str">
        <f t="shared" si="133"/>
        <v/>
      </c>
      <c r="GD25" s="89" t="str">
        <f t="shared" si="134"/>
        <v/>
      </c>
      <c r="GE25" s="90" t="str">
        <f t="shared" si="135"/>
        <v/>
      </c>
      <c r="GF25" s="90" t="str">
        <f t="shared" si="136"/>
        <v/>
      </c>
      <c r="GG25" s="91" t="str">
        <f t="shared" si="137"/>
        <v/>
      </c>
      <c r="GH25" s="92" t="str">
        <f t="shared" si="138"/>
        <v/>
      </c>
      <c r="GI25" s="93" t="str">
        <f t="shared" si="139"/>
        <v/>
      </c>
      <c r="GJ25" s="94" t="str">
        <f t="shared" si="140"/>
        <v/>
      </c>
      <c r="GK25" s="95" t="str">
        <f t="shared" si="141"/>
        <v/>
      </c>
      <c r="GM25" s="87"/>
      <c r="GN25" s="87" t="s">
        <v>291</v>
      </c>
      <c r="GO25" s="88" t="str">
        <f t="shared" si="142"/>
        <v/>
      </c>
      <c r="GP25" s="89" t="str">
        <f t="shared" si="143"/>
        <v/>
      </c>
      <c r="GQ25" s="90" t="str">
        <f t="shared" si="144"/>
        <v/>
      </c>
      <c r="GR25" s="90" t="str">
        <f t="shared" si="145"/>
        <v/>
      </c>
      <c r="GS25" s="91" t="str">
        <f t="shared" si="146"/>
        <v/>
      </c>
      <c r="GT25" s="92" t="str">
        <f t="shared" si="147"/>
        <v/>
      </c>
      <c r="GU25" s="93" t="str">
        <f t="shared" si="148"/>
        <v/>
      </c>
      <c r="GV25" s="94" t="str">
        <f t="shared" si="149"/>
        <v/>
      </c>
      <c r="GW25" s="95" t="str">
        <f t="shared" si="150"/>
        <v/>
      </c>
      <c r="GY25" s="87"/>
      <c r="GZ25" s="87"/>
      <c r="HA25" s="88" t="str">
        <f t="shared" si="151"/>
        <v/>
      </c>
      <c r="HB25" s="89" t="str">
        <f t="shared" si="152"/>
        <v/>
      </c>
      <c r="HC25" s="90" t="str">
        <f t="shared" si="153"/>
        <v/>
      </c>
      <c r="HD25" s="90" t="str">
        <f t="shared" si="154"/>
        <v/>
      </c>
      <c r="HE25" s="91" t="str">
        <f t="shared" si="155"/>
        <v/>
      </c>
      <c r="HF25" s="92" t="str">
        <f t="shared" si="156"/>
        <v/>
      </c>
      <c r="HG25" s="93" t="str">
        <f t="shared" si="157"/>
        <v/>
      </c>
      <c r="HH25" s="94" t="str">
        <f t="shared" si="158"/>
        <v/>
      </c>
      <c r="HI25" s="95" t="str">
        <f t="shared" si="159"/>
        <v/>
      </c>
      <c r="HK25" s="87"/>
      <c r="HL25" s="87" t="s">
        <v>291</v>
      </c>
      <c r="HM25" s="88" t="str">
        <f t="shared" si="160"/>
        <v/>
      </c>
      <c r="HN25" s="89" t="str">
        <f t="shared" si="161"/>
        <v/>
      </c>
      <c r="HO25" s="90" t="str">
        <f t="shared" si="162"/>
        <v/>
      </c>
      <c r="HP25" s="90" t="str">
        <f t="shared" si="163"/>
        <v/>
      </c>
      <c r="HQ25" s="91" t="str">
        <f t="shared" si="164"/>
        <v/>
      </c>
      <c r="HR25" s="92" t="str">
        <f t="shared" si="165"/>
        <v/>
      </c>
      <c r="HS25" s="93" t="str">
        <f t="shared" si="166"/>
        <v/>
      </c>
      <c r="HT25" s="94" t="str">
        <f t="shared" si="167"/>
        <v/>
      </c>
      <c r="HU25" s="95" t="str">
        <f t="shared" si="168"/>
        <v/>
      </c>
      <c r="HW25" s="87"/>
      <c r="HX25" s="87"/>
      <c r="HY25" s="88" t="str">
        <f t="shared" si="169"/>
        <v/>
      </c>
      <c r="HZ25" s="89" t="str">
        <f t="shared" si="170"/>
        <v/>
      </c>
      <c r="IA25" s="90" t="str">
        <f t="shared" si="171"/>
        <v/>
      </c>
      <c r="IB25" s="90" t="str">
        <f t="shared" si="172"/>
        <v/>
      </c>
      <c r="IC25" s="91" t="str">
        <f t="shared" si="173"/>
        <v/>
      </c>
      <c r="ID25" s="92" t="str">
        <f t="shared" si="174"/>
        <v/>
      </c>
      <c r="IE25" s="93" t="str">
        <f t="shared" si="175"/>
        <v/>
      </c>
      <c r="IF25" s="94" t="str">
        <f t="shared" si="176"/>
        <v/>
      </c>
      <c r="IG25" s="95" t="str">
        <f t="shared" si="177"/>
        <v/>
      </c>
      <c r="II25" s="87"/>
      <c r="IJ25" s="87"/>
      <c r="IK25" s="88" t="str">
        <f t="shared" si="178"/>
        <v/>
      </c>
      <c r="IL25" s="89" t="str">
        <f t="shared" si="179"/>
        <v/>
      </c>
      <c r="IM25" s="90" t="str">
        <f t="shared" si="180"/>
        <v/>
      </c>
      <c r="IN25" s="90" t="str">
        <f t="shared" si="181"/>
        <v/>
      </c>
      <c r="IO25" s="91" t="str">
        <f t="shared" si="182"/>
        <v/>
      </c>
      <c r="IP25" s="92" t="str">
        <f t="shared" si="183"/>
        <v/>
      </c>
      <c r="IQ25" s="93" t="str">
        <f t="shared" si="184"/>
        <v/>
      </c>
      <c r="IR25" s="94" t="str">
        <f t="shared" si="185"/>
        <v/>
      </c>
      <c r="IS25" s="95" t="str">
        <f t="shared" si="186"/>
        <v/>
      </c>
      <c r="IU25" s="87"/>
      <c r="IV25" s="87"/>
      <c r="IW25" s="88" t="str">
        <f t="shared" si="187"/>
        <v/>
      </c>
      <c r="IX25" s="89" t="str">
        <f t="shared" si="188"/>
        <v/>
      </c>
      <c r="IY25" s="90" t="str">
        <f t="shared" si="189"/>
        <v/>
      </c>
      <c r="IZ25" s="90" t="str">
        <f t="shared" si="190"/>
        <v/>
      </c>
      <c r="JA25" s="91" t="str">
        <f t="shared" si="191"/>
        <v/>
      </c>
      <c r="JB25" s="92" t="str">
        <f t="shared" si="192"/>
        <v/>
      </c>
      <c r="JC25" s="93" t="str">
        <f t="shared" si="193"/>
        <v/>
      </c>
      <c r="JD25" s="94" t="str">
        <f t="shared" si="194"/>
        <v/>
      </c>
      <c r="JE25" s="95" t="str">
        <f t="shared" si="195"/>
        <v/>
      </c>
      <c r="JG25" s="87"/>
      <c r="JH25" s="87"/>
      <c r="JI25" s="88" t="str">
        <f t="shared" si="196"/>
        <v/>
      </c>
      <c r="JJ25" s="89" t="str">
        <f t="shared" si="197"/>
        <v/>
      </c>
      <c r="JK25" s="90" t="str">
        <f t="shared" si="198"/>
        <v/>
      </c>
      <c r="JL25" s="90" t="str">
        <f t="shared" si="199"/>
        <v/>
      </c>
      <c r="JM25" s="91" t="str">
        <f t="shared" si="200"/>
        <v/>
      </c>
      <c r="JN25" s="92" t="str">
        <f t="shared" si="201"/>
        <v/>
      </c>
      <c r="JO25" s="93" t="str">
        <f t="shared" si="202"/>
        <v/>
      </c>
      <c r="JP25" s="94" t="str">
        <f t="shared" si="203"/>
        <v/>
      </c>
      <c r="JQ25" s="95" t="str">
        <f t="shared" si="204"/>
        <v/>
      </c>
      <c r="JS25" s="87"/>
      <c r="JT25" s="87"/>
      <c r="JU25" s="88" t="str">
        <f t="shared" si="205"/>
        <v/>
      </c>
      <c r="JV25" s="89" t="str">
        <f t="shared" si="206"/>
        <v/>
      </c>
      <c r="JW25" s="90" t="str">
        <f t="shared" si="207"/>
        <v/>
      </c>
      <c r="JX25" s="90" t="str">
        <f t="shared" si="208"/>
        <v/>
      </c>
      <c r="JY25" s="91" t="str">
        <f t="shared" si="209"/>
        <v/>
      </c>
      <c r="JZ25" s="92" t="str">
        <f t="shared" si="210"/>
        <v/>
      </c>
      <c r="KA25" s="93" t="str">
        <f t="shared" si="211"/>
        <v/>
      </c>
      <c r="KB25" s="94" t="str">
        <f t="shared" si="212"/>
        <v/>
      </c>
      <c r="KC25" s="95" t="str">
        <f t="shared" si="213"/>
        <v/>
      </c>
      <c r="KE25" s="87"/>
      <c r="KF25" s="87"/>
    </row>
    <row r="26" spans="1:292" ht="13.5" customHeight="1" x14ac:dyDescent="0.25">
      <c r="A26" s="17"/>
      <c r="B26" s="87" t="s">
        <v>542</v>
      </c>
      <c r="C26" s="2" t="s">
        <v>1088</v>
      </c>
      <c r="D26" s="167"/>
      <c r="E26" s="88" t="str">
        <f t="shared" si="0"/>
        <v/>
      </c>
      <c r="F26" s="89" t="str">
        <f t="shared" si="1"/>
        <v/>
      </c>
      <c r="G26" s="90" t="str">
        <f t="shared" si="2"/>
        <v/>
      </c>
      <c r="H26" s="90" t="str">
        <f t="shared" si="3"/>
        <v/>
      </c>
      <c r="I26" s="91" t="str">
        <f t="shared" si="4"/>
        <v/>
      </c>
      <c r="J26" s="92" t="str">
        <f t="shared" si="5"/>
        <v/>
      </c>
      <c r="K26" s="93" t="str">
        <f t="shared" si="6"/>
        <v/>
      </c>
      <c r="L26" s="94" t="str">
        <f t="shared" si="214"/>
        <v/>
      </c>
      <c r="M26" s="95" t="str">
        <f t="shared" si="7"/>
        <v/>
      </c>
      <c r="O26" s="87"/>
      <c r="P26" s="167"/>
      <c r="Q26" s="88" t="str">
        <f t="shared" si="8"/>
        <v/>
      </c>
      <c r="R26" s="89" t="str">
        <f t="shared" si="9"/>
        <v/>
      </c>
      <c r="S26" s="90" t="str">
        <f t="shared" si="10"/>
        <v/>
      </c>
      <c r="T26" s="90" t="str">
        <f t="shared" si="11"/>
        <v/>
      </c>
      <c r="U26" s="91" t="str">
        <f t="shared" si="12"/>
        <v/>
      </c>
      <c r="V26" s="92" t="str">
        <f t="shared" si="13"/>
        <v/>
      </c>
      <c r="W26" s="93" t="str">
        <f t="shared" si="14"/>
        <v/>
      </c>
      <c r="X26" s="94" t="str">
        <f t="shared" si="15"/>
        <v/>
      </c>
      <c r="Y26" s="95" t="str">
        <f t="shared" si="16"/>
        <v/>
      </c>
      <c r="AA26" s="87"/>
      <c r="AB26" s="87"/>
      <c r="AC26" s="88" t="str">
        <f t="shared" si="17"/>
        <v/>
      </c>
      <c r="AD26" s="89" t="str">
        <f t="shared" si="18"/>
        <v/>
      </c>
      <c r="AE26" s="90" t="str">
        <f t="shared" si="19"/>
        <v/>
      </c>
      <c r="AF26" s="90" t="str">
        <f t="shared" si="20"/>
        <v/>
      </c>
      <c r="AG26" s="91" t="str">
        <f t="shared" si="21"/>
        <v/>
      </c>
      <c r="AH26" s="92" t="str">
        <f t="shared" si="22"/>
        <v/>
      </c>
      <c r="AI26" s="93" t="str">
        <f t="shared" si="23"/>
        <v/>
      </c>
      <c r="AJ26" s="94" t="str">
        <f t="shared" si="24"/>
        <v/>
      </c>
      <c r="AK26" s="95" t="str">
        <f t="shared" si="25"/>
        <v/>
      </c>
      <c r="AM26" s="87"/>
      <c r="AN26" s="87"/>
      <c r="AO26" s="88" t="str">
        <f t="shared" si="26"/>
        <v/>
      </c>
      <c r="AP26" s="89" t="str">
        <f t="shared" si="27"/>
        <v/>
      </c>
      <c r="AQ26" s="90" t="str">
        <f t="shared" si="28"/>
        <v/>
      </c>
      <c r="AR26" s="90" t="str">
        <f t="shared" si="29"/>
        <v/>
      </c>
      <c r="AS26" s="91" t="str">
        <f t="shared" si="30"/>
        <v/>
      </c>
      <c r="AT26" s="92" t="str">
        <f t="shared" si="31"/>
        <v/>
      </c>
      <c r="AU26" s="93" t="str">
        <f t="shared" si="32"/>
        <v/>
      </c>
      <c r="AV26" s="94" t="str">
        <f t="shared" si="33"/>
        <v/>
      </c>
      <c r="AW26" s="95" t="str">
        <f t="shared" si="34"/>
        <v/>
      </c>
      <c r="AY26" s="87"/>
      <c r="AZ26" s="87"/>
      <c r="BA26" s="88" t="str">
        <f t="shared" si="35"/>
        <v/>
      </c>
      <c r="BB26" s="89" t="str">
        <f t="shared" si="36"/>
        <v/>
      </c>
      <c r="BC26" s="90" t="str">
        <f t="shared" si="37"/>
        <v/>
      </c>
      <c r="BD26" s="90" t="str">
        <f t="shared" si="38"/>
        <v/>
      </c>
      <c r="BE26" s="91" t="str">
        <f t="shared" si="39"/>
        <v/>
      </c>
      <c r="BF26" s="92" t="str">
        <f t="shared" si="40"/>
        <v/>
      </c>
      <c r="BG26" s="93" t="str">
        <f t="shared" si="41"/>
        <v/>
      </c>
      <c r="BH26" s="94" t="str">
        <f t="shared" si="42"/>
        <v/>
      </c>
      <c r="BI26" s="95" t="str">
        <f t="shared" si="43"/>
        <v/>
      </c>
      <c r="BK26" s="87"/>
      <c r="BL26" s="87"/>
      <c r="BM26" s="88" t="str">
        <f t="shared" si="44"/>
        <v/>
      </c>
      <c r="BN26" s="89" t="str">
        <f t="shared" si="45"/>
        <v/>
      </c>
      <c r="BO26" s="90" t="str">
        <f t="shared" si="46"/>
        <v/>
      </c>
      <c r="BP26" s="90" t="str">
        <f t="shared" si="47"/>
        <v/>
      </c>
      <c r="BQ26" s="91" t="str">
        <f t="shared" si="48"/>
        <v/>
      </c>
      <c r="BR26" s="92" t="str">
        <f t="shared" si="49"/>
        <v/>
      </c>
      <c r="BS26" s="93" t="str">
        <f t="shared" si="50"/>
        <v/>
      </c>
      <c r="BT26" s="94" t="str">
        <f t="shared" si="51"/>
        <v/>
      </c>
      <c r="BU26" s="95" t="str">
        <f t="shared" si="52"/>
        <v/>
      </c>
      <c r="BW26" s="87"/>
      <c r="BX26" s="87"/>
      <c r="BY26" s="88" t="str">
        <f t="shared" si="53"/>
        <v/>
      </c>
      <c r="BZ26" s="89" t="str">
        <f t="shared" si="54"/>
        <v/>
      </c>
      <c r="CA26" s="90" t="str">
        <f t="shared" si="55"/>
        <v/>
      </c>
      <c r="CB26" s="90" t="str">
        <f t="shared" si="56"/>
        <v/>
      </c>
      <c r="CC26" s="91" t="str">
        <f t="shared" si="57"/>
        <v/>
      </c>
      <c r="CD26" s="92" t="str">
        <f t="shared" si="58"/>
        <v/>
      </c>
      <c r="CE26" s="93" t="str">
        <f t="shared" si="59"/>
        <v/>
      </c>
      <c r="CF26" s="94" t="str">
        <f t="shared" si="60"/>
        <v/>
      </c>
      <c r="CG26" s="95" t="str">
        <f t="shared" si="61"/>
        <v/>
      </c>
      <c r="CI26" s="87"/>
      <c r="CJ26" s="87"/>
      <c r="CK26" s="88" t="str">
        <f t="shared" si="62"/>
        <v/>
      </c>
      <c r="CL26" s="89" t="str">
        <f t="shared" si="63"/>
        <v/>
      </c>
      <c r="CM26" s="90" t="str">
        <f t="shared" si="64"/>
        <v/>
      </c>
      <c r="CN26" s="90" t="str">
        <f t="shared" si="65"/>
        <v/>
      </c>
      <c r="CO26" s="91" t="str">
        <f t="shared" si="66"/>
        <v/>
      </c>
      <c r="CP26" s="92" t="str">
        <f t="shared" si="67"/>
        <v/>
      </c>
      <c r="CQ26" s="93" t="str">
        <f t="shared" si="68"/>
        <v/>
      </c>
      <c r="CR26" s="94" t="str">
        <f t="shared" si="69"/>
        <v/>
      </c>
      <c r="CS26" s="95" t="str">
        <f t="shared" si="70"/>
        <v/>
      </c>
      <c r="CU26" s="87"/>
      <c r="CV26" s="87"/>
      <c r="CW26" s="88" t="str">
        <f t="shared" si="71"/>
        <v/>
      </c>
      <c r="CX26" s="89" t="str">
        <f t="shared" si="72"/>
        <v/>
      </c>
      <c r="CY26" s="90" t="str">
        <f t="shared" si="73"/>
        <v/>
      </c>
      <c r="CZ26" s="90" t="str">
        <f t="shared" si="74"/>
        <v/>
      </c>
      <c r="DA26" s="91" t="str">
        <f t="shared" si="75"/>
        <v/>
      </c>
      <c r="DB26" s="92" t="str">
        <f t="shared" si="76"/>
        <v/>
      </c>
      <c r="DC26" s="93" t="str">
        <f t="shared" si="77"/>
        <v/>
      </c>
      <c r="DD26" s="94" t="str">
        <f t="shared" si="78"/>
        <v/>
      </c>
      <c r="DE26" s="95" t="str">
        <f t="shared" si="79"/>
        <v/>
      </c>
      <c r="DG26" s="87"/>
      <c r="DH26" s="87"/>
      <c r="DI26" s="88" t="str">
        <f t="shared" si="80"/>
        <v/>
      </c>
      <c r="DJ26" s="89" t="str">
        <f t="shared" si="81"/>
        <v/>
      </c>
      <c r="DK26" s="90" t="str">
        <f t="shared" si="82"/>
        <v/>
      </c>
      <c r="DL26" s="90" t="str">
        <f t="shared" si="83"/>
        <v/>
      </c>
      <c r="DM26" s="91" t="str">
        <f t="shared" si="84"/>
        <v/>
      </c>
      <c r="DN26" s="92" t="str">
        <f t="shared" si="85"/>
        <v/>
      </c>
      <c r="DO26" s="93" t="str">
        <f t="shared" si="86"/>
        <v/>
      </c>
      <c r="DP26" s="94" t="str">
        <f t="shared" si="87"/>
        <v/>
      </c>
      <c r="DQ26" s="95" t="str">
        <f t="shared" si="88"/>
        <v/>
      </c>
      <c r="DS26" s="87"/>
      <c r="DT26" s="87"/>
      <c r="DU26" s="88" t="str">
        <f t="shared" si="89"/>
        <v/>
      </c>
      <c r="DV26" s="89" t="str">
        <f t="shared" si="90"/>
        <v/>
      </c>
      <c r="DW26" s="90" t="str">
        <f t="shared" si="91"/>
        <v/>
      </c>
      <c r="DX26" s="90" t="str">
        <f t="shared" si="92"/>
        <v/>
      </c>
      <c r="DY26" s="91" t="str">
        <f t="shared" si="93"/>
        <v/>
      </c>
      <c r="DZ26" s="92" t="str">
        <f t="shared" si="94"/>
        <v/>
      </c>
      <c r="EA26" s="93" t="str">
        <f t="shared" si="95"/>
        <v/>
      </c>
      <c r="EB26" s="94" t="str">
        <f t="shared" si="96"/>
        <v/>
      </c>
      <c r="EC26" s="95" t="str">
        <f t="shared" si="97"/>
        <v/>
      </c>
      <c r="EE26" s="87"/>
      <c r="EF26" s="87"/>
      <c r="EG26" s="88" t="str">
        <f t="shared" si="98"/>
        <v/>
      </c>
      <c r="EH26" s="89" t="str">
        <f t="shared" si="99"/>
        <v/>
      </c>
      <c r="EI26" s="90" t="str">
        <f t="shared" si="100"/>
        <v/>
      </c>
      <c r="EJ26" s="90" t="str">
        <f t="shared" si="101"/>
        <v/>
      </c>
      <c r="EK26" s="91" t="str">
        <f t="shared" si="102"/>
        <v/>
      </c>
      <c r="EL26" s="92" t="str">
        <f t="shared" si="103"/>
        <v/>
      </c>
      <c r="EM26" s="93" t="str">
        <f t="shared" si="104"/>
        <v/>
      </c>
      <c r="EN26" s="94" t="str">
        <f t="shared" si="105"/>
        <v/>
      </c>
      <c r="EO26" s="95" t="str">
        <f t="shared" si="106"/>
        <v/>
      </c>
      <c r="EQ26" s="87"/>
      <c r="ER26" s="87"/>
      <c r="ES26" s="88" t="str">
        <f t="shared" si="107"/>
        <v/>
      </c>
      <c r="ET26" s="89" t="str">
        <f t="shared" si="108"/>
        <v/>
      </c>
      <c r="EU26" s="90" t="str">
        <f t="shared" si="109"/>
        <v/>
      </c>
      <c r="EV26" s="90" t="str">
        <f t="shared" si="110"/>
        <v/>
      </c>
      <c r="EW26" s="91" t="str">
        <f t="shared" si="111"/>
        <v/>
      </c>
      <c r="EX26" s="92" t="str">
        <f t="shared" si="112"/>
        <v/>
      </c>
      <c r="EY26" s="93" t="str">
        <f t="shared" si="113"/>
        <v/>
      </c>
      <c r="EZ26" s="94" t="str">
        <f t="shared" si="114"/>
        <v/>
      </c>
      <c r="FA26" s="95" t="str">
        <f t="shared" si="115"/>
        <v/>
      </c>
      <c r="FC26" s="87"/>
      <c r="FD26" s="87"/>
      <c r="FE26" s="88" t="str">
        <f t="shared" si="116"/>
        <v/>
      </c>
      <c r="FF26" s="89" t="str">
        <f t="shared" si="117"/>
        <v/>
      </c>
      <c r="FG26" s="90" t="str">
        <f t="shared" si="118"/>
        <v/>
      </c>
      <c r="FH26" s="90" t="str">
        <f t="shared" si="119"/>
        <v/>
      </c>
      <c r="FI26" s="91" t="str">
        <f t="shared" si="120"/>
        <v/>
      </c>
      <c r="FJ26" s="92" t="str">
        <f t="shared" si="121"/>
        <v/>
      </c>
      <c r="FK26" s="93" t="str">
        <f t="shared" si="122"/>
        <v/>
      </c>
      <c r="FL26" s="94" t="str">
        <f t="shared" si="123"/>
        <v/>
      </c>
      <c r="FM26" s="95" t="str">
        <f t="shared" si="124"/>
        <v/>
      </c>
      <c r="FO26" s="87"/>
      <c r="FP26" s="87"/>
      <c r="FQ26" s="88" t="str">
        <f>IF(FU26="","",#REF!)</f>
        <v/>
      </c>
      <c r="FR26" s="89" t="str">
        <f t="shared" si="125"/>
        <v/>
      </c>
      <c r="FS26" s="90" t="str">
        <f t="shared" si="126"/>
        <v/>
      </c>
      <c r="FT26" s="90" t="str">
        <f t="shared" si="127"/>
        <v/>
      </c>
      <c r="FU26" s="91" t="str">
        <f t="shared" si="128"/>
        <v/>
      </c>
      <c r="FV26" s="92" t="str">
        <f t="shared" si="129"/>
        <v/>
      </c>
      <c r="FW26" s="93" t="str">
        <f t="shared" si="130"/>
        <v/>
      </c>
      <c r="FX26" s="94" t="str">
        <f t="shared" si="131"/>
        <v/>
      </c>
      <c r="FY26" s="95" t="str">
        <f t="shared" si="132"/>
        <v/>
      </c>
      <c r="GA26" s="87"/>
      <c r="GB26" s="87"/>
      <c r="GC26" s="88" t="str">
        <f t="shared" si="133"/>
        <v/>
      </c>
      <c r="GD26" s="89" t="str">
        <f t="shared" si="134"/>
        <v/>
      </c>
      <c r="GE26" s="90" t="str">
        <f t="shared" si="135"/>
        <v/>
      </c>
      <c r="GF26" s="90" t="str">
        <f t="shared" si="136"/>
        <v/>
      </c>
      <c r="GG26" s="91" t="str">
        <f t="shared" si="137"/>
        <v/>
      </c>
      <c r="GH26" s="92" t="str">
        <f t="shared" si="138"/>
        <v/>
      </c>
      <c r="GI26" s="93" t="str">
        <f t="shared" si="139"/>
        <v/>
      </c>
      <c r="GJ26" s="94" t="str">
        <f t="shared" si="140"/>
        <v/>
      </c>
      <c r="GK26" s="95" t="str">
        <f t="shared" si="141"/>
        <v/>
      </c>
      <c r="GM26" s="87"/>
      <c r="GN26" s="87" t="s">
        <v>291</v>
      </c>
      <c r="GO26" s="88" t="str">
        <f t="shared" si="142"/>
        <v/>
      </c>
      <c r="GP26" s="89" t="str">
        <f t="shared" si="143"/>
        <v/>
      </c>
      <c r="GQ26" s="90" t="str">
        <f t="shared" si="144"/>
        <v/>
      </c>
      <c r="GR26" s="90" t="str">
        <f t="shared" si="145"/>
        <v/>
      </c>
      <c r="GS26" s="91" t="str">
        <f t="shared" si="146"/>
        <v/>
      </c>
      <c r="GT26" s="92" t="str">
        <f t="shared" si="147"/>
        <v/>
      </c>
      <c r="GU26" s="93" t="str">
        <f t="shared" si="148"/>
        <v/>
      </c>
      <c r="GV26" s="94" t="str">
        <f t="shared" si="149"/>
        <v/>
      </c>
      <c r="GW26" s="95" t="str">
        <f t="shared" si="150"/>
        <v/>
      </c>
      <c r="GY26" s="87"/>
      <c r="GZ26" s="87"/>
      <c r="HA26" s="88" t="str">
        <f t="shared" si="151"/>
        <v/>
      </c>
      <c r="HB26" s="89" t="str">
        <f t="shared" si="152"/>
        <v/>
      </c>
      <c r="HC26" s="90" t="str">
        <f t="shared" si="153"/>
        <v/>
      </c>
      <c r="HD26" s="90" t="str">
        <f t="shared" si="154"/>
        <v/>
      </c>
      <c r="HE26" s="91" t="str">
        <f t="shared" si="155"/>
        <v/>
      </c>
      <c r="HF26" s="92" t="str">
        <f t="shared" si="156"/>
        <v/>
      </c>
      <c r="HG26" s="93" t="str">
        <f t="shared" si="157"/>
        <v/>
      </c>
      <c r="HH26" s="94" t="str">
        <f t="shared" si="158"/>
        <v/>
      </c>
      <c r="HI26" s="95" t="str">
        <f t="shared" si="159"/>
        <v/>
      </c>
      <c r="HK26" s="87"/>
      <c r="HL26" s="87" t="s">
        <v>291</v>
      </c>
      <c r="HM26" s="88" t="str">
        <f t="shared" si="160"/>
        <v/>
      </c>
      <c r="HN26" s="89" t="str">
        <f t="shared" si="161"/>
        <v/>
      </c>
      <c r="HO26" s="90" t="str">
        <f t="shared" si="162"/>
        <v/>
      </c>
      <c r="HP26" s="90" t="str">
        <f t="shared" si="163"/>
        <v/>
      </c>
      <c r="HQ26" s="91" t="str">
        <f t="shared" si="164"/>
        <v/>
      </c>
      <c r="HR26" s="92" t="str">
        <f t="shared" si="165"/>
        <v/>
      </c>
      <c r="HS26" s="93" t="str">
        <f t="shared" si="166"/>
        <v/>
      </c>
      <c r="HT26" s="94" t="str">
        <f t="shared" si="167"/>
        <v/>
      </c>
      <c r="HU26" s="95" t="str">
        <f t="shared" si="168"/>
        <v/>
      </c>
      <c r="HW26" s="87"/>
      <c r="HX26" s="87"/>
      <c r="HY26" s="88" t="str">
        <f t="shared" si="169"/>
        <v/>
      </c>
      <c r="HZ26" s="89" t="str">
        <f t="shared" si="170"/>
        <v/>
      </c>
      <c r="IA26" s="90" t="str">
        <f t="shared" si="171"/>
        <v/>
      </c>
      <c r="IB26" s="90" t="str">
        <f t="shared" si="172"/>
        <v/>
      </c>
      <c r="IC26" s="91" t="str">
        <f t="shared" si="173"/>
        <v/>
      </c>
      <c r="ID26" s="92" t="str">
        <f t="shared" si="174"/>
        <v/>
      </c>
      <c r="IE26" s="93" t="str">
        <f t="shared" si="175"/>
        <v/>
      </c>
      <c r="IF26" s="94" t="str">
        <f t="shared" si="176"/>
        <v/>
      </c>
      <c r="IG26" s="95" t="str">
        <f t="shared" si="177"/>
        <v/>
      </c>
      <c r="II26" s="87"/>
      <c r="IJ26" s="87"/>
      <c r="IK26" s="88" t="str">
        <f t="shared" si="178"/>
        <v/>
      </c>
      <c r="IL26" s="89" t="str">
        <f t="shared" si="179"/>
        <v/>
      </c>
      <c r="IM26" s="90" t="str">
        <f t="shared" si="180"/>
        <v/>
      </c>
      <c r="IN26" s="90" t="str">
        <f t="shared" si="181"/>
        <v/>
      </c>
      <c r="IO26" s="91" t="str">
        <f t="shared" si="182"/>
        <v/>
      </c>
      <c r="IP26" s="92" t="str">
        <f t="shared" si="183"/>
        <v/>
      </c>
      <c r="IQ26" s="93" t="str">
        <f t="shared" si="184"/>
        <v/>
      </c>
      <c r="IR26" s="94" t="str">
        <f t="shared" si="185"/>
        <v/>
      </c>
      <c r="IS26" s="95" t="str">
        <f t="shared" si="186"/>
        <v/>
      </c>
      <c r="IU26" s="87"/>
      <c r="IV26" s="87"/>
      <c r="IW26" s="88" t="str">
        <f t="shared" si="187"/>
        <v/>
      </c>
      <c r="IX26" s="89" t="str">
        <f t="shared" si="188"/>
        <v/>
      </c>
      <c r="IY26" s="90" t="str">
        <f t="shared" si="189"/>
        <v/>
      </c>
      <c r="IZ26" s="90" t="str">
        <f t="shared" si="190"/>
        <v/>
      </c>
      <c r="JA26" s="91" t="str">
        <f t="shared" si="191"/>
        <v/>
      </c>
      <c r="JB26" s="92" t="str">
        <f t="shared" si="192"/>
        <v/>
      </c>
      <c r="JC26" s="93" t="str">
        <f t="shared" si="193"/>
        <v/>
      </c>
      <c r="JD26" s="94" t="str">
        <f t="shared" si="194"/>
        <v/>
      </c>
      <c r="JE26" s="95" t="str">
        <f t="shared" si="195"/>
        <v/>
      </c>
      <c r="JG26" s="87"/>
      <c r="JH26" s="87"/>
      <c r="JI26" s="88" t="str">
        <f t="shared" si="196"/>
        <v/>
      </c>
      <c r="JJ26" s="89" t="str">
        <f t="shared" si="197"/>
        <v/>
      </c>
      <c r="JK26" s="90" t="str">
        <f t="shared" si="198"/>
        <v/>
      </c>
      <c r="JL26" s="90" t="str">
        <f t="shared" si="199"/>
        <v/>
      </c>
      <c r="JM26" s="91" t="str">
        <f t="shared" si="200"/>
        <v/>
      </c>
      <c r="JN26" s="92" t="str">
        <f t="shared" si="201"/>
        <v/>
      </c>
      <c r="JO26" s="93" t="str">
        <f t="shared" si="202"/>
        <v/>
      </c>
      <c r="JP26" s="94" t="str">
        <f t="shared" si="203"/>
        <v/>
      </c>
      <c r="JQ26" s="95" t="str">
        <f t="shared" si="204"/>
        <v/>
      </c>
      <c r="JS26" s="87"/>
      <c r="JT26" s="87"/>
      <c r="JU26" s="88" t="str">
        <f t="shared" si="205"/>
        <v/>
      </c>
      <c r="JV26" s="89" t="str">
        <f t="shared" si="206"/>
        <v/>
      </c>
      <c r="JW26" s="90" t="str">
        <f t="shared" si="207"/>
        <v/>
      </c>
      <c r="JX26" s="90" t="str">
        <f t="shared" si="208"/>
        <v/>
      </c>
      <c r="JY26" s="91" t="str">
        <f t="shared" si="209"/>
        <v/>
      </c>
      <c r="JZ26" s="92" t="str">
        <f t="shared" si="210"/>
        <v/>
      </c>
      <c r="KA26" s="93" t="str">
        <f t="shared" si="211"/>
        <v/>
      </c>
      <c r="KB26" s="94" t="str">
        <f t="shared" si="212"/>
        <v/>
      </c>
      <c r="KC26" s="95" t="str">
        <f t="shared" si="213"/>
        <v/>
      </c>
      <c r="KE26" s="87"/>
      <c r="KF26" s="87"/>
    </row>
    <row r="27" spans="1:292" ht="13.5" customHeight="1" x14ac:dyDescent="0.25">
      <c r="A27" s="17"/>
      <c r="B27" s="87" t="s">
        <v>542</v>
      </c>
      <c r="C27" s="2" t="s">
        <v>1088</v>
      </c>
      <c r="D27" s="167"/>
      <c r="E27" s="88" t="str">
        <f t="shared" si="0"/>
        <v/>
      </c>
      <c r="F27" s="89" t="str">
        <f t="shared" si="1"/>
        <v/>
      </c>
      <c r="G27" s="90" t="str">
        <f t="shared" si="2"/>
        <v/>
      </c>
      <c r="H27" s="90" t="str">
        <f t="shared" si="3"/>
        <v/>
      </c>
      <c r="I27" s="91" t="str">
        <f t="shared" si="4"/>
        <v/>
      </c>
      <c r="J27" s="92" t="str">
        <f t="shared" si="5"/>
        <v/>
      </c>
      <c r="K27" s="93" t="str">
        <f t="shared" si="6"/>
        <v/>
      </c>
      <c r="L27" s="94" t="str">
        <f t="shared" si="214"/>
        <v/>
      </c>
      <c r="M27" s="95" t="str">
        <f t="shared" si="7"/>
        <v/>
      </c>
      <c r="O27" s="87"/>
      <c r="P27" s="167"/>
      <c r="Q27" s="88" t="str">
        <f t="shared" si="8"/>
        <v/>
      </c>
      <c r="R27" s="89" t="str">
        <f t="shared" si="9"/>
        <v/>
      </c>
      <c r="S27" s="90" t="str">
        <f t="shared" si="10"/>
        <v/>
      </c>
      <c r="T27" s="90" t="str">
        <f t="shared" si="11"/>
        <v/>
      </c>
      <c r="U27" s="91" t="str">
        <f t="shared" si="12"/>
        <v/>
      </c>
      <c r="V27" s="92" t="str">
        <f t="shared" si="13"/>
        <v/>
      </c>
      <c r="W27" s="93" t="str">
        <f t="shared" si="14"/>
        <v/>
      </c>
      <c r="X27" s="94" t="str">
        <f t="shared" si="15"/>
        <v/>
      </c>
      <c r="Y27" s="95" t="str">
        <f t="shared" si="16"/>
        <v/>
      </c>
      <c r="AA27" s="87"/>
      <c r="AB27" s="87"/>
      <c r="AC27" s="88" t="str">
        <f t="shared" si="17"/>
        <v/>
      </c>
      <c r="AD27" s="89" t="str">
        <f t="shared" si="18"/>
        <v/>
      </c>
      <c r="AE27" s="90" t="str">
        <f t="shared" si="19"/>
        <v/>
      </c>
      <c r="AF27" s="90" t="str">
        <f t="shared" si="20"/>
        <v/>
      </c>
      <c r="AG27" s="91" t="str">
        <f t="shared" si="21"/>
        <v/>
      </c>
      <c r="AH27" s="92" t="str">
        <f t="shared" si="22"/>
        <v/>
      </c>
      <c r="AI27" s="93" t="str">
        <f t="shared" si="23"/>
        <v/>
      </c>
      <c r="AJ27" s="94" t="str">
        <f t="shared" si="24"/>
        <v/>
      </c>
      <c r="AK27" s="95" t="str">
        <f t="shared" si="25"/>
        <v/>
      </c>
      <c r="AM27" s="87"/>
      <c r="AN27" s="87"/>
      <c r="AO27" s="88" t="str">
        <f t="shared" si="26"/>
        <v/>
      </c>
      <c r="AP27" s="89" t="str">
        <f t="shared" si="27"/>
        <v/>
      </c>
      <c r="AQ27" s="90" t="str">
        <f t="shared" si="28"/>
        <v/>
      </c>
      <c r="AR27" s="90" t="str">
        <f t="shared" si="29"/>
        <v/>
      </c>
      <c r="AS27" s="91" t="str">
        <f t="shared" si="30"/>
        <v/>
      </c>
      <c r="AT27" s="92" t="str">
        <f t="shared" si="31"/>
        <v/>
      </c>
      <c r="AU27" s="93" t="str">
        <f t="shared" si="32"/>
        <v/>
      </c>
      <c r="AV27" s="94" t="str">
        <f t="shared" si="33"/>
        <v/>
      </c>
      <c r="AW27" s="95" t="str">
        <f t="shared" si="34"/>
        <v/>
      </c>
      <c r="AY27" s="87"/>
      <c r="AZ27" s="87"/>
      <c r="BA27" s="88" t="str">
        <f t="shared" si="35"/>
        <v/>
      </c>
      <c r="BB27" s="89" t="str">
        <f t="shared" si="36"/>
        <v/>
      </c>
      <c r="BC27" s="90" t="str">
        <f t="shared" si="37"/>
        <v/>
      </c>
      <c r="BD27" s="90" t="str">
        <f t="shared" si="38"/>
        <v/>
      </c>
      <c r="BE27" s="91" t="str">
        <f t="shared" si="39"/>
        <v/>
      </c>
      <c r="BF27" s="92" t="str">
        <f t="shared" si="40"/>
        <v/>
      </c>
      <c r="BG27" s="93" t="str">
        <f t="shared" si="41"/>
        <v/>
      </c>
      <c r="BH27" s="94" t="str">
        <f t="shared" si="42"/>
        <v/>
      </c>
      <c r="BI27" s="95" t="str">
        <f t="shared" si="43"/>
        <v/>
      </c>
      <c r="BK27" s="87"/>
      <c r="BL27" s="87"/>
      <c r="BM27" s="88" t="str">
        <f t="shared" si="44"/>
        <v/>
      </c>
      <c r="BN27" s="89" t="str">
        <f t="shared" si="45"/>
        <v/>
      </c>
      <c r="BO27" s="90" t="str">
        <f t="shared" si="46"/>
        <v/>
      </c>
      <c r="BP27" s="90" t="str">
        <f t="shared" si="47"/>
        <v/>
      </c>
      <c r="BQ27" s="91" t="str">
        <f t="shared" si="48"/>
        <v/>
      </c>
      <c r="BR27" s="92" t="str">
        <f t="shared" si="49"/>
        <v/>
      </c>
      <c r="BS27" s="93" t="str">
        <f t="shared" si="50"/>
        <v/>
      </c>
      <c r="BT27" s="94" t="str">
        <f t="shared" si="51"/>
        <v/>
      </c>
      <c r="BU27" s="95" t="str">
        <f t="shared" si="52"/>
        <v/>
      </c>
      <c r="BW27" s="87"/>
      <c r="BX27" s="87"/>
      <c r="BY27" s="88" t="str">
        <f t="shared" si="53"/>
        <v/>
      </c>
      <c r="BZ27" s="89" t="str">
        <f t="shared" si="54"/>
        <v/>
      </c>
      <c r="CA27" s="90" t="str">
        <f t="shared" si="55"/>
        <v/>
      </c>
      <c r="CB27" s="90" t="str">
        <f t="shared" si="56"/>
        <v/>
      </c>
      <c r="CC27" s="91" t="str">
        <f t="shared" si="57"/>
        <v/>
      </c>
      <c r="CD27" s="92" t="str">
        <f t="shared" si="58"/>
        <v/>
      </c>
      <c r="CE27" s="93" t="str">
        <f t="shared" si="59"/>
        <v/>
      </c>
      <c r="CF27" s="94" t="str">
        <f t="shared" si="60"/>
        <v/>
      </c>
      <c r="CG27" s="95" t="str">
        <f t="shared" si="61"/>
        <v/>
      </c>
      <c r="CI27" s="87"/>
      <c r="CJ27" s="87"/>
      <c r="CK27" s="88" t="str">
        <f t="shared" si="62"/>
        <v/>
      </c>
      <c r="CL27" s="89" t="str">
        <f t="shared" si="63"/>
        <v/>
      </c>
      <c r="CM27" s="90" t="str">
        <f t="shared" si="64"/>
        <v/>
      </c>
      <c r="CN27" s="90" t="str">
        <f t="shared" si="65"/>
        <v/>
      </c>
      <c r="CO27" s="91" t="str">
        <f t="shared" si="66"/>
        <v/>
      </c>
      <c r="CP27" s="92" t="str">
        <f t="shared" si="67"/>
        <v/>
      </c>
      <c r="CQ27" s="93" t="str">
        <f t="shared" si="68"/>
        <v/>
      </c>
      <c r="CR27" s="94" t="str">
        <f t="shared" si="69"/>
        <v/>
      </c>
      <c r="CS27" s="95" t="str">
        <f t="shared" si="70"/>
        <v/>
      </c>
      <c r="CU27" s="87"/>
      <c r="CV27" s="87"/>
      <c r="CW27" s="88" t="str">
        <f t="shared" si="71"/>
        <v/>
      </c>
      <c r="CX27" s="89" t="str">
        <f t="shared" si="72"/>
        <v/>
      </c>
      <c r="CY27" s="90" t="str">
        <f t="shared" si="73"/>
        <v/>
      </c>
      <c r="CZ27" s="90" t="str">
        <f t="shared" si="74"/>
        <v/>
      </c>
      <c r="DA27" s="91" t="str">
        <f t="shared" si="75"/>
        <v/>
      </c>
      <c r="DB27" s="92" t="str">
        <f t="shared" si="76"/>
        <v/>
      </c>
      <c r="DC27" s="93" t="str">
        <f t="shared" si="77"/>
        <v/>
      </c>
      <c r="DD27" s="94" t="str">
        <f t="shared" si="78"/>
        <v/>
      </c>
      <c r="DE27" s="95" t="str">
        <f t="shared" si="79"/>
        <v/>
      </c>
      <c r="DG27" s="87"/>
      <c r="DH27" s="87"/>
      <c r="DI27" s="88" t="str">
        <f t="shared" si="80"/>
        <v/>
      </c>
      <c r="DJ27" s="89" t="str">
        <f t="shared" si="81"/>
        <v/>
      </c>
      <c r="DK27" s="90" t="str">
        <f t="shared" si="82"/>
        <v/>
      </c>
      <c r="DL27" s="90" t="str">
        <f t="shared" si="83"/>
        <v/>
      </c>
      <c r="DM27" s="91" t="str">
        <f t="shared" si="84"/>
        <v/>
      </c>
      <c r="DN27" s="92" t="str">
        <f t="shared" si="85"/>
        <v/>
      </c>
      <c r="DO27" s="93" t="str">
        <f t="shared" si="86"/>
        <v/>
      </c>
      <c r="DP27" s="94" t="str">
        <f t="shared" si="87"/>
        <v/>
      </c>
      <c r="DQ27" s="95" t="str">
        <f t="shared" si="88"/>
        <v/>
      </c>
      <c r="DS27" s="87"/>
      <c r="DT27" s="87"/>
      <c r="DU27" s="88" t="str">
        <f t="shared" si="89"/>
        <v/>
      </c>
      <c r="DV27" s="89" t="str">
        <f t="shared" si="90"/>
        <v/>
      </c>
      <c r="DW27" s="90" t="str">
        <f t="shared" si="91"/>
        <v/>
      </c>
      <c r="DX27" s="90" t="str">
        <f t="shared" si="92"/>
        <v/>
      </c>
      <c r="DY27" s="91" t="str">
        <f t="shared" si="93"/>
        <v/>
      </c>
      <c r="DZ27" s="92" t="str">
        <f t="shared" si="94"/>
        <v/>
      </c>
      <c r="EA27" s="93" t="str">
        <f t="shared" si="95"/>
        <v/>
      </c>
      <c r="EB27" s="94" t="str">
        <f t="shared" si="96"/>
        <v/>
      </c>
      <c r="EC27" s="95" t="str">
        <f t="shared" si="97"/>
        <v/>
      </c>
      <c r="EE27" s="87"/>
      <c r="EF27" s="87"/>
      <c r="EG27" s="88" t="str">
        <f t="shared" si="98"/>
        <v/>
      </c>
      <c r="EH27" s="89" t="str">
        <f t="shared" si="99"/>
        <v/>
      </c>
      <c r="EI27" s="90" t="str">
        <f t="shared" si="100"/>
        <v/>
      </c>
      <c r="EJ27" s="90" t="str">
        <f t="shared" si="101"/>
        <v/>
      </c>
      <c r="EK27" s="91" t="str">
        <f t="shared" si="102"/>
        <v/>
      </c>
      <c r="EL27" s="92" t="str">
        <f t="shared" si="103"/>
        <v/>
      </c>
      <c r="EM27" s="93" t="str">
        <f t="shared" si="104"/>
        <v/>
      </c>
      <c r="EN27" s="94" t="str">
        <f t="shared" si="105"/>
        <v/>
      </c>
      <c r="EO27" s="95" t="str">
        <f t="shared" si="106"/>
        <v/>
      </c>
      <c r="EQ27" s="87"/>
      <c r="ER27" s="87"/>
      <c r="ES27" s="88" t="str">
        <f t="shared" si="107"/>
        <v/>
      </c>
      <c r="ET27" s="89" t="str">
        <f t="shared" si="108"/>
        <v/>
      </c>
      <c r="EU27" s="90" t="str">
        <f t="shared" si="109"/>
        <v/>
      </c>
      <c r="EV27" s="90" t="str">
        <f t="shared" si="110"/>
        <v/>
      </c>
      <c r="EW27" s="91" t="str">
        <f t="shared" si="111"/>
        <v/>
      </c>
      <c r="EX27" s="92" t="str">
        <f t="shared" si="112"/>
        <v/>
      </c>
      <c r="EY27" s="93" t="str">
        <f t="shared" si="113"/>
        <v/>
      </c>
      <c r="EZ27" s="94" t="str">
        <f t="shared" si="114"/>
        <v/>
      </c>
      <c r="FA27" s="95" t="str">
        <f t="shared" si="115"/>
        <v/>
      </c>
      <c r="FC27" s="87"/>
      <c r="FD27" s="87"/>
      <c r="FE27" s="88" t="str">
        <f t="shared" si="116"/>
        <v/>
      </c>
      <c r="FF27" s="89" t="str">
        <f t="shared" si="117"/>
        <v/>
      </c>
      <c r="FG27" s="90" t="str">
        <f t="shared" si="118"/>
        <v/>
      </c>
      <c r="FH27" s="90" t="str">
        <f t="shared" si="119"/>
        <v/>
      </c>
      <c r="FI27" s="91" t="str">
        <f t="shared" si="120"/>
        <v/>
      </c>
      <c r="FJ27" s="92" t="str">
        <f t="shared" si="121"/>
        <v/>
      </c>
      <c r="FK27" s="93" t="str">
        <f t="shared" si="122"/>
        <v/>
      </c>
      <c r="FL27" s="94" t="str">
        <f t="shared" si="123"/>
        <v/>
      </c>
      <c r="FM27" s="95" t="str">
        <f t="shared" si="124"/>
        <v/>
      </c>
      <c r="FO27" s="87"/>
      <c r="FP27" s="87"/>
      <c r="FQ27" s="88" t="str">
        <f>IF(FU27="","",#REF!)</f>
        <v/>
      </c>
      <c r="FR27" s="89" t="str">
        <f t="shared" si="125"/>
        <v/>
      </c>
      <c r="FS27" s="90" t="str">
        <f t="shared" si="126"/>
        <v/>
      </c>
      <c r="FT27" s="90" t="str">
        <f t="shared" si="127"/>
        <v/>
      </c>
      <c r="FU27" s="91" t="str">
        <f t="shared" si="128"/>
        <v/>
      </c>
      <c r="FV27" s="92" t="str">
        <f t="shared" si="129"/>
        <v/>
      </c>
      <c r="FW27" s="93" t="str">
        <f t="shared" si="130"/>
        <v/>
      </c>
      <c r="FX27" s="94" t="str">
        <f t="shared" si="131"/>
        <v/>
      </c>
      <c r="FY27" s="95" t="str">
        <f t="shared" si="132"/>
        <v/>
      </c>
      <c r="GA27" s="87"/>
      <c r="GB27" s="87"/>
      <c r="GC27" s="88" t="str">
        <f t="shared" si="133"/>
        <v/>
      </c>
      <c r="GD27" s="89" t="str">
        <f t="shared" si="134"/>
        <v/>
      </c>
      <c r="GE27" s="90" t="str">
        <f t="shared" si="135"/>
        <v/>
      </c>
      <c r="GF27" s="90" t="str">
        <f t="shared" si="136"/>
        <v/>
      </c>
      <c r="GG27" s="91" t="str">
        <f t="shared" si="137"/>
        <v/>
      </c>
      <c r="GH27" s="92" t="str">
        <f t="shared" si="138"/>
        <v/>
      </c>
      <c r="GI27" s="93" t="str">
        <f t="shared" si="139"/>
        <v/>
      </c>
      <c r="GJ27" s="94" t="str">
        <f t="shared" si="140"/>
        <v/>
      </c>
      <c r="GK27" s="95" t="str">
        <f t="shared" si="141"/>
        <v/>
      </c>
      <c r="GM27" s="87"/>
      <c r="GN27" s="87" t="s">
        <v>291</v>
      </c>
      <c r="GO27" s="88" t="str">
        <f t="shared" si="142"/>
        <v/>
      </c>
      <c r="GP27" s="89" t="str">
        <f t="shared" si="143"/>
        <v/>
      </c>
      <c r="GQ27" s="90" t="str">
        <f t="shared" si="144"/>
        <v/>
      </c>
      <c r="GR27" s="90" t="str">
        <f t="shared" si="145"/>
        <v/>
      </c>
      <c r="GS27" s="91" t="str">
        <f t="shared" si="146"/>
        <v/>
      </c>
      <c r="GT27" s="92" t="str">
        <f t="shared" si="147"/>
        <v/>
      </c>
      <c r="GU27" s="93" t="str">
        <f t="shared" si="148"/>
        <v/>
      </c>
      <c r="GV27" s="94" t="str">
        <f t="shared" si="149"/>
        <v/>
      </c>
      <c r="GW27" s="95" t="str">
        <f t="shared" si="150"/>
        <v/>
      </c>
      <c r="GY27" s="87"/>
      <c r="GZ27" s="87"/>
      <c r="HA27" s="88" t="str">
        <f t="shared" si="151"/>
        <v/>
      </c>
      <c r="HB27" s="89" t="str">
        <f t="shared" si="152"/>
        <v/>
      </c>
      <c r="HC27" s="90" t="str">
        <f t="shared" si="153"/>
        <v/>
      </c>
      <c r="HD27" s="90" t="str">
        <f t="shared" si="154"/>
        <v/>
      </c>
      <c r="HE27" s="91" t="str">
        <f t="shared" si="155"/>
        <v/>
      </c>
      <c r="HF27" s="92" t="str">
        <f t="shared" si="156"/>
        <v/>
      </c>
      <c r="HG27" s="93" t="str">
        <f t="shared" si="157"/>
        <v/>
      </c>
      <c r="HH27" s="94" t="str">
        <f t="shared" si="158"/>
        <v/>
      </c>
      <c r="HI27" s="95" t="str">
        <f t="shared" si="159"/>
        <v/>
      </c>
      <c r="HK27" s="87"/>
      <c r="HL27" s="87" t="s">
        <v>291</v>
      </c>
      <c r="HM27" s="88" t="str">
        <f t="shared" si="160"/>
        <v/>
      </c>
      <c r="HN27" s="89" t="str">
        <f t="shared" si="161"/>
        <v/>
      </c>
      <c r="HO27" s="90" t="str">
        <f t="shared" si="162"/>
        <v/>
      </c>
      <c r="HP27" s="90" t="str">
        <f t="shared" si="163"/>
        <v/>
      </c>
      <c r="HQ27" s="91" t="str">
        <f t="shared" si="164"/>
        <v/>
      </c>
      <c r="HR27" s="92" t="str">
        <f t="shared" si="165"/>
        <v/>
      </c>
      <c r="HS27" s="93" t="str">
        <f t="shared" si="166"/>
        <v/>
      </c>
      <c r="HT27" s="94" t="str">
        <f t="shared" si="167"/>
        <v/>
      </c>
      <c r="HU27" s="95" t="str">
        <f t="shared" si="168"/>
        <v/>
      </c>
      <c r="HW27" s="87"/>
      <c r="HX27" s="87"/>
      <c r="HY27" s="88" t="str">
        <f t="shared" si="169"/>
        <v/>
      </c>
      <c r="HZ27" s="89" t="str">
        <f t="shared" si="170"/>
        <v/>
      </c>
      <c r="IA27" s="90" t="str">
        <f t="shared" si="171"/>
        <v/>
      </c>
      <c r="IB27" s="90" t="str">
        <f t="shared" si="172"/>
        <v/>
      </c>
      <c r="IC27" s="91" t="str">
        <f t="shared" si="173"/>
        <v/>
      </c>
      <c r="ID27" s="92" t="str">
        <f t="shared" si="174"/>
        <v/>
      </c>
      <c r="IE27" s="93" t="str">
        <f t="shared" si="175"/>
        <v/>
      </c>
      <c r="IF27" s="94" t="str">
        <f t="shared" si="176"/>
        <v/>
      </c>
      <c r="IG27" s="95" t="str">
        <f t="shared" si="177"/>
        <v/>
      </c>
      <c r="II27" s="87"/>
      <c r="IJ27" s="87"/>
      <c r="IK27" s="88" t="str">
        <f t="shared" si="178"/>
        <v/>
      </c>
      <c r="IL27" s="89" t="str">
        <f t="shared" si="179"/>
        <v/>
      </c>
      <c r="IM27" s="90" t="str">
        <f t="shared" si="180"/>
        <v/>
      </c>
      <c r="IN27" s="90" t="str">
        <f t="shared" si="181"/>
        <v/>
      </c>
      <c r="IO27" s="91" t="str">
        <f t="shared" si="182"/>
        <v/>
      </c>
      <c r="IP27" s="92" t="str">
        <f t="shared" si="183"/>
        <v/>
      </c>
      <c r="IQ27" s="93" t="str">
        <f t="shared" si="184"/>
        <v/>
      </c>
      <c r="IR27" s="94" t="str">
        <f t="shared" si="185"/>
        <v/>
      </c>
      <c r="IS27" s="95" t="str">
        <f t="shared" si="186"/>
        <v/>
      </c>
      <c r="IU27" s="87"/>
      <c r="IV27" s="87"/>
      <c r="IW27" s="88" t="str">
        <f t="shared" si="187"/>
        <v/>
      </c>
      <c r="IX27" s="89" t="str">
        <f t="shared" si="188"/>
        <v/>
      </c>
      <c r="IY27" s="90" t="str">
        <f t="shared" si="189"/>
        <v/>
      </c>
      <c r="IZ27" s="90" t="str">
        <f t="shared" si="190"/>
        <v/>
      </c>
      <c r="JA27" s="91" t="str">
        <f t="shared" si="191"/>
        <v/>
      </c>
      <c r="JB27" s="92" t="str">
        <f t="shared" si="192"/>
        <v/>
      </c>
      <c r="JC27" s="93" t="str">
        <f t="shared" si="193"/>
        <v/>
      </c>
      <c r="JD27" s="94" t="str">
        <f t="shared" si="194"/>
        <v/>
      </c>
      <c r="JE27" s="95" t="str">
        <f t="shared" si="195"/>
        <v/>
      </c>
      <c r="JG27" s="87"/>
      <c r="JH27" s="87"/>
      <c r="JI27" s="88" t="str">
        <f t="shared" si="196"/>
        <v/>
      </c>
      <c r="JJ27" s="89" t="str">
        <f t="shared" si="197"/>
        <v/>
      </c>
      <c r="JK27" s="90" t="str">
        <f t="shared" si="198"/>
        <v/>
      </c>
      <c r="JL27" s="90" t="str">
        <f t="shared" si="199"/>
        <v/>
      </c>
      <c r="JM27" s="91" t="str">
        <f t="shared" si="200"/>
        <v/>
      </c>
      <c r="JN27" s="92" t="str">
        <f t="shared" si="201"/>
        <v/>
      </c>
      <c r="JO27" s="93" t="str">
        <f t="shared" si="202"/>
        <v/>
      </c>
      <c r="JP27" s="94" t="str">
        <f t="shared" si="203"/>
        <v/>
      </c>
      <c r="JQ27" s="95" t="str">
        <f t="shared" si="204"/>
        <v/>
      </c>
      <c r="JS27" s="87"/>
      <c r="JT27" s="87"/>
      <c r="JU27" s="88" t="str">
        <f t="shared" si="205"/>
        <v/>
      </c>
      <c r="JV27" s="89" t="str">
        <f t="shared" si="206"/>
        <v/>
      </c>
      <c r="JW27" s="90" t="str">
        <f t="shared" si="207"/>
        <v/>
      </c>
      <c r="JX27" s="90" t="str">
        <f t="shared" si="208"/>
        <v/>
      </c>
      <c r="JY27" s="91" t="str">
        <f t="shared" si="209"/>
        <v/>
      </c>
      <c r="JZ27" s="92" t="str">
        <f t="shared" si="210"/>
        <v/>
      </c>
      <c r="KA27" s="93" t="str">
        <f t="shared" si="211"/>
        <v/>
      </c>
      <c r="KB27" s="94" t="str">
        <f t="shared" si="212"/>
        <v/>
      </c>
      <c r="KC27" s="95" t="str">
        <f t="shared" si="213"/>
        <v/>
      </c>
      <c r="KE27" s="87"/>
      <c r="KF27" s="87"/>
    </row>
    <row r="28" spans="1:292" ht="13.5" customHeight="1" x14ac:dyDescent="0.25">
      <c r="A28" s="17"/>
      <c r="B28" s="87" t="s">
        <v>542</v>
      </c>
      <c r="C28" s="2" t="s">
        <v>1088</v>
      </c>
      <c r="D28" s="167"/>
      <c r="E28" s="88" t="str">
        <f t="shared" si="0"/>
        <v/>
      </c>
      <c r="F28" s="89" t="str">
        <f t="shared" si="1"/>
        <v/>
      </c>
      <c r="G28" s="90" t="str">
        <f t="shared" si="2"/>
        <v/>
      </c>
      <c r="H28" s="90" t="str">
        <f t="shared" si="3"/>
        <v/>
      </c>
      <c r="I28" s="91" t="str">
        <f t="shared" si="4"/>
        <v/>
      </c>
      <c r="J28" s="92" t="str">
        <f t="shared" si="5"/>
        <v/>
      </c>
      <c r="K28" s="93" t="str">
        <f t="shared" si="6"/>
        <v/>
      </c>
      <c r="L28" s="94" t="str">
        <f t="shared" si="214"/>
        <v/>
      </c>
      <c r="M28" s="95" t="str">
        <f t="shared" si="7"/>
        <v/>
      </c>
      <c r="O28" s="87"/>
      <c r="P28" s="168"/>
      <c r="Q28" s="88" t="str">
        <f t="shared" si="8"/>
        <v/>
      </c>
      <c r="R28" s="89" t="str">
        <f t="shared" si="9"/>
        <v/>
      </c>
      <c r="S28" s="90" t="str">
        <f t="shared" si="10"/>
        <v/>
      </c>
      <c r="T28" s="90" t="str">
        <f t="shared" si="11"/>
        <v/>
      </c>
      <c r="U28" s="91" t="str">
        <f t="shared" si="12"/>
        <v/>
      </c>
      <c r="V28" s="92" t="str">
        <f t="shared" si="13"/>
        <v/>
      </c>
      <c r="W28" s="93" t="str">
        <f t="shared" si="14"/>
        <v/>
      </c>
      <c r="X28" s="94" t="str">
        <f t="shared" si="15"/>
        <v/>
      </c>
      <c r="Y28" s="95" t="str">
        <f t="shared" si="16"/>
        <v/>
      </c>
      <c r="AA28" s="87"/>
      <c r="AB28" s="87"/>
      <c r="AC28" s="88" t="str">
        <f t="shared" si="17"/>
        <v/>
      </c>
      <c r="AD28" s="89" t="str">
        <f t="shared" si="18"/>
        <v/>
      </c>
      <c r="AE28" s="90" t="str">
        <f t="shared" si="19"/>
        <v/>
      </c>
      <c r="AF28" s="90" t="str">
        <f t="shared" si="20"/>
        <v/>
      </c>
      <c r="AG28" s="91" t="str">
        <f t="shared" si="21"/>
        <v/>
      </c>
      <c r="AH28" s="92" t="str">
        <f t="shared" si="22"/>
        <v/>
      </c>
      <c r="AI28" s="93" t="str">
        <f t="shared" si="23"/>
        <v/>
      </c>
      <c r="AJ28" s="94" t="str">
        <f t="shared" si="24"/>
        <v/>
      </c>
      <c r="AK28" s="95" t="str">
        <f t="shared" si="25"/>
        <v/>
      </c>
      <c r="AM28" s="87"/>
      <c r="AN28" s="87"/>
      <c r="AO28" s="88" t="str">
        <f t="shared" si="26"/>
        <v/>
      </c>
      <c r="AP28" s="89" t="str">
        <f t="shared" si="27"/>
        <v/>
      </c>
      <c r="AQ28" s="90" t="str">
        <f t="shared" si="28"/>
        <v/>
      </c>
      <c r="AR28" s="90" t="str">
        <f t="shared" si="29"/>
        <v/>
      </c>
      <c r="AS28" s="91" t="str">
        <f t="shared" si="30"/>
        <v/>
      </c>
      <c r="AT28" s="92" t="str">
        <f t="shared" si="31"/>
        <v/>
      </c>
      <c r="AU28" s="93" t="str">
        <f t="shared" si="32"/>
        <v/>
      </c>
      <c r="AV28" s="94" t="str">
        <f t="shared" si="33"/>
        <v/>
      </c>
      <c r="AW28" s="95" t="str">
        <f t="shared" si="34"/>
        <v/>
      </c>
      <c r="AY28" s="87"/>
      <c r="AZ28" s="87"/>
      <c r="BA28" s="88" t="str">
        <f t="shared" si="35"/>
        <v/>
      </c>
      <c r="BB28" s="89" t="str">
        <f t="shared" si="36"/>
        <v/>
      </c>
      <c r="BC28" s="90" t="str">
        <f t="shared" si="37"/>
        <v/>
      </c>
      <c r="BD28" s="90" t="str">
        <f t="shared" si="38"/>
        <v/>
      </c>
      <c r="BE28" s="91" t="str">
        <f t="shared" si="39"/>
        <v/>
      </c>
      <c r="BF28" s="92" t="str">
        <f t="shared" si="40"/>
        <v/>
      </c>
      <c r="BG28" s="93" t="str">
        <f t="shared" si="41"/>
        <v/>
      </c>
      <c r="BH28" s="94" t="str">
        <f t="shared" si="42"/>
        <v/>
      </c>
      <c r="BI28" s="95" t="str">
        <f t="shared" si="43"/>
        <v/>
      </c>
      <c r="BK28" s="87"/>
      <c r="BL28" s="87"/>
      <c r="BM28" s="88" t="str">
        <f t="shared" si="44"/>
        <v/>
      </c>
      <c r="BN28" s="89" t="str">
        <f t="shared" si="45"/>
        <v/>
      </c>
      <c r="BO28" s="90" t="str">
        <f t="shared" si="46"/>
        <v/>
      </c>
      <c r="BP28" s="90" t="str">
        <f t="shared" si="47"/>
        <v/>
      </c>
      <c r="BQ28" s="91" t="str">
        <f t="shared" si="48"/>
        <v/>
      </c>
      <c r="BR28" s="92" t="str">
        <f t="shared" si="49"/>
        <v/>
      </c>
      <c r="BS28" s="93" t="str">
        <f t="shared" si="50"/>
        <v/>
      </c>
      <c r="BT28" s="94" t="str">
        <f t="shared" si="51"/>
        <v/>
      </c>
      <c r="BU28" s="95" t="str">
        <f t="shared" si="52"/>
        <v/>
      </c>
      <c r="BW28" s="87"/>
      <c r="BX28" s="87"/>
      <c r="BY28" s="88" t="str">
        <f t="shared" si="53"/>
        <v/>
      </c>
      <c r="BZ28" s="89" t="str">
        <f t="shared" si="54"/>
        <v/>
      </c>
      <c r="CA28" s="90" t="str">
        <f t="shared" si="55"/>
        <v/>
      </c>
      <c r="CB28" s="90" t="str">
        <f t="shared" si="56"/>
        <v/>
      </c>
      <c r="CC28" s="91" t="str">
        <f t="shared" si="57"/>
        <v/>
      </c>
      <c r="CD28" s="92" t="str">
        <f t="shared" si="58"/>
        <v/>
      </c>
      <c r="CE28" s="93" t="str">
        <f t="shared" si="59"/>
        <v/>
      </c>
      <c r="CF28" s="94" t="str">
        <f t="shared" si="60"/>
        <v/>
      </c>
      <c r="CG28" s="95" t="str">
        <f t="shared" si="61"/>
        <v/>
      </c>
      <c r="CI28" s="87"/>
      <c r="CJ28" s="87"/>
      <c r="CK28" s="88" t="str">
        <f t="shared" si="62"/>
        <v/>
      </c>
      <c r="CL28" s="89" t="str">
        <f t="shared" si="63"/>
        <v/>
      </c>
      <c r="CM28" s="90" t="str">
        <f t="shared" si="64"/>
        <v/>
      </c>
      <c r="CN28" s="90" t="str">
        <f t="shared" si="65"/>
        <v/>
      </c>
      <c r="CO28" s="91" t="str">
        <f t="shared" si="66"/>
        <v/>
      </c>
      <c r="CP28" s="92" t="str">
        <f t="shared" si="67"/>
        <v/>
      </c>
      <c r="CQ28" s="93" t="str">
        <f t="shared" si="68"/>
        <v/>
      </c>
      <c r="CR28" s="94" t="str">
        <f t="shared" si="69"/>
        <v/>
      </c>
      <c r="CS28" s="95" t="str">
        <f t="shared" si="70"/>
        <v/>
      </c>
      <c r="CU28" s="87"/>
      <c r="CV28" s="87"/>
      <c r="CW28" s="88" t="str">
        <f t="shared" si="71"/>
        <v/>
      </c>
      <c r="CX28" s="89" t="str">
        <f t="shared" si="72"/>
        <v/>
      </c>
      <c r="CY28" s="90" t="str">
        <f t="shared" si="73"/>
        <v/>
      </c>
      <c r="CZ28" s="90" t="str">
        <f t="shared" si="74"/>
        <v/>
      </c>
      <c r="DA28" s="91" t="str">
        <f t="shared" si="75"/>
        <v/>
      </c>
      <c r="DB28" s="92" t="str">
        <f t="shared" si="76"/>
        <v/>
      </c>
      <c r="DC28" s="93" t="str">
        <f t="shared" si="77"/>
        <v/>
      </c>
      <c r="DD28" s="94" t="str">
        <f t="shared" si="78"/>
        <v/>
      </c>
      <c r="DE28" s="95" t="str">
        <f t="shared" si="79"/>
        <v/>
      </c>
      <c r="DG28" s="87"/>
      <c r="DH28" s="87"/>
      <c r="DI28" s="88" t="str">
        <f t="shared" si="80"/>
        <v/>
      </c>
      <c r="DJ28" s="89" t="str">
        <f t="shared" si="81"/>
        <v/>
      </c>
      <c r="DK28" s="90" t="str">
        <f t="shared" si="82"/>
        <v/>
      </c>
      <c r="DL28" s="90" t="str">
        <f t="shared" si="83"/>
        <v/>
      </c>
      <c r="DM28" s="91" t="str">
        <f t="shared" si="84"/>
        <v/>
      </c>
      <c r="DN28" s="92" t="str">
        <f t="shared" si="85"/>
        <v/>
      </c>
      <c r="DO28" s="93" t="str">
        <f t="shared" si="86"/>
        <v/>
      </c>
      <c r="DP28" s="94" t="str">
        <f t="shared" si="87"/>
        <v/>
      </c>
      <c r="DQ28" s="95" t="str">
        <f t="shared" si="88"/>
        <v/>
      </c>
      <c r="DS28" s="87"/>
      <c r="DT28" s="87"/>
      <c r="DU28" s="88" t="str">
        <f t="shared" si="89"/>
        <v/>
      </c>
      <c r="DV28" s="89" t="str">
        <f t="shared" si="90"/>
        <v/>
      </c>
      <c r="DW28" s="90" t="str">
        <f t="shared" si="91"/>
        <v/>
      </c>
      <c r="DX28" s="90" t="str">
        <f t="shared" si="92"/>
        <v/>
      </c>
      <c r="DY28" s="91" t="str">
        <f t="shared" si="93"/>
        <v/>
      </c>
      <c r="DZ28" s="92" t="str">
        <f t="shared" si="94"/>
        <v/>
      </c>
      <c r="EA28" s="93" t="str">
        <f t="shared" si="95"/>
        <v/>
      </c>
      <c r="EB28" s="94" t="str">
        <f t="shared" si="96"/>
        <v/>
      </c>
      <c r="EC28" s="95" t="str">
        <f t="shared" si="97"/>
        <v/>
      </c>
      <c r="EE28" s="87"/>
      <c r="EF28" s="87"/>
      <c r="EG28" s="88" t="str">
        <f t="shared" si="98"/>
        <v/>
      </c>
      <c r="EH28" s="89" t="str">
        <f t="shared" si="99"/>
        <v/>
      </c>
      <c r="EI28" s="90" t="str">
        <f t="shared" si="100"/>
        <v/>
      </c>
      <c r="EJ28" s="90" t="str">
        <f t="shared" si="101"/>
        <v/>
      </c>
      <c r="EK28" s="91" t="str">
        <f t="shared" si="102"/>
        <v/>
      </c>
      <c r="EL28" s="92" t="str">
        <f t="shared" si="103"/>
        <v/>
      </c>
      <c r="EM28" s="93" t="str">
        <f t="shared" si="104"/>
        <v/>
      </c>
      <c r="EN28" s="94" t="str">
        <f t="shared" si="105"/>
        <v/>
      </c>
      <c r="EO28" s="95" t="str">
        <f t="shared" si="106"/>
        <v/>
      </c>
      <c r="EQ28" s="87"/>
      <c r="ER28" s="87"/>
      <c r="ES28" s="88" t="str">
        <f t="shared" si="107"/>
        <v/>
      </c>
      <c r="ET28" s="89" t="str">
        <f t="shared" si="108"/>
        <v/>
      </c>
      <c r="EU28" s="90" t="str">
        <f t="shared" si="109"/>
        <v/>
      </c>
      <c r="EV28" s="90" t="str">
        <f t="shared" si="110"/>
        <v/>
      </c>
      <c r="EW28" s="91" t="str">
        <f t="shared" si="111"/>
        <v/>
      </c>
      <c r="EX28" s="92" t="str">
        <f t="shared" si="112"/>
        <v/>
      </c>
      <c r="EY28" s="93" t="str">
        <f t="shared" si="113"/>
        <v/>
      </c>
      <c r="EZ28" s="94" t="str">
        <f t="shared" si="114"/>
        <v/>
      </c>
      <c r="FA28" s="95" t="str">
        <f t="shared" si="115"/>
        <v/>
      </c>
      <c r="FC28" s="87"/>
      <c r="FD28" s="87"/>
      <c r="FE28" s="88" t="str">
        <f t="shared" si="116"/>
        <v/>
      </c>
      <c r="FF28" s="89" t="str">
        <f t="shared" si="117"/>
        <v/>
      </c>
      <c r="FG28" s="90" t="str">
        <f t="shared" si="118"/>
        <v/>
      </c>
      <c r="FH28" s="90" t="str">
        <f t="shared" si="119"/>
        <v/>
      </c>
      <c r="FI28" s="91" t="str">
        <f t="shared" si="120"/>
        <v/>
      </c>
      <c r="FJ28" s="92" t="str">
        <f t="shared" si="121"/>
        <v/>
      </c>
      <c r="FK28" s="93" t="str">
        <f t="shared" si="122"/>
        <v/>
      </c>
      <c r="FL28" s="94" t="str">
        <f t="shared" si="123"/>
        <v/>
      </c>
      <c r="FM28" s="95" t="str">
        <f t="shared" si="124"/>
        <v/>
      </c>
      <c r="FO28" s="87"/>
      <c r="FP28" s="87"/>
      <c r="FQ28" s="88" t="str">
        <f>IF(FU28="","",#REF!)</f>
        <v/>
      </c>
      <c r="FR28" s="89" t="str">
        <f t="shared" si="125"/>
        <v/>
      </c>
      <c r="FS28" s="90" t="str">
        <f t="shared" si="126"/>
        <v/>
      </c>
      <c r="FT28" s="90" t="str">
        <f t="shared" si="127"/>
        <v/>
      </c>
      <c r="FU28" s="91" t="str">
        <f t="shared" si="128"/>
        <v/>
      </c>
      <c r="FV28" s="92" t="str">
        <f t="shared" si="129"/>
        <v/>
      </c>
      <c r="FW28" s="93" t="str">
        <f t="shared" si="130"/>
        <v/>
      </c>
      <c r="FX28" s="94" t="str">
        <f t="shared" si="131"/>
        <v/>
      </c>
      <c r="FY28" s="95" t="str">
        <f t="shared" si="132"/>
        <v/>
      </c>
      <c r="GA28" s="87"/>
      <c r="GB28" s="87"/>
      <c r="GC28" s="88" t="str">
        <f t="shared" si="133"/>
        <v/>
      </c>
      <c r="GD28" s="89" t="str">
        <f t="shared" si="134"/>
        <v/>
      </c>
      <c r="GE28" s="90" t="str">
        <f t="shared" si="135"/>
        <v/>
      </c>
      <c r="GF28" s="90" t="str">
        <f t="shared" si="136"/>
        <v/>
      </c>
      <c r="GG28" s="91" t="str">
        <f t="shared" si="137"/>
        <v/>
      </c>
      <c r="GH28" s="92" t="str">
        <f t="shared" si="138"/>
        <v/>
      </c>
      <c r="GI28" s="93" t="str">
        <f t="shared" si="139"/>
        <v/>
      </c>
      <c r="GJ28" s="94" t="str">
        <f t="shared" si="140"/>
        <v/>
      </c>
      <c r="GK28" s="95" t="str">
        <f t="shared" si="141"/>
        <v/>
      </c>
      <c r="GM28" s="87"/>
      <c r="GN28" s="87" t="s">
        <v>291</v>
      </c>
      <c r="GO28" s="88" t="str">
        <f t="shared" si="142"/>
        <v/>
      </c>
      <c r="GP28" s="89" t="str">
        <f t="shared" si="143"/>
        <v/>
      </c>
      <c r="GQ28" s="90" t="str">
        <f t="shared" si="144"/>
        <v/>
      </c>
      <c r="GR28" s="90" t="str">
        <f t="shared" si="145"/>
        <v/>
      </c>
      <c r="GS28" s="91" t="str">
        <f t="shared" si="146"/>
        <v/>
      </c>
      <c r="GT28" s="92" t="str">
        <f t="shared" si="147"/>
        <v/>
      </c>
      <c r="GU28" s="93" t="str">
        <f t="shared" si="148"/>
        <v/>
      </c>
      <c r="GV28" s="94" t="str">
        <f t="shared" si="149"/>
        <v/>
      </c>
      <c r="GW28" s="95" t="str">
        <f t="shared" si="150"/>
        <v/>
      </c>
      <c r="GY28" s="87"/>
      <c r="GZ28" s="87"/>
      <c r="HA28" s="88" t="str">
        <f t="shared" si="151"/>
        <v/>
      </c>
      <c r="HB28" s="89" t="str">
        <f t="shared" si="152"/>
        <v/>
      </c>
      <c r="HC28" s="90" t="str">
        <f t="shared" si="153"/>
        <v/>
      </c>
      <c r="HD28" s="90" t="str">
        <f t="shared" si="154"/>
        <v/>
      </c>
      <c r="HE28" s="91" t="str">
        <f t="shared" si="155"/>
        <v/>
      </c>
      <c r="HF28" s="92" t="str">
        <f t="shared" si="156"/>
        <v/>
      </c>
      <c r="HG28" s="93" t="str">
        <f t="shared" si="157"/>
        <v/>
      </c>
      <c r="HH28" s="94" t="str">
        <f t="shared" si="158"/>
        <v/>
      </c>
      <c r="HI28" s="95" t="str">
        <f t="shared" si="159"/>
        <v/>
      </c>
      <c r="HK28" s="87"/>
      <c r="HL28" s="87" t="s">
        <v>291</v>
      </c>
      <c r="HM28" s="88" t="str">
        <f t="shared" si="160"/>
        <v/>
      </c>
      <c r="HN28" s="89" t="str">
        <f t="shared" si="161"/>
        <v/>
      </c>
      <c r="HO28" s="90" t="str">
        <f t="shared" si="162"/>
        <v/>
      </c>
      <c r="HP28" s="90" t="str">
        <f t="shared" si="163"/>
        <v/>
      </c>
      <c r="HQ28" s="91" t="str">
        <f t="shared" si="164"/>
        <v/>
      </c>
      <c r="HR28" s="92" t="str">
        <f t="shared" si="165"/>
        <v/>
      </c>
      <c r="HS28" s="93" t="str">
        <f t="shared" si="166"/>
        <v/>
      </c>
      <c r="HT28" s="94" t="str">
        <f t="shared" si="167"/>
        <v/>
      </c>
      <c r="HU28" s="95" t="str">
        <f t="shared" si="168"/>
        <v/>
      </c>
      <c r="HW28" s="87"/>
      <c r="HX28" s="87"/>
      <c r="HY28" s="88" t="str">
        <f t="shared" si="169"/>
        <v/>
      </c>
      <c r="HZ28" s="89" t="str">
        <f t="shared" si="170"/>
        <v/>
      </c>
      <c r="IA28" s="90" t="str">
        <f t="shared" si="171"/>
        <v/>
      </c>
      <c r="IB28" s="90" t="str">
        <f t="shared" si="172"/>
        <v/>
      </c>
      <c r="IC28" s="91" t="str">
        <f t="shared" si="173"/>
        <v/>
      </c>
      <c r="ID28" s="92" t="str">
        <f t="shared" si="174"/>
        <v/>
      </c>
      <c r="IE28" s="93" t="str">
        <f t="shared" si="175"/>
        <v/>
      </c>
      <c r="IF28" s="94" t="str">
        <f t="shared" si="176"/>
        <v/>
      </c>
      <c r="IG28" s="95" t="str">
        <f t="shared" si="177"/>
        <v/>
      </c>
      <c r="II28" s="87"/>
      <c r="IJ28" s="87"/>
      <c r="IK28" s="88" t="str">
        <f t="shared" si="178"/>
        <v/>
      </c>
      <c r="IL28" s="89" t="str">
        <f t="shared" si="179"/>
        <v/>
      </c>
      <c r="IM28" s="90" t="str">
        <f t="shared" si="180"/>
        <v/>
      </c>
      <c r="IN28" s="90" t="str">
        <f t="shared" si="181"/>
        <v/>
      </c>
      <c r="IO28" s="91" t="str">
        <f t="shared" si="182"/>
        <v/>
      </c>
      <c r="IP28" s="92" t="str">
        <f t="shared" si="183"/>
        <v/>
      </c>
      <c r="IQ28" s="93" t="str">
        <f t="shared" si="184"/>
        <v/>
      </c>
      <c r="IR28" s="94" t="str">
        <f t="shared" si="185"/>
        <v/>
      </c>
      <c r="IS28" s="95" t="str">
        <f t="shared" si="186"/>
        <v/>
      </c>
      <c r="IU28" s="87"/>
      <c r="IV28" s="87"/>
      <c r="IW28" s="88" t="str">
        <f t="shared" si="187"/>
        <v/>
      </c>
      <c r="IX28" s="89" t="str">
        <f t="shared" si="188"/>
        <v/>
      </c>
      <c r="IY28" s="90" t="str">
        <f t="shared" si="189"/>
        <v/>
      </c>
      <c r="IZ28" s="90" t="str">
        <f t="shared" si="190"/>
        <v/>
      </c>
      <c r="JA28" s="91" t="str">
        <f t="shared" si="191"/>
        <v/>
      </c>
      <c r="JB28" s="92" t="str">
        <f t="shared" si="192"/>
        <v/>
      </c>
      <c r="JC28" s="93" t="str">
        <f t="shared" si="193"/>
        <v/>
      </c>
      <c r="JD28" s="94" t="str">
        <f t="shared" si="194"/>
        <v/>
      </c>
      <c r="JE28" s="95" t="str">
        <f t="shared" si="195"/>
        <v/>
      </c>
      <c r="JG28" s="87"/>
      <c r="JH28" s="87"/>
      <c r="JI28" s="88" t="str">
        <f t="shared" si="196"/>
        <v/>
      </c>
      <c r="JJ28" s="89" t="str">
        <f t="shared" si="197"/>
        <v/>
      </c>
      <c r="JK28" s="90" t="str">
        <f t="shared" si="198"/>
        <v/>
      </c>
      <c r="JL28" s="90" t="str">
        <f t="shared" si="199"/>
        <v/>
      </c>
      <c r="JM28" s="91" t="str">
        <f t="shared" si="200"/>
        <v/>
      </c>
      <c r="JN28" s="92" t="str">
        <f t="shared" si="201"/>
        <v/>
      </c>
      <c r="JO28" s="93" t="str">
        <f t="shared" si="202"/>
        <v/>
      </c>
      <c r="JP28" s="94" t="str">
        <f t="shared" si="203"/>
        <v/>
      </c>
      <c r="JQ28" s="95" t="str">
        <f t="shared" si="204"/>
        <v/>
      </c>
      <c r="JS28" s="87"/>
      <c r="JT28" s="87"/>
      <c r="JU28" s="88" t="str">
        <f t="shared" si="205"/>
        <v/>
      </c>
      <c r="JV28" s="89" t="str">
        <f t="shared" si="206"/>
        <v/>
      </c>
      <c r="JW28" s="90" t="str">
        <f t="shared" si="207"/>
        <v/>
      </c>
      <c r="JX28" s="90" t="str">
        <f t="shared" si="208"/>
        <v/>
      </c>
      <c r="JY28" s="91" t="str">
        <f t="shared" si="209"/>
        <v/>
      </c>
      <c r="JZ28" s="92" t="str">
        <f t="shared" si="210"/>
        <v/>
      </c>
      <c r="KA28" s="93" t="str">
        <f t="shared" si="211"/>
        <v/>
      </c>
      <c r="KB28" s="94" t="str">
        <f t="shared" si="212"/>
        <v/>
      </c>
      <c r="KC28" s="95" t="str">
        <f t="shared" si="213"/>
        <v/>
      </c>
      <c r="KE28" s="87"/>
      <c r="KF28" s="87"/>
    </row>
    <row r="29" spans="1:292" ht="13.5" customHeight="1" x14ac:dyDescent="0.25">
      <c r="A29" s="17"/>
      <c r="B29" s="87" t="s">
        <v>542</v>
      </c>
      <c r="C29" s="2" t="s">
        <v>1088</v>
      </c>
      <c r="D29" s="167"/>
      <c r="E29" s="88" t="str">
        <f t="shared" si="0"/>
        <v/>
      </c>
      <c r="F29" s="89" t="str">
        <f t="shared" si="1"/>
        <v/>
      </c>
      <c r="G29" s="90" t="str">
        <f t="shared" si="2"/>
        <v/>
      </c>
      <c r="H29" s="90" t="str">
        <f t="shared" si="3"/>
        <v/>
      </c>
      <c r="I29" s="91" t="str">
        <f t="shared" si="4"/>
        <v/>
      </c>
      <c r="J29" s="92" t="str">
        <f t="shared" si="5"/>
        <v/>
      </c>
      <c r="K29" s="93" t="str">
        <f t="shared" si="6"/>
        <v/>
      </c>
      <c r="L29" s="94" t="str">
        <f t="shared" si="214"/>
        <v/>
      </c>
      <c r="M29" s="95" t="str">
        <f t="shared" si="7"/>
        <v/>
      </c>
      <c r="O29" s="87"/>
      <c r="P29" s="167"/>
      <c r="Q29" s="88" t="str">
        <f t="shared" si="8"/>
        <v/>
      </c>
      <c r="R29" s="89" t="str">
        <f t="shared" si="9"/>
        <v/>
      </c>
      <c r="S29" s="90" t="str">
        <f t="shared" si="10"/>
        <v/>
      </c>
      <c r="T29" s="90" t="str">
        <f t="shared" si="11"/>
        <v/>
      </c>
      <c r="U29" s="91" t="str">
        <f t="shared" si="12"/>
        <v/>
      </c>
      <c r="V29" s="92" t="str">
        <f t="shared" si="13"/>
        <v/>
      </c>
      <c r="W29" s="93" t="str">
        <f t="shared" si="14"/>
        <v/>
      </c>
      <c r="X29" s="94" t="str">
        <f t="shared" si="15"/>
        <v/>
      </c>
      <c r="Y29" s="95" t="str">
        <f t="shared" si="16"/>
        <v/>
      </c>
      <c r="AA29" s="87"/>
      <c r="AB29" s="87"/>
      <c r="AC29" s="88" t="str">
        <f t="shared" si="17"/>
        <v/>
      </c>
      <c r="AD29" s="89" t="str">
        <f t="shared" si="18"/>
        <v/>
      </c>
      <c r="AE29" s="90" t="str">
        <f t="shared" si="19"/>
        <v/>
      </c>
      <c r="AF29" s="90" t="str">
        <f t="shared" si="20"/>
        <v/>
      </c>
      <c r="AG29" s="91" t="str">
        <f t="shared" si="21"/>
        <v/>
      </c>
      <c r="AH29" s="92" t="str">
        <f t="shared" si="22"/>
        <v/>
      </c>
      <c r="AI29" s="93" t="str">
        <f t="shared" si="23"/>
        <v/>
      </c>
      <c r="AJ29" s="94" t="str">
        <f t="shared" si="24"/>
        <v/>
      </c>
      <c r="AK29" s="95" t="str">
        <f t="shared" si="25"/>
        <v/>
      </c>
      <c r="AM29" s="87"/>
      <c r="AN29" s="87"/>
      <c r="AO29" s="88" t="str">
        <f t="shared" si="26"/>
        <v/>
      </c>
      <c r="AP29" s="89" t="str">
        <f t="shared" si="27"/>
        <v/>
      </c>
      <c r="AQ29" s="90" t="str">
        <f t="shared" si="28"/>
        <v/>
      </c>
      <c r="AR29" s="90" t="str">
        <f t="shared" si="29"/>
        <v/>
      </c>
      <c r="AS29" s="91" t="str">
        <f t="shared" si="30"/>
        <v/>
      </c>
      <c r="AT29" s="92" t="str">
        <f t="shared" si="31"/>
        <v/>
      </c>
      <c r="AU29" s="93" t="str">
        <f t="shared" si="32"/>
        <v/>
      </c>
      <c r="AV29" s="94" t="str">
        <f t="shared" si="33"/>
        <v/>
      </c>
      <c r="AW29" s="95" t="str">
        <f t="shared" si="34"/>
        <v/>
      </c>
      <c r="AY29" s="87"/>
      <c r="AZ29" s="87"/>
      <c r="BA29" s="88" t="str">
        <f t="shared" si="35"/>
        <v/>
      </c>
      <c r="BB29" s="89" t="str">
        <f t="shared" si="36"/>
        <v/>
      </c>
      <c r="BC29" s="90" t="str">
        <f t="shared" si="37"/>
        <v/>
      </c>
      <c r="BD29" s="90" t="str">
        <f t="shared" si="38"/>
        <v/>
      </c>
      <c r="BE29" s="91" t="str">
        <f t="shared" si="39"/>
        <v/>
      </c>
      <c r="BF29" s="92" t="str">
        <f t="shared" si="40"/>
        <v/>
      </c>
      <c r="BG29" s="93" t="str">
        <f t="shared" si="41"/>
        <v/>
      </c>
      <c r="BH29" s="94" t="str">
        <f t="shared" si="42"/>
        <v/>
      </c>
      <c r="BI29" s="95" t="str">
        <f t="shared" si="43"/>
        <v/>
      </c>
      <c r="BK29" s="87"/>
      <c r="BL29" s="87"/>
      <c r="BM29" s="88" t="str">
        <f t="shared" si="44"/>
        <v/>
      </c>
      <c r="BN29" s="89" t="str">
        <f t="shared" si="45"/>
        <v/>
      </c>
      <c r="BO29" s="90" t="str">
        <f t="shared" si="46"/>
        <v/>
      </c>
      <c r="BP29" s="90" t="str">
        <f t="shared" si="47"/>
        <v/>
      </c>
      <c r="BQ29" s="91" t="str">
        <f t="shared" si="48"/>
        <v/>
      </c>
      <c r="BR29" s="92" t="str">
        <f t="shared" si="49"/>
        <v/>
      </c>
      <c r="BS29" s="93" t="str">
        <f t="shared" si="50"/>
        <v/>
      </c>
      <c r="BT29" s="94" t="str">
        <f t="shared" si="51"/>
        <v/>
      </c>
      <c r="BU29" s="95" t="str">
        <f t="shared" si="52"/>
        <v/>
      </c>
      <c r="BW29" s="87"/>
      <c r="BX29" s="87"/>
      <c r="BY29" s="88" t="str">
        <f t="shared" si="53"/>
        <v/>
      </c>
      <c r="BZ29" s="89" t="str">
        <f t="shared" si="54"/>
        <v/>
      </c>
      <c r="CA29" s="90" t="str">
        <f t="shared" si="55"/>
        <v/>
      </c>
      <c r="CB29" s="90" t="str">
        <f t="shared" si="56"/>
        <v/>
      </c>
      <c r="CC29" s="91" t="str">
        <f t="shared" si="57"/>
        <v/>
      </c>
      <c r="CD29" s="92" t="str">
        <f t="shared" si="58"/>
        <v/>
      </c>
      <c r="CE29" s="93" t="str">
        <f t="shared" si="59"/>
        <v/>
      </c>
      <c r="CF29" s="94" t="str">
        <f t="shared" si="60"/>
        <v/>
      </c>
      <c r="CG29" s="95" t="str">
        <f t="shared" si="61"/>
        <v/>
      </c>
      <c r="CI29" s="87"/>
      <c r="CJ29" s="87"/>
      <c r="CK29" s="88" t="str">
        <f t="shared" si="62"/>
        <v/>
      </c>
      <c r="CL29" s="89" t="str">
        <f t="shared" si="63"/>
        <v/>
      </c>
      <c r="CM29" s="90" t="str">
        <f t="shared" si="64"/>
        <v/>
      </c>
      <c r="CN29" s="90" t="str">
        <f t="shared" si="65"/>
        <v/>
      </c>
      <c r="CO29" s="91" t="str">
        <f t="shared" si="66"/>
        <v/>
      </c>
      <c r="CP29" s="92" t="str">
        <f t="shared" si="67"/>
        <v/>
      </c>
      <c r="CQ29" s="93" t="str">
        <f t="shared" si="68"/>
        <v/>
      </c>
      <c r="CR29" s="94" t="str">
        <f t="shared" si="69"/>
        <v/>
      </c>
      <c r="CS29" s="95" t="str">
        <f t="shared" si="70"/>
        <v/>
      </c>
      <c r="CU29" s="87"/>
      <c r="CV29" s="87"/>
      <c r="CW29" s="88" t="str">
        <f t="shared" si="71"/>
        <v/>
      </c>
      <c r="CX29" s="89" t="str">
        <f t="shared" si="72"/>
        <v/>
      </c>
      <c r="CY29" s="90" t="str">
        <f t="shared" si="73"/>
        <v/>
      </c>
      <c r="CZ29" s="90" t="str">
        <f t="shared" si="74"/>
        <v/>
      </c>
      <c r="DA29" s="91" t="str">
        <f t="shared" si="75"/>
        <v/>
      </c>
      <c r="DB29" s="92" t="str">
        <f t="shared" si="76"/>
        <v/>
      </c>
      <c r="DC29" s="93" t="str">
        <f t="shared" si="77"/>
        <v/>
      </c>
      <c r="DD29" s="94" t="str">
        <f t="shared" si="78"/>
        <v/>
      </c>
      <c r="DE29" s="95" t="str">
        <f t="shared" si="79"/>
        <v/>
      </c>
      <c r="DG29" s="87"/>
      <c r="DH29" s="87"/>
      <c r="DI29" s="88" t="str">
        <f t="shared" si="80"/>
        <v/>
      </c>
      <c r="DJ29" s="89" t="str">
        <f t="shared" si="81"/>
        <v/>
      </c>
      <c r="DK29" s="90" t="str">
        <f t="shared" si="82"/>
        <v/>
      </c>
      <c r="DL29" s="90" t="str">
        <f t="shared" si="83"/>
        <v/>
      </c>
      <c r="DM29" s="91" t="str">
        <f t="shared" si="84"/>
        <v/>
      </c>
      <c r="DN29" s="92" t="str">
        <f t="shared" si="85"/>
        <v/>
      </c>
      <c r="DO29" s="93" t="str">
        <f t="shared" si="86"/>
        <v/>
      </c>
      <c r="DP29" s="94" t="str">
        <f t="shared" si="87"/>
        <v/>
      </c>
      <c r="DQ29" s="95" t="str">
        <f t="shared" si="88"/>
        <v/>
      </c>
      <c r="DS29" s="87"/>
      <c r="DT29" s="87"/>
      <c r="DU29" s="88" t="str">
        <f t="shared" si="89"/>
        <v/>
      </c>
      <c r="DV29" s="89" t="str">
        <f t="shared" si="90"/>
        <v/>
      </c>
      <c r="DW29" s="90" t="str">
        <f t="shared" si="91"/>
        <v/>
      </c>
      <c r="DX29" s="90" t="str">
        <f t="shared" si="92"/>
        <v/>
      </c>
      <c r="DY29" s="91" t="str">
        <f t="shared" si="93"/>
        <v/>
      </c>
      <c r="DZ29" s="92" t="str">
        <f t="shared" si="94"/>
        <v/>
      </c>
      <c r="EA29" s="93" t="str">
        <f t="shared" si="95"/>
        <v/>
      </c>
      <c r="EB29" s="94" t="str">
        <f t="shared" si="96"/>
        <v/>
      </c>
      <c r="EC29" s="95" t="str">
        <f t="shared" si="97"/>
        <v/>
      </c>
      <c r="EE29" s="87"/>
      <c r="EF29" s="87"/>
      <c r="EG29" s="88" t="str">
        <f t="shared" si="98"/>
        <v/>
      </c>
      <c r="EH29" s="89" t="str">
        <f t="shared" si="99"/>
        <v/>
      </c>
      <c r="EI29" s="90" t="str">
        <f t="shared" si="100"/>
        <v/>
      </c>
      <c r="EJ29" s="90" t="str">
        <f t="shared" si="101"/>
        <v/>
      </c>
      <c r="EK29" s="91" t="str">
        <f t="shared" si="102"/>
        <v/>
      </c>
      <c r="EL29" s="92" t="str">
        <f t="shared" si="103"/>
        <v/>
      </c>
      <c r="EM29" s="93" t="str">
        <f t="shared" si="104"/>
        <v/>
      </c>
      <c r="EN29" s="94" t="str">
        <f t="shared" si="105"/>
        <v/>
      </c>
      <c r="EO29" s="95" t="str">
        <f t="shared" si="106"/>
        <v/>
      </c>
      <c r="EQ29" s="87"/>
      <c r="ER29" s="87"/>
      <c r="ES29" s="88" t="str">
        <f t="shared" si="107"/>
        <v/>
      </c>
      <c r="ET29" s="89" t="str">
        <f t="shared" si="108"/>
        <v/>
      </c>
      <c r="EU29" s="90" t="str">
        <f t="shared" si="109"/>
        <v/>
      </c>
      <c r="EV29" s="90" t="str">
        <f t="shared" si="110"/>
        <v/>
      </c>
      <c r="EW29" s="91" t="str">
        <f t="shared" si="111"/>
        <v/>
      </c>
      <c r="EX29" s="92" t="str">
        <f t="shared" si="112"/>
        <v/>
      </c>
      <c r="EY29" s="93" t="str">
        <f t="shared" si="113"/>
        <v/>
      </c>
      <c r="EZ29" s="94" t="str">
        <f t="shared" si="114"/>
        <v/>
      </c>
      <c r="FA29" s="95" t="str">
        <f t="shared" si="115"/>
        <v/>
      </c>
      <c r="FC29" s="87"/>
      <c r="FD29" s="87"/>
      <c r="FE29" s="88" t="str">
        <f t="shared" si="116"/>
        <v/>
      </c>
      <c r="FF29" s="89" t="str">
        <f t="shared" si="117"/>
        <v/>
      </c>
      <c r="FG29" s="90" t="str">
        <f t="shared" si="118"/>
        <v/>
      </c>
      <c r="FH29" s="90" t="str">
        <f t="shared" si="119"/>
        <v/>
      </c>
      <c r="FI29" s="91" t="str">
        <f t="shared" si="120"/>
        <v/>
      </c>
      <c r="FJ29" s="92" t="str">
        <f t="shared" si="121"/>
        <v/>
      </c>
      <c r="FK29" s="93" t="str">
        <f t="shared" si="122"/>
        <v/>
      </c>
      <c r="FL29" s="94" t="str">
        <f t="shared" si="123"/>
        <v/>
      </c>
      <c r="FM29" s="95" t="str">
        <f t="shared" si="124"/>
        <v/>
      </c>
      <c r="FO29" s="87"/>
      <c r="FP29" s="87"/>
      <c r="FQ29" s="88" t="str">
        <f>IF(FU29="","",#REF!)</f>
        <v/>
      </c>
      <c r="FR29" s="89" t="str">
        <f t="shared" si="125"/>
        <v/>
      </c>
      <c r="FS29" s="90" t="str">
        <f t="shared" si="126"/>
        <v/>
      </c>
      <c r="FT29" s="90" t="str">
        <f t="shared" si="127"/>
        <v/>
      </c>
      <c r="FU29" s="91" t="str">
        <f t="shared" si="128"/>
        <v/>
      </c>
      <c r="FV29" s="92" t="str">
        <f t="shared" si="129"/>
        <v/>
      </c>
      <c r="FW29" s="93" t="str">
        <f t="shared" si="130"/>
        <v/>
      </c>
      <c r="FX29" s="94" t="str">
        <f t="shared" si="131"/>
        <v/>
      </c>
      <c r="FY29" s="95" t="str">
        <f t="shared" si="132"/>
        <v/>
      </c>
      <c r="GA29" s="87"/>
      <c r="GB29" s="87"/>
      <c r="GC29" s="88" t="str">
        <f t="shared" si="133"/>
        <v/>
      </c>
      <c r="GD29" s="89" t="str">
        <f t="shared" si="134"/>
        <v/>
      </c>
      <c r="GE29" s="90" t="str">
        <f t="shared" si="135"/>
        <v/>
      </c>
      <c r="GF29" s="90" t="str">
        <f t="shared" si="136"/>
        <v/>
      </c>
      <c r="GG29" s="91" t="str">
        <f t="shared" si="137"/>
        <v/>
      </c>
      <c r="GH29" s="92" t="str">
        <f t="shared" si="138"/>
        <v/>
      </c>
      <c r="GI29" s="93" t="str">
        <f t="shared" si="139"/>
        <v/>
      </c>
      <c r="GJ29" s="94" t="str">
        <f t="shared" si="140"/>
        <v/>
      </c>
      <c r="GK29" s="95" t="str">
        <f t="shared" si="141"/>
        <v/>
      </c>
      <c r="GM29" s="87"/>
      <c r="GN29" s="87" t="s">
        <v>291</v>
      </c>
      <c r="GO29" s="88" t="str">
        <f t="shared" si="142"/>
        <v/>
      </c>
      <c r="GP29" s="89" t="str">
        <f t="shared" si="143"/>
        <v/>
      </c>
      <c r="GQ29" s="90" t="str">
        <f t="shared" si="144"/>
        <v/>
      </c>
      <c r="GR29" s="90" t="str">
        <f t="shared" si="145"/>
        <v/>
      </c>
      <c r="GS29" s="91" t="str">
        <f t="shared" si="146"/>
        <v/>
      </c>
      <c r="GT29" s="92" t="str">
        <f t="shared" si="147"/>
        <v/>
      </c>
      <c r="GU29" s="93" t="str">
        <f t="shared" si="148"/>
        <v/>
      </c>
      <c r="GV29" s="94" t="str">
        <f t="shared" si="149"/>
        <v/>
      </c>
      <c r="GW29" s="95" t="str">
        <f t="shared" si="150"/>
        <v/>
      </c>
      <c r="GY29" s="87"/>
      <c r="GZ29" s="87"/>
      <c r="HA29" s="88" t="str">
        <f t="shared" si="151"/>
        <v/>
      </c>
      <c r="HB29" s="89" t="str">
        <f t="shared" si="152"/>
        <v/>
      </c>
      <c r="HC29" s="90" t="str">
        <f t="shared" si="153"/>
        <v/>
      </c>
      <c r="HD29" s="90" t="str">
        <f t="shared" si="154"/>
        <v/>
      </c>
      <c r="HE29" s="91" t="str">
        <f t="shared" si="155"/>
        <v/>
      </c>
      <c r="HF29" s="92" t="str">
        <f t="shared" si="156"/>
        <v/>
      </c>
      <c r="HG29" s="93" t="str">
        <f t="shared" si="157"/>
        <v/>
      </c>
      <c r="HH29" s="94" t="str">
        <f t="shared" si="158"/>
        <v/>
      </c>
      <c r="HI29" s="95" t="str">
        <f t="shared" si="159"/>
        <v/>
      </c>
      <c r="HK29" s="87"/>
      <c r="HL29" s="87" t="s">
        <v>291</v>
      </c>
      <c r="HM29" s="88" t="str">
        <f t="shared" si="160"/>
        <v/>
      </c>
      <c r="HN29" s="89" t="str">
        <f t="shared" si="161"/>
        <v/>
      </c>
      <c r="HO29" s="90" t="str">
        <f t="shared" si="162"/>
        <v/>
      </c>
      <c r="HP29" s="90" t="str">
        <f t="shared" si="163"/>
        <v/>
      </c>
      <c r="HQ29" s="91" t="str">
        <f t="shared" si="164"/>
        <v/>
      </c>
      <c r="HR29" s="92" t="str">
        <f t="shared" si="165"/>
        <v/>
      </c>
      <c r="HS29" s="93" t="str">
        <f t="shared" si="166"/>
        <v/>
      </c>
      <c r="HT29" s="94" t="str">
        <f t="shared" si="167"/>
        <v/>
      </c>
      <c r="HU29" s="95" t="str">
        <f t="shared" si="168"/>
        <v/>
      </c>
      <c r="HW29" s="87"/>
      <c r="HX29" s="87"/>
      <c r="HY29" s="88" t="str">
        <f t="shared" si="169"/>
        <v/>
      </c>
      <c r="HZ29" s="89" t="str">
        <f t="shared" si="170"/>
        <v/>
      </c>
      <c r="IA29" s="90" t="str">
        <f t="shared" si="171"/>
        <v/>
      </c>
      <c r="IB29" s="90" t="str">
        <f t="shared" si="172"/>
        <v/>
      </c>
      <c r="IC29" s="91" t="str">
        <f t="shared" si="173"/>
        <v/>
      </c>
      <c r="ID29" s="92" t="str">
        <f t="shared" si="174"/>
        <v/>
      </c>
      <c r="IE29" s="93" t="str">
        <f t="shared" si="175"/>
        <v/>
      </c>
      <c r="IF29" s="94" t="str">
        <f t="shared" si="176"/>
        <v/>
      </c>
      <c r="IG29" s="95" t="str">
        <f t="shared" si="177"/>
        <v/>
      </c>
      <c r="II29" s="87"/>
      <c r="IJ29" s="87"/>
      <c r="IK29" s="88" t="str">
        <f t="shared" si="178"/>
        <v/>
      </c>
      <c r="IL29" s="89" t="str">
        <f t="shared" si="179"/>
        <v/>
      </c>
      <c r="IM29" s="90" t="str">
        <f t="shared" si="180"/>
        <v/>
      </c>
      <c r="IN29" s="90" t="str">
        <f t="shared" si="181"/>
        <v/>
      </c>
      <c r="IO29" s="91" t="str">
        <f t="shared" si="182"/>
        <v/>
      </c>
      <c r="IP29" s="92" t="str">
        <f t="shared" si="183"/>
        <v/>
      </c>
      <c r="IQ29" s="93" t="str">
        <f t="shared" si="184"/>
        <v/>
      </c>
      <c r="IR29" s="94" t="str">
        <f t="shared" si="185"/>
        <v/>
      </c>
      <c r="IS29" s="95" t="str">
        <f t="shared" si="186"/>
        <v/>
      </c>
      <c r="IU29" s="87"/>
      <c r="IV29" s="87"/>
      <c r="IW29" s="88" t="str">
        <f t="shared" si="187"/>
        <v/>
      </c>
      <c r="IX29" s="89" t="str">
        <f t="shared" si="188"/>
        <v/>
      </c>
      <c r="IY29" s="90" t="str">
        <f t="shared" si="189"/>
        <v/>
      </c>
      <c r="IZ29" s="90" t="str">
        <f t="shared" si="190"/>
        <v/>
      </c>
      <c r="JA29" s="91" t="str">
        <f t="shared" si="191"/>
        <v/>
      </c>
      <c r="JB29" s="92" t="str">
        <f t="shared" si="192"/>
        <v/>
      </c>
      <c r="JC29" s="93" t="str">
        <f t="shared" si="193"/>
        <v/>
      </c>
      <c r="JD29" s="94" t="str">
        <f t="shared" si="194"/>
        <v/>
      </c>
      <c r="JE29" s="95" t="str">
        <f t="shared" si="195"/>
        <v/>
      </c>
      <c r="JG29" s="87"/>
      <c r="JH29" s="87"/>
      <c r="JI29" s="88" t="str">
        <f t="shared" si="196"/>
        <v/>
      </c>
      <c r="JJ29" s="89" t="str">
        <f t="shared" si="197"/>
        <v/>
      </c>
      <c r="JK29" s="90" t="str">
        <f t="shared" si="198"/>
        <v/>
      </c>
      <c r="JL29" s="90" t="str">
        <f t="shared" si="199"/>
        <v/>
      </c>
      <c r="JM29" s="91" t="str">
        <f t="shared" si="200"/>
        <v/>
      </c>
      <c r="JN29" s="92" t="str">
        <f t="shared" si="201"/>
        <v/>
      </c>
      <c r="JO29" s="93" t="str">
        <f t="shared" si="202"/>
        <v/>
      </c>
      <c r="JP29" s="94" t="str">
        <f t="shared" si="203"/>
        <v/>
      </c>
      <c r="JQ29" s="95" t="str">
        <f t="shared" si="204"/>
        <v/>
      </c>
      <c r="JS29" s="87"/>
      <c r="JT29" s="87"/>
      <c r="JU29" s="88" t="str">
        <f t="shared" si="205"/>
        <v/>
      </c>
      <c r="JV29" s="89" t="str">
        <f t="shared" si="206"/>
        <v/>
      </c>
      <c r="JW29" s="90" t="str">
        <f t="shared" si="207"/>
        <v/>
      </c>
      <c r="JX29" s="90" t="str">
        <f t="shared" si="208"/>
        <v/>
      </c>
      <c r="JY29" s="91" t="str">
        <f t="shared" si="209"/>
        <v/>
      </c>
      <c r="JZ29" s="92" t="str">
        <f t="shared" si="210"/>
        <v/>
      </c>
      <c r="KA29" s="93" t="str">
        <f t="shared" si="211"/>
        <v/>
      </c>
      <c r="KB29" s="94" t="str">
        <f t="shared" si="212"/>
        <v/>
      </c>
      <c r="KC29" s="95" t="str">
        <f t="shared" si="213"/>
        <v/>
      </c>
      <c r="KE29" s="87"/>
      <c r="KF29" s="87"/>
    </row>
    <row r="30" spans="1:292" ht="13.5" customHeight="1" x14ac:dyDescent="0.25">
      <c r="A30" s="17"/>
      <c r="B30" s="87" t="s">
        <v>542</v>
      </c>
      <c r="C30" s="2" t="s">
        <v>1088</v>
      </c>
      <c r="D30" s="167"/>
      <c r="E30" s="88" t="str">
        <f t="shared" si="0"/>
        <v/>
      </c>
      <c r="F30" s="89" t="str">
        <f t="shared" si="1"/>
        <v/>
      </c>
      <c r="G30" s="90" t="str">
        <f t="shared" si="2"/>
        <v/>
      </c>
      <c r="H30" s="90" t="str">
        <f t="shared" si="3"/>
        <v/>
      </c>
      <c r="I30" s="91" t="str">
        <f t="shared" si="4"/>
        <v/>
      </c>
      <c r="J30" s="92" t="str">
        <f t="shared" si="5"/>
        <v/>
      </c>
      <c r="K30" s="93" t="str">
        <f t="shared" si="6"/>
        <v/>
      </c>
      <c r="L30" s="94" t="str">
        <f t="shared" si="214"/>
        <v/>
      </c>
      <c r="M30" s="95" t="str">
        <f t="shared" si="7"/>
        <v/>
      </c>
      <c r="O30" s="87"/>
      <c r="P30" s="167"/>
      <c r="Q30" s="88" t="str">
        <f t="shared" si="8"/>
        <v/>
      </c>
      <c r="R30" s="89" t="str">
        <f t="shared" si="9"/>
        <v/>
      </c>
      <c r="S30" s="90" t="str">
        <f t="shared" si="10"/>
        <v/>
      </c>
      <c r="T30" s="90" t="str">
        <f t="shared" si="11"/>
        <v/>
      </c>
      <c r="U30" s="91" t="str">
        <f t="shared" si="12"/>
        <v/>
      </c>
      <c r="V30" s="92" t="str">
        <f t="shared" si="13"/>
        <v/>
      </c>
      <c r="W30" s="93" t="str">
        <f t="shared" si="14"/>
        <v/>
      </c>
      <c r="X30" s="94" t="str">
        <f t="shared" si="15"/>
        <v/>
      </c>
      <c r="Y30" s="95" t="str">
        <f t="shared" si="16"/>
        <v/>
      </c>
      <c r="AA30" s="87"/>
      <c r="AB30" s="87"/>
      <c r="AC30" s="88" t="str">
        <f t="shared" si="17"/>
        <v/>
      </c>
      <c r="AD30" s="89" t="str">
        <f t="shared" si="18"/>
        <v/>
      </c>
      <c r="AE30" s="90" t="str">
        <f t="shared" si="19"/>
        <v/>
      </c>
      <c r="AF30" s="90" t="str">
        <f t="shared" si="20"/>
        <v/>
      </c>
      <c r="AG30" s="91" t="str">
        <f t="shared" si="21"/>
        <v/>
      </c>
      <c r="AH30" s="92" t="str">
        <f t="shared" si="22"/>
        <v/>
      </c>
      <c r="AI30" s="93" t="str">
        <f t="shared" si="23"/>
        <v/>
      </c>
      <c r="AJ30" s="94" t="str">
        <f t="shared" si="24"/>
        <v/>
      </c>
      <c r="AK30" s="95" t="str">
        <f t="shared" si="25"/>
        <v/>
      </c>
      <c r="AM30" s="87"/>
      <c r="AN30" s="87"/>
      <c r="AO30" s="88" t="str">
        <f t="shared" si="26"/>
        <v/>
      </c>
      <c r="AP30" s="89" t="str">
        <f t="shared" si="27"/>
        <v/>
      </c>
      <c r="AQ30" s="90" t="str">
        <f t="shared" si="28"/>
        <v/>
      </c>
      <c r="AR30" s="90" t="str">
        <f t="shared" si="29"/>
        <v/>
      </c>
      <c r="AS30" s="91" t="str">
        <f t="shared" si="30"/>
        <v/>
      </c>
      <c r="AT30" s="92" t="str">
        <f t="shared" si="31"/>
        <v/>
      </c>
      <c r="AU30" s="93" t="str">
        <f t="shared" si="32"/>
        <v/>
      </c>
      <c r="AV30" s="94" t="str">
        <f t="shared" si="33"/>
        <v/>
      </c>
      <c r="AW30" s="95" t="str">
        <f t="shared" si="34"/>
        <v/>
      </c>
      <c r="AY30" s="87"/>
      <c r="AZ30" s="87"/>
      <c r="BA30" s="88" t="str">
        <f t="shared" si="35"/>
        <v/>
      </c>
      <c r="BB30" s="89" t="str">
        <f t="shared" si="36"/>
        <v/>
      </c>
      <c r="BC30" s="90" t="str">
        <f t="shared" si="37"/>
        <v/>
      </c>
      <c r="BD30" s="90" t="str">
        <f t="shared" si="38"/>
        <v/>
      </c>
      <c r="BE30" s="91" t="str">
        <f t="shared" si="39"/>
        <v/>
      </c>
      <c r="BF30" s="92" t="str">
        <f t="shared" si="40"/>
        <v/>
      </c>
      <c r="BG30" s="93" t="str">
        <f t="shared" si="41"/>
        <v/>
      </c>
      <c r="BH30" s="94" t="str">
        <f t="shared" si="42"/>
        <v/>
      </c>
      <c r="BI30" s="95" t="str">
        <f t="shared" si="43"/>
        <v/>
      </c>
      <c r="BK30" s="87"/>
      <c r="BL30" s="87"/>
      <c r="BM30" s="88" t="str">
        <f t="shared" si="44"/>
        <v/>
      </c>
      <c r="BN30" s="89" t="str">
        <f t="shared" si="45"/>
        <v/>
      </c>
      <c r="BO30" s="90" t="str">
        <f t="shared" si="46"/>
        <v/>
      </c>
      <c r="BP30" s="90" t="str">
        <f t="shared" si="47"/>
        <v/>
      </c>
      <c r="BQ30" s="91" t="str">
        <f t="shared" si="48"/>
        <v/>
      </c>
      <c r="BR30" s="92" t="str">
        <f t="shared" si="49"/>
        <v/>
      </c>
      <c r="BS30" s="93" t="str">
        <f t="shared" si="50"/>
        <v/>
      </c>
      <c r="BT30" s="94" t="str">
        <f t="shared" si="51"/>
        <v/>
      </c>
      <c r="BU30" s="95" t="str">
        <f t="shared" si="52"/>
        <v/>
      </c>
      <c r="BW30" s="87"/>
      <c r="BX30" s="87"/>
      <c r="BY30" s="88" t="str">
        <f t="shared" si="53"/>
        <v/>
      </c>
      <c r="BZ30" s="89" t="str">
        <f t="shared" si="54"/>
        <v/>
      </c>
      <c r="CA30" s="90" t="str">
        <f t="shared" si="55"/>
        <v/>
      </c>
      <c r="CB30" s="90" t="str">
        <f t="shared" si="56"/>
        <v/>
      </c>
      <c r="CC30" s="91" t="str">
        <f t="shared" si="57"/>
        <v/>
      </c>
      <c r="CD30" s="92" t="str">
        <f t="shared" si="58"/>
        <v/>
      </c>
      <c r="CE30" s="93" t="str">
        <f t="shared" si="59"/>
        <v/>
      </c>
      <c r="CF30" s="94" t="str">
        <f t="shared" si="60"/>
        <v/>
      </c>
      <c r="CG30" s="95" t="str">
        <f t="shared" si="61"/>
        <v/>
      </c>
      <c r="CI30" s="87"/>
      <c r="CJ30" s="87"/>
      <c r="CK30" s="88" t="str">
        <f t="shared" si="62"/>
        <v/>
      </c>
      <c r="CL30" s="89" t="str">
        <f t="shared" si="63"/>
        <v/>
      </c>
      <c r="CM30" s="90" t="str">
        <f t="shared" si="64"/>
        <v/>
      </c>
      <c r="CN30" s="90" t="str">
        <f t="shared" si="65"/>
        <v/>
      </c>
      <c r="CO30" s="91" t="str">
        <f t="shared" si="66"/>
        <v/>
      </c>
      <c r="CP30" s="92" t="str">
        <f t="shared" si="67"/>
        <v/>
      </c>
      <c r="CQ30" s="93" t="str">
        <f t="shared" si="68"/>
        <v/>
      </c>
      <c r="CR30" s="94" t="str">
        <f t="shared" si="69"/>
        <v/>
      </c>
      <c r="CS30" s="95" t="str">
        <f t="shared" si="70"/>
        <v/>
      </c>
      <c r="CU30" s="87"/>
      <c r="CV30" s="87"/>
      <c r="CW30" s="88" t="str">
        <f t="shared" si="71"/>
        <v/>
      </c>
      <c r="CX30" s="89" t="str">
        <f t="shared" si="72"/>
        <v/>
      </c>
      <c r="CY30" s="90" t="str">
        <f t="shared" si="73"/>
        <v/>
      </c>
      <c r="CZ30" s="90" t="str">
        <f t="shared" si="74"/>
        <v/>
      </c>
      <c r="DA30" s="91" t="str">
        <f t="shared" si="75"/>
        <v/>
      </c>
      <c r="DB30" s="92" t="str">
        <f t="shared" si="76"/>
        <v/>
      </c>
      <c r="DC30" s="93" t="str">
        <f t="shared" si="77"/>
        <v/>
      </c>
      <c r="DD30" s="94" t="str">
        <f t="shared" si="78"/>
        <v/>
      </c>
      <c r="DE30" s="95" t="str">
        <f t="shared" si="79"/>
        <v/>
      </c>
      <c r="DG30" s="87"/>
      <c r="DH30" s="87"/>
      <c r="DI30" s="88" t="str">
        <f t="shared" si="80"/>
        <v/>
      </c>
      <c r="DJ30" s="89" t="str">
        <f t="shared" si="81"/>
        <v/>
      </c>
      <c r="DK30" s="90" t="str">
        <f t="shared" si="82"/>
        <v/>
      </c>
      <c r="DL30" s="90" t="str">
        <f t="shared" si="83"/>
        <v/>
      </c>
      <c r="DM30" s="91" t="str">
        <f t="shared" si="84"/>
        <v/>
      </c>
      <c r="DN30" s="92" t="str">
        <f t="shared" si="85"/>
        <v/>
      </c>
      <c r="DO30" s="93" t="str">
        <f t="shared" si="86"/>
        <v/>
      </c>
      <c r="DP30" s="94" t="str">
        <f t="shared" si="87"/>
        <v/>
      </c>
      <c r="DQ30" s="95" t="str">
        <f t="shared" si="88"/>
        <v/>
      </c>
      <c r="DS30" s="87"/>
      <c r="DT30" s="87"/>
      <c r="DU30" s="88" t="str">
        <f t="shared" si="89"/>
        <v/>
      </c>
      <c r="DV30" s="89" t="str">
        <f t="shared" si="90"/>
        <v/>
      </c>
      <c r="DW30" s="90" t="str">
        <f t="shared" si="91"/>
        <v/>
      </c>
      <c r="DX30" s="90" t="str">
        <f t="shared" si="92"/>
        <v/>
      </c>
      <c r="DY30" s="91" t="str">
        <f t="shared" si="93"/>
        <v/>
      </c>
      <c r="DZ30" s="92" t="str">
        <f t="shared" si="94"/>
        <v/>
      </c>
      <c r="EA30" s="93" t="str">
        <f t="shared" si="95"/>
        <v/>
      </c>
      <c r="EB30" s="94" t="str">
        <f t="shared" si="96"/>
        <v/>
      </c>
      <c r="EC30" s="95" t="str">
        <f t="shared" si="97"/>
        <v/>
      </c>
      <c r="EE30" s="87"/>
      <c r="EF30" s="87"/>
      <c r="EG30" s="88" t="str">
        <f t="shared" si="98"/>
        <v/>
      </c>
      <c r="EH30" s="89" t="str">
        <f t="shared" si="99"/>
        <v/>
      </c>
      <c r="EI30" s="90" t="str">
        <f t="shared" si="100"/>
        <v/>
      </c>
      <c r="EJ30" s="90" t="str">
        <f t="shared" si="101"/>
        <v/>
      </c>
      <c r="EK30" s="91" t="str">
        <f t="shared" si="102"/>
        <v/>
      </c>
      <c r="EL30" s="92" t="str">
        <f t="shared" si="103"/>
        <v/>
      </c>
      <c r="EM30" s="93" t="str">
        <f t="shared" si="104"/>
        <v/>
      </c>
      <c r="EN30" s="94" t="str">
        <f t="shared" si="105"/>
        <v/>
      </c>
      <c r="EO30" s="95" t="str">
        <f t="shared" si="106"/>
        <v/>
      </c>
      <c r="EQ30" s="87"/>
      <c r="ER30" s="87"/>
      <c r="ES30" s="88" t="str">
        <f t="shared" si="107"/>
        <v/>
      </c>
      <c r="ET30" s="89" t="str">
        <f t="shared" si="108"/>
        <v/>
      </c>
      <c r="EU30" s="90" t="str">
        <f t="shared" si="109"/>
        <v/>
      </c>
      <c r="EV30" s="90" t="str">
        <f t="shared" si="110"/>
        <v/>
      </c>
      <c r="EW30" s="91" t="str">
        <f t="shared" si="111"/>
        <v/>
      </c>
      <c r="EX30" s="92" t="str">
        <f t="shared" si="112"/>
        <v/>
      </c>
      <c r="EY30" s="93" t="str">
        <f t="shared" si="113"/>
        <v/>
      </c>
      <c r="EZ30" s="94" t="str">
        <f t="shared" si="114"/>
        <v/>
      </c>
      <c r="FA30" s="95" t="str">
        <f t="shared" si="115"/>
        <v/>
      </c>
      <c r="FC30" s="87"/>
      <c r="FD30" s="87"/>
      <c r="FE30" s="88" t="str">
        <f t="shared" si="116"/>
        <v/>
      </c>
      <c r="FF30" s="89" t="str">
        <f t="shared" si="117"/>
        <v/>
      </c>
      <c r="FG30" s="90" t="str">
        <f t="shared" si="118"/>
        <v/>
      </c>
      <c r="FH30" s="90" t="str">
        <f t="shared" si="119"/>
        <v/>
      </c>
      <c r="FI30" s="91" t="str">
        <f t="shared" si="120"/>
        <v/>
      </c>
      <c r="FJ30" s="92" t="str">
        <f t="shared" si="121"/>
        <v/>
      </c>
      <c r="FK30" s="93" t="str">
        <f t="shared" si="122"/>
        <v/>
      </c>
      <c r="FL30" s="94" t="str">
        <f t="shared" si="123"/>
        <v/>
      </c>
      <c r="FM30" s="95" t="str">
        <f t="shared" si="124"/>
        <v/>
      </c>
      <c r="FO30" s="87"/>
      <c r="FP30" s="87"/>
      <c r="FQ30" s="88" t="str">
        <f>IF(FU30="","",#REF!)</f>
        <v/>
      </c>
      <c r="FR30" s="89" t="str">
        <f t="shared" si="125"/>
        <v/>
      </c>
      <c r="FS30" s="90" t="str">
        <f t="shared" si="126"/>
        <v/>
      </c>
      <c r="FT30" s="90" t="str">
        <f t="shared" si="127"/>
        <v/>
      </c>
      <c r="FU30" s="91" t="str">
        <f t="shared" si="128"/>
        <v/>
      </c>
      <c r="FV30" s="92" t="str">
        <f t="shared" si="129"/>
        <v/>
      </c>
      <c r="FW30" s="93" t="str">
        <f t="shared" si="130"/>
        <v/>
      </c>
      <c r="FX30" s="94" t="str">
        <f t="shared" si="131"/>
        <v/>
      </c>
      <c r="FY30" s="95" t="str">
        <f t="shared" si="132"/>
        <v/>
      </c>
      <c r="GA30" s="87"/>
      <c r="GB30" s="87"/>
      <c r="GC30" s="88" t="str">
        <f t="shared" si="133"/>
        <v/>
      </c>
      <c r="GD30" s="89" t="str">
        <f t="shared" si="134"/>
        <v/>
      </c>
      <c r="GE30" s="90" t="str">
        <f t="shared" si="135"/>
        <v/>
      </c>
      <c r="GF30" s="90" t="str">
        <f t="shared" si="136"/>
        <v/>
      </c>
      <c r="GG30" s="91" t="str">
        <f t="shared" si="137"/>
        <v/>
      </c>
      <c r="GH30" s="92" t="str">
        <f t="shared" si="138"/>
        <v/>
      </c>
      <c r="GI30" s="93" t="str">
        <f t="shared" si="139"/>
        <v/>
      </c>
      <c r="GJ30" s="94" t="str">
        <f t="shared" si="140"/>
        <v/>
      </c>
      <c r="GK30" s="95" t="str">
        <f t="shared" si="141"/>
        <v/>
      </c>
      <c r="GM30" s="87"/>
      <c r="GN30" s="87" t="s">
        <v>291</v>
      </c>
      <c r="GO30" s="88" t="str">
        <f t="shared" si="142"/>
        <v/>
      </c>
      <c r="GP30" s="89" t="str">
        <f t="shared" si="143"/>
        <v/>
      </c>
      <c r="GQ30" s="90" t="str">
        <f t="shared" si="144"/>
        <v/>
      </c>
      <c r="GR30" s="90" t="str">
        <f t="shared" si="145"/>
        <v/>
      </c>
      <c r="GS30" s="91" t="str">
        <f t="shared" si="146"/>
        <v/>
      </c>
      <c r="GT30" s="92" t="str">
        <f t="shared" si="147"/>
        <v/>
      </c>
      <c r="GU30" s="93" t="str">
        <f t="shared" si="148"/>
        <v/>
      </c>
      <c r="GV30" s="94" t="str">
        <f t="shared" si="149"/>
        <v/>
      </c>
      <c r="GW30" s="95" t="str">
        <f t="shared" si="150"/>
        <v/>
      </c>
      <c r="GY30" s="87"/>
      <c r="GZ30" s="87"/>
      <c r="HA30" s="88" t="str">
        <f t="shared" si="151"/>
        <v/>
      </c>
      <c r="HB30" s="89" t="str">
        <f t="shared" si="152"/>
        <v/>
      </c>
      <c r="HC30" s="90" t="str">
        <f t="shared" si="153"/>
        <v/>
      </c>
      <c r="HD30" s="90" t="str">
        <f t="shared" si="154"/>
        <v/>
      </c>
      <c r="HE30" s="91" t="str">
        <f t="shared" si="155"/>
        <v/>
      </c>
      <c r="HF30" s="92" t="str">
        <f t="shared" si="156"/>
        <v/>
      </c>
      <c r="HG30" s="93" t="str">
        <f t="shared" si="157"/>
        <v/>
      </c>
      <c r="HH30" s="94" t="str">
        <f t="shared" si="158"/>
        <v/>
      </c>
      <c r="HI30" s="95" t="str">
        <f t="shared" si="159"/>
        <v/>
      </c>
      <c r="HK30" s="87"/>
      <c r="HL30" s="87" t="s">
        <v>291</v>
      </c>
      <c r="HM30" s="88" t="str">
        <f t="shared" si="160"/>
        <v/>
      </c>
      <c r="HN30" s="89" t="str">
        <f t="shared" si="161"/>
        <v/>
      </c>
      <c r="HO30" s="90" t="str">
        <f t="shared" si="162"/>
        <v/>
      </c>
      <c r="HP30" s="90" t="str">
        <f t="shared" si="163"/>
        <v/>
      </c>
      <c r="HQ30" s="91" t="str">
        <f t="shared" si="164"/>
        <v/>
      </c>
      <c r="HR30" s="92" t="str">
        <f t="shared" si="165"/>
        <v/>
      </c>
      <c r="HS30" s="93" t="str">
        <f t="shared" si="166"/>
        <v/>
      </c>
      <c r="HT30" s="94" t="str">
        <f t="shared" si="167"/>
        <v/>
      </c>
      <c r="HU30" s="95" t="str">
        <f t="shared" si="168"/>
        <v/>
      </c>
      <c r="HW30" s="87"/>
      <c r="HX30" s="87"/>
      <c r="HY30" s="88" t="str">
        <f t="shared" si="169"/>
        <v/>
      </c>
      <c r="HZ30" s="89" t="str">
        <f t="shared" si="170"/>
        <v/>
      </c>
      <c r="IA30" s="90" t="str">
        <f t="shared" si="171"/>
        <v/>
      </c>
      <c r="IB30" s="90" t="str">
        <f t="shared" si="172"/>
        <v/>
      </c>
      <c r="IC30" s="91" t="str">
        <f t="shared" si="173"/>
        <v/>
      </c>
      <c r="ID30" s="92" t="str">
        <f t="shared" si="174"/>
        <v/>
      </c>
      <c r="IE30" s="93" t="str">
        <f t="shared" si="175"/>
        <v/>
      </c>
      <c r="IF30" s="94" t="str">
        <f t="shared" si="176"/>
        <v/>
      </c>
      <c r="IG30" s="95" t="str">
        <f t="shared" si="177"/>
        <v/>
      </c>
      <c r="II30" s="87"/>
      <c r="IJ30" s="87"/>
      <c r="IK30" s="88" t="str">
        <f t="shared" si="178"/>
        <v/>
      </c>
      <c r="IL30" s="89" t="str">
        <f t="shared" si="179"/>
        <v/>
      </c>
      <c r="IM30" s="90" t="str">
        <f t="shared" si="180"/>
        <v/>
      </c>
      <c r="IN30" s="90" t="str">
        <f t="shared" si="181"/>
        <v/>
      </c>
      <c r="IO30" s="91" t="str">
        <f t="shared" si="182"/>
        <v/>
      </c>
      <c r="IP30" s="92" t="str">
        <f t="shared" si="183"/>
        <v/>
      </c>
      <c r="IQ30" s="93" t="str">
        <f t="shared" si="184"/>
        <v/>
      </c>
      <c r="IR30" s="94" t="str">
        <f t="shared" si="185"/>
        <v/>
      </c>
      <c r="IS30" s="95" t="str">
        <f t="shared" si="186"/>
        <v/>
      </c>
      <c r="IU30" s="87"/>
      <c r="IV30" s="87"/>
      <c r="IW30" s="88" t="str">
        <f t="shared" si="187"/>
        <v/>
      </c>
      <c r="IX30" s="89" t="str">
        <f t="shared" si="188"/>
        <v/>
      </c>
      <c r="IY30" s="90" t="str">
        <f t="shared" si="189"/>
        <v/>
      </c>
      <c r="IZ30" s="90" t="str">
        <f t="shared" si="190"/>
        <v/>
      </c>
      <c r="JA30" s="91" t="str">
        <f t="shared" si="191"/>
        <v/>
      </c>
      <c r="JB30" s="92" t="str">
        <f t="shared" si="192"/>
        <v/>
      </c>
      <c r="JC30" s="93" t="str">
        <f t="shared" si="193"/>
        <v/>
      </c>
      <c r="JD30" s="94" t="str">
        <f t="shared" si="194"/>
        <v/>
      </c>
      <c r="JE30" s="95" t="str">
        <f t="shared" si="195"/>
        <v/>
      </c>
      <c r="JG30" s="87"/>
      <c r="JH30" s="87"/>
      <c r="JI30" s="88" t="str">
        <f t="shared" si="196"/>
        <v/>
      </c>
      <c r="JJ30" s="89" t="str">
        <f t="shared" si="197"/>
        <v/>
      </c>
      <c r="JK30" s="90" t="str">
        <f t="shared" si="198"/>
        <v/>
      </c>
      <c r="JL30" s="90" t="str">
        <f t="shared" si="199"/>
        <v/>
      </c>
      <c r="JM30" s="91" t="str">
        <f t="shared" si="200"/>
        <v/>
      </c>
      <c r="JN30" s="92" t="str">
        <f t="shared" si="201"/>
        <v/>
      </c>
      <c r="JO30" s="93" t="str">
        <f t="shared" si="202"/>
        <v/>
      </c>
      <c r="JP30" s="94" t="str">
        <f t="shared" si="203"/>
        <v/>
      </c>
      <c r="JQ30" s="95" t="str">
        <f t="shared" si="204"/>
        <v/>
      </c>
      <c r="JS30" s="87"/>
      <c r="JT30" s="87"/>
      <c r="JU30" s="88" t="str">
        <f t="shared" si="205"/>
        <v/>
      </c>
      <c r="JV30" s="89" t="str">
        <f t="shared" si="206"/>
        <v/>
      </c>
      <c r="JW30" s="90" t="str">
        <f t="shared" si="207"/>
        <v/>
      </c>
      <c r="JX30" s="90" t="str">
        <f t="shared" si="208"/>
        <v/>
      </c>
      <c r="JY30" s="91" t="str">
        <f t="shared" si="209"/>
        <v/>
      </c>
      <c r="JZ30" s="92" t="str">
        <f t="shared" si="210"/>
        <v/>
      </c>
      <c r="KA30" s="93" t="str">
        <f t="shared" si="211"/>
        <v/>
      </c>
      <c r="KB30" s="94" t="str">
        <f t="shared" si="212"/>
        <v/>
      </c>
      <c r="KC30" s="95" t="str">
        <f t="shared" si="213"/>
        <v/>
      </c>
      <c r="KE30" s="87"/>
      <c r="KF30" s="87"/>
    </row>
    <row r="31" spans="1:292" ht="13.5" customHeight="1" x14ac:dyDescent="0.25">
      <c r="A31" s="17"/>
      <c r="B31" s="87" t="s">
        <v>544</v>
      </c>
      <c r="C31" s="2" t="s">
        <v>545</v>
      </c>
      <c r="D31" s="167"/>
      <c r="E31" s="88" t="str">
        <f t="shared" si="0"/>
        <v/>
      </c>
      <c r="F31" s="89" t="str">
        <f t="shared" si="1"/>
        <v/>
      </c>
      <c r="G31" s="90" t="str">
        <f t="shared" si="2"/>
        <v/>
      </c>
      <c r="H31" s="90" t="str">
        <f t="shared" si="3"/>
        <v/>
      </c>
      <c r="I31" s="91" t="str">
        <f t="shared" si="4"/>
        <v/>
      </c>
      <c r="J31" s="92" t="str">
        <f t="shared" si="5"/>
        <v/>
      </c>
      <c r="K31" s="93" t="str">
        <f t="shared" si="6"/>
        <v/>
      </c>
      <c r="L31" s="94" t="str">
        <f t="shared" si="214"/>
        <v/>
      </c>
      <c r="M31" s="95" t="str">
        <f t="shared" si="7"/>
        <v/>
      </c>
      <c r="O31" s="87"/>
      <c r="P31" s="167"/>
      <c r="Q31" s="88" t="str">
        <f t="shared" si="8"/>
        <v/>
      </c>
      <c r="R31" s="89" t="str">
        <f t="shared" si="9"/>
        <v/>
      </c>
      <c r="S31" s="90" t="str">
        <f t="shared" si="10"/>
        <v/>
      </c>
      <c r="T31" s="90" t="str">
        <f t="shared" si="11"/>
        <v/>
      </c>
      <c r="U31" s="91" t="str">
        <f t="shared" si="12"/>
        <v/>
      </c>
      <c r="V31" s="92" t="str">
        <f t="shared" si="13"/>
        <v/>
      </c>
      <c r="W31" s="93" t="str">
        <f t="shared" si="14"/>
        <v/>
      </c>
      <c r="X31" s="94" t="str">
        <f t="shared" si="15"/>
        <v/>
      </c>
      <c r="Y31" s="95" t="str">
        <f t="shared" si="16"/>
        <v/>
      </c>
      <c r="AA31" s="87"/>
      <c r="AB31" s="87"/>
      <c r="AC31" s="88" t="str">
        <f t="shared" si="17"/>
        <v/>
      </c>
      <c r="AD31" s="89" t="str">
        <f t="shared" si="18"/>
        <v/>
      </c>
      <c r="AE31" s="90" t="str">
        <f t="shared" si="19"/>
        <v/>
      </c>
      <c r="AF31" s="90" t="str">
        <f t="shared" si="20"/>
        <v/>
      </c>
      <c r="AG31" s="91" t="str">
        <f t="shared" si="21"/>
        <v/>
      </c>
      <c r="AH31" s="92" t="str">
        <f t="shared" si="22"/>
        <v/>
      </c>
      <c r="AI31" s="93" t="str">
        <f t="shared" si="23"/>
        <v/>
      </c>
      <c r="AJ31" s="94" t="str">
        <f t="shared" si="24"/>
        <v/>
      </c>
      <c r="AK31" s="95" t="str">
        <f t="shared" si="25"/>
        <v/>
      </c>
      <c r="AM31" s="87"/>
      <c r="AN31" s="87"/>
      <c r="AO31" s="88" t="str">
        <f t="shared" ref="AO31:AO33" si="241">IF(AS31="","",AO$3)</f>
        <v/>
      </c>
      <c r="AP31" s="89" t="str">
        <f t="shared" ref="AP31:AP33" si="242">IF(AS31="","",AO$1)</f>
        <v/>
      </c>
      <c r="AQ31" s="90" t="str">
        <f t="shared" ref="AQ31:AQ33" si="243">IF(AS31="","",AO$2)</f>
        <v/>
      </c>
      <c r="AR31" s="90" t="str">
        <f t="shared" ref="AR31:AR33" si="244">IF(AS31="","",AO$3)</f>
        <v/>
      </c>
      <c r="AS31" s="91" t="str">
        <f t="shared" ref="AS31:AS33" si="245">IF(AZ31="","",IF(ISNUMBER(SEARCH(":",AZ31)),MID(AZ31,FIND(":",AZ31)+2,FIND("(",AZ31)-FIND(":",AZ31)-3),LEFT(AZ31,FIND("(",AZ31)-2)))</f>
        <v/>
      </c>
      <c r="AT31" s="92" t="str">
        <f t="shared" ref="AT31:AT33" si="246">IF(AZ31="","",MID(AZ31,FIND("(",AZ31)+1,4))</f>
        <v/>
      </c>
      <c r="AU31" s="93" t="str">
        <f t="shared" ref="AU31:AU33" si="247">IF(ISNUMBER(SEARCH("*female*",AZ31)),"female",IF(ISNUMBER(SEARCH("*male*",AZ31)),"male",""))</f>
        <v/>
      </c>
      <c r="AV31" s="94" t="str">
        <f t="shared" ref="AV31:AV33" si="248">IF(AZ31="","",IF(ISERROR(MID(AZ31,FIND("male,",AZ31)+6,(FIND(")",AZ31)-(FIND("male,",AZ31)+6))))=TRUE,"missing/error",MID(AZ31,FIND("male,",AZ31)+6,(FIND(")",AZ31)-(FIND("male,",AZ31)+6)))))</f>
        <v/>
      </c>
      <c r="AW31" s="95" t="str">
        <f t="shared" ref="AW31:AW33" si="249">IF(AS31="","",(MID(AS31,(SEARCH("^^",SUBSTITUTE(AS31," ","^^",LEN(AS31)-LEN(SUBSTITUTE(AS31," ","")))))+1,99)&amp;"_"&amp;LEFT(AS31,FIND(" ",AS31)-1)&amp;"_"&amp;AT31))</f>
        <v/>
      </c>
      <c r="AY31" s="87"/>
      <c r="BA31" s="88" t="str">
        <f t="shared" si="35"/>
        <v/>
      </c>
      <c r="BB31" s="89" t="str">
        <f t="shared" si="36"/>
        <v/>
      </c>
      <c r="BC31" s="90" t="str">
        <f t="shared" si="37"/>
        <v/>
      </c>
      <c r="BD31" s="90" t="str">
        <f t="shared" si="38"/>
        <v/>
      </c>
      <c r="BE31" s="91" t="str">
        <f t="shared" si="39"/>
        <v/>
      </c>
      <c r="BF31" s="92" t="str">
        <f t="shared" si="40"/>
        <v/>
      </c>
      <c r="BG31" s="93" t="str">
        <f t="shared" si="41"/>
        <v/>
      </c>
      <c r="BH31" s="94" t="str">
        <f t="shared" si="42"/>
        <v/>
      </c>
      <c r="BI31" s="95" t="str">
        <f t="shared" si="43"/>
        <v/>
      </c>
      <c r="BK31" s="87"/>
      <c r="BL31" s="87"/>
      <c r="BM31" s="88" t="str">
        <f t="shared" si="44"/>
        <v/>
      </c>
      <c r="BN31" s="89" t="str">
        <f t="shared" si="45"/>
        <v/>
      </c>
      <c r="BO31" s="90" t="str">
        <f t="shared" si="46"/>
        <v/>
      </c>
      <c r="BP31" s="90" t="str">
        <f t="shared" si="47"/>
        <v/>
      </c>
      <c r="BQ31" s="91" t="str">
        <f t="shared" si="48"/>
        <v/>
      </c>
      <c r="BR31" s="92" t="str">
        <f t="shared" si="49"/>
        <v/>
      </c>
      <c r="BS31" s="93" t="str">
        <f t="shared" si="50"/>
        <v/>
      </c>
      <c r="BT31" s="94" t="str">
        <f t="shared" si="51"/>
        <v/>
      </c>
      <c r="BU31" s="95" t="str">
        <f t="shared" si="52"/>
        <v/>
      </c>
      <c r="BW31" s="87"/>
      <c r="BX31" s="87"/>
      <c r="BY31" s="88" t="str">
        <f t="shared" si="53"/>
        <v/>
      </c>
      <c r="BZ31" s="89" t="str">
        <f t="shared" si="54"/>
        <v/>
      </c>
      <c r="CA31" s="90" t="str">
        <f t="shared" si="55"/>
        <v/>
      </c>
      <c r="CB31" s="90" t="str">
        <f t="shared" si="56"/>
        <v/>
      </c>
      <c r="CC31" s="91" t="str">
        <f t="shared" si="57"/>
        <v/>
      </c>
      <c r="CD31" s="92" t="str">
        <f t="shared" si="58"/>
        <v/>
      </c>
      <c r="CE31" s="93" t="str">
        <f t="shared" si="59"/>
        <v/>
      </c>
      <c r="CF31" s="94" t="str">
        <f t="shared" si="60"/>
        <v/>
      </c>
      <c r="CG31" s="95" t="str">
        <f t="shared" si="61"/>
        <v/>
      </c>
      <c r="CI31" s="87"/>
      <c r="CJ31" s="87"/>
      <c r="CK31" s="88" t="str">
        <f t="shared" si="62"/>
        <v/>
      </c>
      <c r="CL31" s="89" t="str">
        <f t="shared" si="63"/>
        <v/>
      </c>
      <c r="CM31" s="90" t="str">
        <f t="shared" si="64"/>
        <v/>
      </c>
      <c r="CN31" s="90" t="str">
        <f t="shared" si="65"/>
        <v/>
      </c>
      <c r="CO31" s="91" t="str">
        <f t="shared" si="66"/>
        <v/>
      </c>
      <c r="CP31" s="92" t="str">
        <f t="shared" si="67"/>
        <v/>
      </c>
      <c r="CQ31" s="93" t="str">
        <f t="shared" si="68"/>
        <v/>
      </c>
      <c r="CR31" s="94" t="str">
        <f t="shared" si="69"/>
        <v/>
      </c>
      <c r="CS31" s="95" t="str">
        <f t="shared" si="70"/>
        <v/>
      </c>
      <c r="CU31" s="87"/>
      <c r="CV31" s="87"/>
      <c r="CW31" s="88" t="str">
        <f t="shared" si="71"/>
        <v/>
      </c>
      <c r="CX31" s="89" t="str">
        <f t="shared" si="72"/>
        <v/>
      </c>
      <c r="CY31" s="90" t="str">
        <f t="shared" si="73"/>
        <v/>
      </c>
      <c r="CZ31" s="90" t="str">
        <f t="shared" si="74"/>
        <v/>
      </c>
      <c r="DA31" s="91" t="str">
        <f t="shared" si="75"/>
        <v/>
      </c>
      <c r="DB31" s="92" t="str">
        <f t="shared" si="76"/>
        <v/>
      </c>
      <c r="DC31" s="93" t="str">
        <f t="shared" si="77"/>
        <v/>
      </c>
      <c r="DD31" s="94" t="str">
        <f t="shared" si="78"/>
        <v/>
      </c>
      <c r="DE31" s="95" t="str">
        <f t="shared" si="79"/>
        <v/>
      </c>
      <c r="DG31" s="87"/>
      <c r="DH31" s="87"/>
      <c r="DI31" s="88" t="str">
        <f t="shared" si="80"/>
        <v/>
      </c>
      <c r="DJ31" s="89" t="str">
        <f t="shared" si="81"/>
        <v/>
      </c>
      <c r="DK31" s="90" t="str">
        <f t="shared" si="82"/>
        <v/>
      </c>
      <c r="DL31" s="90" t="str">
        <f t="shared" si="83"/>
        <v/>
      </c>
      <c r="DM31" s="91" t="str">
        <f t="shared" si="84"/>
        <v/>
      </c>
      <c r="DN31" s="92" t="str">
        <f t="shared" si="85"/>
        <v/>
      </c>
      <c r="DO31" s="93" t="str">
        <f t="shared" si="86"/>
        <v/>
      </c>
      <c r="DP31" s="94" t="str">
        <f t="shared" si="87"/>
        <v/>
      </c>
      <c r="DQ31" s="95" t="str">
        <f t="shared" si="88"/>
        <v/>
      </c>
      <c r="DS31" s="87"/>
      <c r="DT31" s="87"/>
      <c r="DU31" s="88" t="str">
        <f t="shared" si="89"/>
        <v/>
      </c>
      <c r="DV31" s="89" t="str">
        <f t="shared" si="90"/>
        <v/>
      </c>
      <c r="DW31" s="90" t="str">
        <f t="shared" si="91"/>
        <v/>
      </c>
      <c r="DX31" s="90" t="str">
        <f t="shared" si="92"/>
        <v/>
      </c>
      <c r="DY31" s="91" t="str">
        <f t="shared" si="93"/>
        <v/>
      </c>
      <c r="DZ31" s="92" t="str">
        <f t="shared" si="94"/>
        <v/>
      </c>
      <c r="EA31" s="93" t="str">
        <f t="shared" si="95"/>
        <v/>
      </c>
      <c r="EB31" s="94" t="str">
        <f t="shared" si="96"/>
        <v/>
      </c>
      <c r="EC31" s="95" t="str">
        <f t="shared" si="97"/>
        <v/>
      </c>
      <c r="EE31" s="87"/>
      <c r="EF31" s="87"/>
      <c r="EG31" s="88" t="str">
        <f t="shared" si="98"/>
        <v/>
      </c>
      <c r="EH31" s="89" t="str">
        <f t="shared" si="99"/>
        <v/>
      </c>
      <c r="EI31" s="90" t="str">
        <f t="shared" si="100"/>
        <v/>
      </c>
      <c r="EJ31" s="90" t="str">
        <f t="shared" si="101"/>
        <v/>
      </c>
      <c r="EK31" s="91" t="str">
        <f t="shared" si="102"/>
        <v/>
      </c>
      <c r="EL31" s="92" t="str">
        <f t="shared" si="103"/>
        <v/>
      </c>
      <c r="EM31" s="93" t="str">
        <f t="shared" si="104"/>
        <v/>
      </c>
      <c r="EN31" s="94" t="str">
        <f t="shared" si="105"/>
        <v/>
      </c>
      <c r="EO31" s="95" t="str">
        <f t="shared" si="106"/>
        <v/>
      </c>
      <c r="EQ31" s="87"/>
      <c r="ER31" s="87"/>
      <c r="ES31" s="88" t="str">
        <f t="shared" si="107"/>
        <v/>
      </c>
      <c r="ET31" s="89" t="str">
        <f t="shared" si="108"/>
        <v/>
      </c>
      <c r="EU31" s="90" t="str">
        <f t="shared" si="109"/>
        <v/>
      </c>
      <c r="EV31" s="90" t="str">
        <f t="shared" si="110"/>
        <v/>
      </c>
      <c r="EW31" s="91" t="str">
        <f t="shared" si="111"/>
        <v/>
      </c>
      <c r="EX31" s="92" t="str">
        <f t="shared" si="112"/>
        <v/>
      </c>
      <c r="EY31" s="93" t="str">
        <f t="shared" si="113"/>
        <v/>
      </c>
      <c r="EZ31" s="94" t="str">
        <f t="shared" si="114"/>
        <v/>
      </c>
      <c r="FA31" s="95" t="str">
        <f t="shared" si="115"/>
        <v/>
      </c>
      <c r="FC31" s="87"/>
      <c r="FD31" s="87"/>
      <c r="FE31" s="88" t="str">
        <f t="shared" si="116"/>
        <v/>
      </c>
      <c r="FF31" s="89" t="str">
        <f t="shared" si="117"/>
        <v/>
      </c>
      <c r="FG31" s="90" t="str">
        <f t="shared" si="118"/>
        <v/>
      </c>
      <c r="FH31" s="90" t="str">
        <f t="shared" si="119"/>
        <v/>
      </c>
      <c r="FI31" s="91" t="str">
        <f t="shared" si="120"/>
        <v/>
      </c>
      <c r="FJ31" s="92" t="str">
        <f t="shared" si="121"/>
        <v/>
      </c>
      <c r="FK31" s="93" t="str">
        <f t="shared" si="122"/>
        <v/>
      </c>
      <c r="FL31" s="94" t="str">
        <f t="shared" si="123"/>
        <v/>
      </c>
      <c r="FM31" s="95" t="str">
        <f t="shared" si="124"/>
        <v/>
      </c>
      <c r="FO31" s="87"/>
      <c r="FP31" s="87"/>
      <c r="FQ31" s="88" t="str">
        <f>IF(FU31="","",#REF!)</f>
        <v/>
      </c>
      <c r="FR31" s="89" t="str">
        <f t="shared" si="125"/>
        <v/>
      </c>
      <c r="FS31" s="90" t="str">
        <f t="shared" si="126"/>
        <v/>
      </c>
      <c r="FT31" s="90" t="str">
        <f t="shared" si="127"/>
        <v/>
      </c>
      <c r="FU31" s="91" t="str">
        <f t="shared" si="128"/>
        <v/>
      </c>
      <c r="FV31" s="92" t="str">
        <f t="shared" si="129"/>
        <v/>
      </c>
      <c r="FW31" s="93" t="str">
        <f t="shared" si="130"/>
        <v/>
      </c>
      <c r="FX31" s="94" t="str">
        <f t="shared" si="131"/>
        <v/>
      </c>
      <c r="FY31" s="95" t="str">
        <f t="shared" si="132"/>
        <v/>
      </c>
      <c r="GA31" s="87"/>
      <c r="GB31" s="87"/>
      <c r="GC31" s="88" t="str">
        <f t="shared" si="133"/>
        <v/>
      </c>
      <c r="GD31" s="89" t="str">
        <f t="shared" si="134"/>
        <v/>
      </c>
      <c r="GE31" s="90" t="str">
        <f t="shared" si="135"/>
        <v/>
      </c>
      <c r="GF31" s="90" t="str">
        <f t="shared" si="136"/>
        <v/>
      </c>
      <c r="GG31" s="91" t="str">
        <f t="shared" si="137"/>
        <v/>
      </c>
      <c r="GH31" s="92" t="str">
        <f t="shared" si="138"/>
        <v/>
      </c>
      <c r="GI31" s="93" t="str">
        <f t="shared" si="139"/>
        <v/>
      </c>
      <c r="GJ31" s="94" t="str">
        <f t="shared" si="140"/>
        <v/>
      </c>
      <c r="GK31" s="95" t="str">
        <f t="shared" si="141"/>
        <v/>
      </c>
      <c r="GM31" s="87"/>
      <c r="GN31" s="87"/>
      <c r="GO31" s="88" t="str">
        <f t="shared" si="142"/>
        <v/>
      </c>
      <c r="GP31" s="89" t="str">
        <f t="shared" si="143"/>
        <v/>
      </c>
      <c r="GQ31" s="90" t="str">
        <f t="shared" si="144"/>
        <v/>
      </c>
      <c r="GR31" s="90" t="str">
        <f t="shared" si="145"/>
        <v/>
      </c>
      <c r="GS31" s="91" t="str">
        <f t="shared" si="146"/>
        <v/>
      </c>
      <c r="GT31" s="92" t="str">
        <f t="shared" si="147"/>
        <v/>
      </c>
      <c r="GU31" s="93" t="str">
        <f t="shared" si="148"/>
        <v/>
      </c>
      <c r="GV31" s="94" t="str">
        <f t="shared" si="149"/>
        <v/>
      </c>
      <c r="GW31" s="95" t="str">
        <f t="shared" si="150"/>
        <v/>
      </c>
      <c r="GY31" s="87"/>
      <c r="GZ31" s="87"/>
      <c r="HA31" s="88" t="str">
        <f t="shared" si="151"/>
        <v/>
      </c>
      <c r="HB31" s="89" t="str">
        <f t="shared" si="152"/>
        <v/>
      </c>
      <c r="HC31" s="90" t="str">
        <f t="shared" si="153"/>
        <v/>
      </c>
      <c r="HD31" s="90" t="str">
        <f t="shared" si="154"/>
        <v/>
      </c>
      <c r="HE31" s="91" t="str">
        <f t="shared" si="155"/>
        <v/>
      </c>
      <c r="HF31" s="92" t="str">
        <f t="shared" si="156"/>
        <v/>
      </c>
      <c r="HG31" s="93" t="str">
        <f t="shared" si="157"/>
        <v/>
      </c>
      <c r="HH31" s="94" t="str">
        <f t="shared" si="158"/>
        <v/>
      </c>
      <c r="HI31" s="95" t="str">
        <f t="shared" si="159"/>
        <v/>
      </c>
      <c r="HK31" s="87"/>
      <c r="HL31" s="87" t="s">
        <v>291</v>
      </c>
      <c r="HM31" s="88" t="str">
        <f t="shared" si="160"/>
        <v/>
      </c>
      <c r="HN31" s="89" t="str">
        <f t="shared" si="161"/>
        <v/>
      </c>
      <c r="HO31" s="90" t="str">
        <f t="shared" si="162"/>
        <v/>
      </c>
      <c r="HP31" s="90" t="str">
        <f t="shared" si="163"/>
        <v/>
      </c>
      <c r="HQ31" s="91" t="str">
        <f t="shared" si="164"/>
        <v/>
      </c>
      <c r="HR31" s="92" t="str">
        <f t="shared" si="165"/>
        <v/>
      </c>
      <c r="HS31" s="93" t="str">
        <f t="shared" si="166"/>
        <v/>
      </c>
      <c r="HT31" s="94" t="str">
        <f t="shared" si="167"/>
        <v/>
      </c>
      <c r="HU31" s="95" t="str">
        <f t="shared" si="168"/>
        <v/>
      </c>
      <c r="HW31" s="87"/>
      <c r="HX31" s="87"/>
      <c r="HY31" s="88" t="str">
        <f t="shared" si="169"/>
        <v/>
      </c>
      <c r="HZ31" s="89" t="str">
        <f t="shared" si="170"/>
        <v/>
      </c>
      <c r="IA31" s="90" t="str">
        <f t="shared" si="171"/>
        <v/>
      </c>
      <c r="IB31" s="90" t="str">
        <f t="shared" si="172"/>
        <v/>
      </c>
      <c r="IC31" s="91" t="str">
        <f t="shared" si="173"/>
        <v/>
      </c>
      <c r="ID31" s="92" t="str">
        <f t="shared" si="174"/>
        <v/>
      </c>
      <c r="IE31" s="93" t="str">
        <f t="shared" si="175"/>
        <v/>
      </c>
      <c r="IF31" s="94" t="str">
        <f t="shared" si="176"/>
        <v/>
      </c>
      <c r="IG31" s="95" t="str">
        <f t="shared" si="177"/>
        <v/>
      </c>
      <c r="II31" s="87"/>
      <c r="IJ31" s="87"/>
      <c r="IK31" s="88" t="str">
        <f t="shared" si="178"/>
        <v/>
      </c>
      <c r="IL31" s="89" t="str">
        <f t="shared" si="179"/>
        <v/>
      </c>
      <c r="IM31" s="90" t="str">
        <f t="shared" si="180"/>
        <v/>
      </c>
      <c r="IN31" s="90" t="str">
        <f t="shared" si="181"/>
        <v/>
      </c>
      <c r="IO31" s="91" t="str">
        <f t="shared" si="182"/>
        <v/>
      </c>
      <c r="IP31" s="92" t="str">
        <f t="shared" si="183"/>
        <v/>
      </c>
      <c r="IQ31" s="93" t="str">
        <f t="shared" si="184"/>
        <v/>
      </c>
      <c r="IR31" s="94" t="str">
        <f t="shared" si="185"/>
        <v/>
      </c>
      <c r="IS31" s="95" t="str">
        <f t="shared" si="186"/>
        <v/>
      </c>
      <c r="IU31" s="87"/>
      <c r="IV31" s="87"/>
      <c r="IW31" s="88" t="str">
        <f t="shared" si="187"/>
        <v/>
      </c>
      <c r="IX31" s="89" t="str">
        <f t="shared" si="188"/>
        <v/>
      </c>
      <c r="IY31" s="90" t="str">
        <f t="shared" si="189"/>
        <v/>
      </c>
      <c r="IZ31" s="90" t="str">
        <f t="shared" si="190"/>
        <v/>
      </c>
      <c r="JA31" s="91" t="str">
        <f t="shared" si="191"/>
        <v/>
      </c>
      <c r="JB31" s="92" t="str">
        <f t="shared" si="192"/>
        <v/>
      </c>
      <c r="JC31" s="93" t="str">
        <f t="shared" si="193"/>
        <v/>
      </c>
      <c r="JD31" s="94" t="str">
        <f t="shared" si="194"/>
        <v/>
      </c>
      <c r="JE31" s="95" t="str">
        <f t="shared" si="195"/>
        <v/>
      </c>
      <c r="JG31" s="87"/>
      <c r="JH31" s="87"/>
      <c r="JI31" s="88" t="str">
        <f t="shared" si="196"/>
        <v/>
      </c>
      <c r="JJ31" s="89" t="str">
        <f t="shared" si="197"/>
        <v/>
      </c>
      <c r="JK31" s="90" t="str">
        <f t="shared" si="198"/>
        <v/>
      </c>
      <c r="JL31" s="90" t="str">
        <f t="shared" si="199"/>
        <v/>
      </c>
      <c r="JM31" s="91" t="str">
        <f t="shared" si="200"/>
        <v/>
      </c>
      <c r="JN31" s="92" t="str">
        <f t="shared" si="201"/>
        <v/>
      </c>
      <c r="JO31" s="93" t="str">
        <f t="shared" si="202"/>
        <v/>
      </c>
      <c r="JP31" s="94" t="str">
        <f t="shared" si="203"/>
        <v/>
      </c>
      <c r="JQ31" s="95" t="str">
        <f t="shared" si="204"/>
        <v/>
      </c>
      <c r="JS31" s="87"/>
      <c r="JT31" s="87"/>
      <c r="JU31" s="88" t="str">
        <f t="shared" si="205"/>
        <v/>
      </c>
      <c r="JV31" s="89" t="str">
        <f t="shared" si="206"/>
        <v/>
      </c>
      <c r="JW31" s="90" t="str">
        <f t="shared" si="207"/>
        <v/>
      </c>
      <c r="JX31" s="90" t="str">
        <f t="shared" si="208"/>
        <v/>
      </c>
      <c r="JY31" s="91" t="str">
        <f t="shared" si="209"/>
        <v/>
      </c>
      <c r="JZ31" s="92" t="str">
        <f t="shared" si="210"/>
        <v/>
      </c>
      <c r="KA31" s="93" t="str">
        <f t="shared" si="211"/>
        <v/>
      </c>
      <c r="KB31" s="94" t="str">
        <f t="shared" si="212"/>
        <v/>
      </c>
      <c r="KC31" s="95" t="str">
        <f t="shared" si="213"/>
        <v/>
      </c>
      <c r="KE31" s="87"/>
      <c r="KF31" s="87"/>
    </row>
    <row r="32" spans="1:292" ht="13.5" customHeight="1" x14ac:dyDescent="0.25">
      <c r="A32" s="17"/>
      <c r="B32" s="87" t="s">
        <v>546</v>
      </c>
      <c r="C32" s="2" t="s">
        <v>547</v>
      </c>
      <c r="D32" s="167"/>
      <c r="E32" s="88" t="str">
        <f t="shared" si="0"/>
        <v/>
      </c>
      <c r="F32" s="89" t="str">
        <f t="shared" si="1"/>
        <v/>
      </c>
      <c r="G32" s="90" t="str">
        <f t="shared" si="2"/>
        <v/>
      </c>
      <c r="H32" s="90" t="str">
        <f t="shared" si="3"/>
        <v/>
      </c>
      <c r="I32" s="91" t="str">
        <f t="shared" si="4"/>
        <v/>
      </c>
      <c r="J32" s="92" t="str">
        <f t="shared" si="5"/>
        <v/>
      </c>
      <c r="K32" s="93" t="str">
        <f t="shared" si="6"/>
        <v/>
      </c>
      <c r="L32" s="94" t="str">
        <f t="shared" si="214"/>
        <v/>
      </c>
      <c r="M32" s="95" t="str">
        <f t="shared" si="7"/>
        <v/>
      </c>
      <c r="O32" s="87"/>
      <c r="P32" s="167"/>
      <c r="Q32" s="88" t="str">
        <f t="shared" si="8"/>
        <v/>
      </c>
      <c r="R32" s="89" t="str">
        <f t="shared" si="9"/>
        <v/>
      </c>
      <c r="S32" s="90" t="str">
        <f t="shared" si="10"/>
        <v/>
      </c>
      <c r="T32" s="90" t="str">
        <f t="shared" si="11"/>
        <v/>
      </c>
      <c r="U32" s="91" t="str">
        <f t="shared" si="12"/>
        <v/>
      </c>
      <c r="V32" s="92" t="str">
        <f t="shared" si="13"/>
        <v/>
      </c>
      <c r="W32" s="93" t="str">
        <f t="shared" si="14"/>
        <v/>
      </c>
      <c r="X32" s="94" t="str">
        <f t="shared" si="15"/>
        <v/>
      </c>
      <c r="Y32" s="95" t="str">
        <f t="shared" si="16"/>
        <v/>
      </c>
      <c r="AA32" s="87"/>
      <c r="AB32" s="97"/>
      <c r="AC32" s="88" t="str">
        <f t="shared" si="17"/>
        <v/>
      </c>
      <c r="AD32" s="89" t="str">
        <f t="shared" si="18"/>
        <v/>
      </c>
      <c r="AE32" s="90" t="str">
        <f t="shared" si="19"/>
        <v/>
      </c>
      <c r="AF32" s="90" t="str">
        <f t="shared" si="20"/>
        <v/>
      </c>
      <c r="AG32" s="91" t="str">
        <f t="shared" si="21"/>
        <v/>
      </c>
      <c r="AH32" s="92" t="str">
        <f t="shared" si="22"/>
        <v/>
      </c>
      <c r="AI32" s="93" t="str">
        <f t="shared" si="23"/>
        <v/>
      </c>
      <c r="AJ32" s="94" t="str">
        <f t="shared" si="24"/>
        <v/>
      </c>
      <c r="AK32" s="95" t="str">
        <f t="shared" si="25"/>
        <v/>
      </c>
      <c r="AM32" s="87"/>
      <c r="AN32" s="97"/>
      <c r="AO32" s="88" t="str">
        <f t="shared" si="241"/>
        <v/>
      </c>
      <c r="AP32" s="89" t="str">
        <f t="shared" si="242"/>
        <v/>
      </c>
      <c r="AQ32" s="90" t="str">
        <f t="shared" si="243"/>
        <v/>
      </c>
      <c r="AR32" s="90" t="str">
        <f t="shared" si="244"/>
        <v/>
      </c>
      <c r="AS32" s="91" t="str">
        <f t="shared" si="245"/>
        <v/>
      </c>
      <c r="AT32" s="92" t="str">
        <f t="shared" si="246"/>
        <v/>
      </c>
      <c r="AU32" s="93" t="str">
        <f t="shared" si="247"/>
        <v/>
      </c>
      <c r="AV32" s="94" t="str">
        <f t="shared" si="248"/>
        <v/>
      </c>
      <c r="AW32" s="95" t="str">
        <f t="shared" si="249"/>
        <v/>
      </c>
      <c r="AY32" s="87"/>
      <c r="AZ32" s="97"/>
      <c r="BA32" s="88" t="str">
        <f t="shared" si="35"/>
        <v/>
      </c>
      <c r="BB32" s="89" t="str">
        <f t="shared" si="36"/>
        <v/>
      </c>
      <c r="BC32" s="90" t="str">
        <f t="shared" si="37"/>
        <v/>
      </c>
      <c r="BD32" s="90" t="str">
        <f t="shared" si="38"/>
        <v/>
      </c>
      <c r="BE32" s="91" t="str">
        <f t="shared" si="39"/>
        <v/>
      </c>
      <c r="BF32" s="92" t="str">
        <f t="shared" si="40"/>
        <v/>
      </c>
      <c r="BG32" s="93" t="str">
        <f t="shared" si="41"/>
        <v/>
      </c>
      <c r="BH32" s="94" t="str">
        <f t="shared" si="42"/>
        <v/>
      </c>
      <c r="BI32" s="95" t="str">
        <f t="shared" si="43"/>
        <v/>
      </c>
      <c r="BK32" s="87"/>
      <c r="BL32" s="97"/>
      <c r="BM32" s="88" t="str">
        <f t="shared" si="44"/>
        <v/>
      </c>
      <c r="BN32" s="89" t="str">
        <f t="shared" si="45"/>
        <v/>
      </c>
      <c r="BO32" s="90" t="str">
        <f t="shared" si="46"/>
        <v/>
      </c>
      <c r="BP32" s="90" t="str">
        <f t="shared" si="47"/>
        <v/>
      </c>
      <c r="BQ32" s="91" t="str">
        <f t="shared" si="48"/>
        <v/>
      </c>
      <c r="BR32" s="92" t="str">
        <f t="shared" si="49"/>
        <v/>
      </c>
      <c r="BS32" s="93" t="str">
        <f t="shared" si="50"/>
        <v/>
      </c>
      <c r="BT32" s="94" t="str">
        <f t="shared" si="51"/>
        <v/>
      </c>
      <c r="BU32" s="95" t="str">
        <f t="shared" si="52"/>
        <v/>
      </c>
      <c r="BW32" s="87"/>
      <c r="BX32" s="97"/>
      <c r="BY32" s="88" t="str">
        <f t="shared" si="53"/>
        <v/>
      </c>
      <c r="BZ32" s="89" t="str">
        <f t="shared" si="54"/>
        <v/>
      </c>
      <c r="CA32" s="90" t="str">
        <f t="shared" si="55"/>
        <v/>
      </c>
      <c r="CB32" s="90" t="str">
        <f t="shared" si="56"/>
        <v/>
      </c>
      <c r="CC32" s="91" t="str">
        <f t="shared" si="57"/>
        <v/>
      </c>
      <c r="CD32" s="92" t="str">
        <f t="shared" si="58"/>
        <v/>
      </c>
      <c r="CE32" s="93" t="str">
        <f t="shared" si="59"/>
        <v/>
      </c>
      <c r="CF32" s="94" t="str">
        <f t="shared" si="60"/>
        <v/>
      </c>
      <c r="CG32" s="95" t="str">
        <f t="shared" si="61"/>
        <v/>
      </c>
      <c r="CI32" s="87"/>
      <c r="CJ32" s="97"/>
      <c r="CK32" s="88" t="str">
        <f t="shared" si="62"/>
        <v/>
      </c>
      <c r="CL32" s="89" t="str">
        <f t="shared" si="63"/>
        <v/>
      </c>
      <c r="CM32" s="90" t="str">
        <f t="shared" si="64"/>
        <v/>
      </c>
      <c r="CN32" s="90" t="str">
        <f t="shared" si="65"/>
        <v/>
      </c>
      <c r="CO32" s="91" t="str">
        <f t="shared" si="66"/>
        <v/>
      </c>
      <c r="CP32" s="92" t="str">
        <f t="shared" si="67"/>
        <v/>
      </c>
      <c r="CQ32" s="93" t="str">
        <f t="shared" si="68"/>
        <v/>
      </c>
      <c r="CR32" s="94" t="str">
        <f t="shared" si="69"/>
        <v/>
      </c>
      <c r="CS32" s="95" t="str">
        <f t="shared" si="70"/>
        <v/>
      </c>
      <c r="CU32" s="87"/>
      <c r="CV32" s="97"/>
      <c r="CW32" s="88" t="str">
        <f t="shared" si="71"/>
        <v/>
      </c>
      <c r="CX32" s="89" t="str">
        <f t="shared" si="72"/>
        <v/>
      </c>
      <c r="CY32" s="90" t="str">
        <f t="shared" si="73"/>
        <v/>
      </c>
      <c r="CZ32" s="90" t="str">
        <f t="shared" si="74"/>
        <v/>
      </c>
      <c r="DA32" s="91" t="str">
        <f t="shared" si="75"/>
        <v/>
      </c>
      <c r="DB32" s="92" t="str">
        <f t="shared" si="76"/>
        <v/>
      </c>
      <c r="DC32" s="93" t="str">
        <f t="shared" si="77"/>
        <v/>
      </c>
      <c r="DD32" s="94" t="str">
        <f t="shared" si="78"/>
        <v/>
      </c>
      <c r="DE32" s="95" t="str">
        <f t="shared" si="79"/>
        <v/>
      </c>
      <c r="DG32" s="87"/>
      <c r="DH32" s="97"/>
      <c r="DI32" s="88" t="str">
        <f t="shared" si="80"/>
        <v/>
      </c>
      <c r="DJ32" s="89" t="str">
        <f t="shared" si="81"/>
        <v/>
      </c>
      <c r="DK32" s="90" t="str">
        <f t="shared" si="82"/>
        <v/>
      </c>
      <c r="DL32" s="90" t="str">
        <f t="shared" si="83"/>
        <v/>
      </c>
      <c r="DM32" s="91" t="str">
        <f t="shared" si="84"/>
        <v/>
      </c>
      <c r="DN32" s="92" t="str">
        <f t="shared" si="85"/>
        <v/>
      </c>
      <c r="DO32" s="93" t="str">
        <f t="shared" si="86"/>
        <v/>
      </c>
      <c r="DP32" s="94" t="str">
        <f t="shared" si="87"/>
        <v/>
      </c>
      <c r="DQ32" s="95" t="str">
        <f t="shared" si="88"/>
        <v/>
      </c>
      <c r="DS32" s="87"/>
      <c r="DT32" s="97"/>
      <c r="DU32" s="88" t="str">
        <f t="shared" si="89"/>
        <v/>
      </c>
      <c r="DV32" s="89" t="str">
        <f t="shared" si="90"/>
        <v/>
      </c>
      <c r="DW32" s="90" t="str">
        <f t="shared" si="91"/>
        <v/>
      </c>
      <c r="DX32" s="90" t="str">
        <f t="shared" si="92"/>
        <v/>
      </c>
      <c r="DY32" s="91" t="str">
        <f t="shared" si="93"/>
        <v/>
      </c>
      <c r="DZ32" s="92" t="str">
        <f t="shared" si="94"/>
        <v/>
      </c>
      <c r="EA32" s="93" t="str">
        <f t="shared" si="95"/>
        <v/>
      </c>
      <c r="EB32" s="94" t="str">
        <f t="shared" si="96"/>
        <v/>
      </c>
      <c r="EC32" s="95" t="str">
        <f t="shared" si="97"/>
        <v/>
      </c>
      <c r="EE32" s="87"/>
      <c r="EF32" s="97"/>
      <c r="EG32" s="88" t="str">
        <f t="shared" si="98"/>
        <v/>
      </c>
      <c r="EH32" s="89" t="str">
        <f t="shared" si="99"/>
        <v/>
      </c>
      <c r="EI32" s="90" t="str">
        <f t="shared" si="100"/>
        <v/>
      </c>
      <c r="EJ32" s="90" t="str">
        <f t="shared" si="101"/>
        <v/>
      </c>
      <c r="EK32" s="91" t="str">
        <f t="shared" si="102"/>
        <v/>
      </c>
      <c r="EL32" s="92" t="str">
        <f t="shared" si="103"/>
        <v/>
      </c>
      <c r="EM32" s="93" t="str">
        <f t="shared" si="104"/>
        <v/>
      </c>
      <c r="EN32" s="94" t="str">
        <f t="shared" si="105"/>
        <v/>
      </c>
      <c r="EO32" s="95" t="str">
        <f t="shared" si="106"/>
        <v/>
      </c>
      <c r="EQ32" s="87"/>
      <c r="ER32" s="97"/>
      <c r="ES32" s="88" t="str">
        <f t="shared" si="107"/>
        <v/>
      </c>
      <c r="ET32" s="89" t="str">
        <f t="shared" si="108"/>
        <v/>
      </c>
      <c r="EU32" s="90" t="str">
        <f t="shared" si="109"/>
        <v/>
      </c>
      <c r="EV32" s="90" t="str">
        <f t="shared" si="110"/>
        <v/>
      </c>
      <c r="EW32" s="91" t="str">
        <f t="shared" si="111"/>
        <v/>
      </c>
      <c r="EX32" s="92" t="str">
        <f t="shared" si="112"/>
        <v/>
      </c>
      <c r="EY32" s="93" t="str">
        <f t="shared" si="113"/>
        <v/>
      </c>
      <c r="EZ32" s="94" t="str">
        <f t="shared" si="114"/>
        <v/>
      </c>
      <c r="FA32" s="95" t="str">
        <f t="shared" si="115"/>
        <v/>
      </c>
      <c r="FC32" s="87"/>
      <c r="FD32" s="97"/>
      <c r="FE32" s="88" t="str">
        <f t="shared" si="116"/>
        <v/>
      </c>
      <c r="FF32" s="89" t="str">
        <f t="shared" si="117"/>
        <v/>
      </c>
      <c r="FG32" s="90" t="str">
        <f t="shared" si="118"/>
        <v/>
      </c>
      <c r="FH32" s="90" t="str">
        <f t="shared" si="119"/>
        <v/>
      </c>
      <c r="FI32" s="91" t="str">
        <f t="shared" si="120"/>
        <v/>
      </c>
      <c r="FJ32" s="92" t="str">
        <f t="shared" si="121"/>
        <v/>
      </c>
      <c r="FK32" s="93" t="str">
        <f t="shared" si="122"/>
        <v/>
      </c>
      <c r="FL32" s="94" t="str">
        <f t="shared" si="123"/>
        <v/>
      </c>
      <c r="FM32" s="95" t="str">
        <f t="shared" si="124"/>
        <v/>
      </c>
      <c r="FO32" s="87"/>
      <c r="FP32" s="97"/>
      <c r="FQ32" s="88" t="str">
        <f>IF(FU32="","",#REF!)</f>
        <v/>
      </c>
      <c r="FR32" s="89" t="str">
        <f t="shared" si="125"/>
        <v/>
      </c>
      <c r="FS32" s="90" t="str">
        <f t="shared" si="126"/>
        <v/>
      </c>
      <c r="FT32" s="90" t="str">
        <f t="shared" si="127"/>
        <v/>
      </c>
      <c r="FU32" s="91" t="str">
        <f t="shared" si="128"/>
        <v/>
      </c>
      <c r="FV32" s="92" t="str">
        <f t="shared" si="129"/>
        <v/>
      </c>
      <c r="FW32" s="93" t="str">
        <f t="shared" si="130"/>
        <v/>
      </c>
      <c r="FX32" s="94" t="str">
        <f t="shared" si="131"/>
        <v/>
      </c>
      <c r="FY32" s="95" t="str">
        <f t="shared" si="132"/>
        <v/>
      </c>
      <c r="GA32" s="87"/>
      <c r="GB32" s="97"/>
      <c r="GC32" s="88" t="str">
        <f t="shared" si="133"/>
        <v/>
      </c>
      <c r="GD32" s="89" t="str">
        <f t="shared" si="134"/>
        <v/>
      </c>
      <c r="GE32" s="90" t="str">
        <f t="shared" si="135"/>
        <v/>
      </c>
      <c r="GF32" s="90" t="str">
        <f t="shared" si="136"/>
        <v/>
      </c>
      <c r="GG32" s="91" t="str">
        <f t="shared" si="137"/>
        <v/>
      </c>
      <c r="GH32" s="92" t="str">
        <f t="shared" si="138"/>
        <v/>
      </c>
      <c r="GI32" s="93" t="str">
        <f t="shared" si="139"/>
        <v/>
      </c>
      <c r="GJ32" s="94" t="str">
        <f t="shared" si="140"/>
        <v/>
      </c>
      <c r="GK32" s="95" t="str">
        <f t="shared" si="141"/>
        <v/>
      </c>
      <c r="GM32" s="87"/>
      <c r="GN32" s="97"/>
      <c r="GO32" s="88" t="str">
        <f t="shared" si="142"/>
        <v/>
      </c>
      <c r="GP32" s="89" t="str">
        <f t="shared" si="143"/>
        <v/>
      </c>
      <c r="GQ32" s="90" t="str">
        <f t="shared" si="144"/>
        <v/>
      </c>
      <c r="GR32" s="90" t="str">
        <f t="shared" si="145"/>
        <v/>
      </c>
      <c r="GS32" s="91" t="str">
        <f t="shared" si="146"/>
        <v/>
      </c>
      <c r="GT32" s="92" t="str">
        <f t="shared" si="147"/>
        <v/>
      </c>
      <c r="GU32" s="93" t="str">
        <f t="shared" si="148"/>
        <v/>
      </c>
      <c r="GV32" s="94" t="str">
        <f t="shared" si="149"/>
        <v/>
      </c>
      <c r="GW32" s="95" t="str">
        <f t="shared" si="150"/>
        <v/>
      </c>
      <c r="GY32" s="87"/>
      <c r="GZ32" s="97"/>
      <c r="HA32" s="88" t="str">
        <f t="shared" si="151"/>
        <v/>
      </c>
      <c r="HB32" s="89" t="str">
        <f t="shared" si="152"/>
        <v/>
      </c>
      <c r="HC32" s="90" t="str">
        <f t="shared" si="153"/>
        <v/>
      </c>
      <c r="HD32" s="90" t="str">
        <f t="shared" si="154"/>
        <v/>
      </c>
      <c r="HE32" s="91" t="str">
        <f t="shared" si="155"/>
        <v/>
      </c>
      <c r="HF32" s="92" t="str">
        <f t="shared" si="156"/>
        <v/>
      </c>
      <c r="HG32" s="93" t="str">
        <f t="shared" si="157"/>
        <v/>
      </c>
      <c r="HH32" s="94" t="str">
        <f t="shared" si="158"/>
        <v/>
      </c>
      <c r="HI32" s="95" t="str">
        <f t="shared" si="159"/>
        <v/>
      </c>
      <c r="HK32" s="87"/>
      <c r="HL32" s="97" t="s">
        <v>291</v>
      </c>
      <c r="HM32" s="88" t="str">
        <f t="shared" si="160"/>
        <v/>
      </c>
      <c r="HN32" s="89" t="str">
        <f t="shared" si="161"/>
        <v/>
      </c>
      <c r="HO32" s="90" t="str">
        <f t="shared" si="162"/>
        <v/>
      </c>
      <c r="HP32" s="90" t="str">
        <f t="shared" si="163"/>
        <v/>
      </c>
      <c r="HQ32" s="91" t="str">
        <f t="shared" si="164"/>
        <v/>
      </c>
      <c r="HR32" s="92" t="str">
        <f t="shared" si="165"/>
        <v/>
      </c>
      <c r="HS32" s="93" t="str">
        <f t="shared" si="166"/>
        <v/>
      </c>
      <c r="HT32" s="94" t="str">
        <f t="shared" si="167"/>
        <v/>
      </c>
      <c r="HU32" s="95" t="str">
        <f t="shared" si="168"/>
        <v/>
      </c>
      <c r="HW32" s="87"/>
      <c r="HX32" s="97"/>
      <c r="HY32" s="88" t="str">
        <f t="shared" si="169"/>
        <v/>
      </c>
      <c r="HZ32" s="89" t="str">
        <f t="shared" si="170"/>
        <v/>
      </c>
      <c r="IA32" s="90" t="str">
        <f t="shared" si="171"/>
        <v/>
      </c>
      <c r="IB32" s="90" t="str">
        <f t="shared" si="172"/>
        <v/>
      </c>
      <c r="IC32" s="91" t="str">
        <f t="shared" si="173"/>
        <v/>
      </c>
      <c r="ID32" s="92" t="str">
        <f t="shared" si="174"/>
        <v/>
      </c>
      <c r="IE32" s="93" t="str">
        <f t="shared" si="175"/>
        <v/>
      </c>
      <c r="IF32" s="94" t="str">
        <f t="shared" si="176"/>
        <v/>
      </c>
      <c r="IG32" s="95" t="str">
        <f t="shared" si="177"/>
        <v/>
      </c>
      <c r="II32" s="87"/>
      <c r="IJ32" s="97"/>
      <c r="IK32" s="88" t="str">
        <f t="shared" si="178"/>
        <v/>
      </c>
      <c r="IL32" s="89" t="str">
        <f t="shared" si="179"/>
        <v/>
      </c>
      <c r="IM32" s="90" t="str">
        <f t="shared" si="180"/>
        <v/>
      </c>
      <c r="IN32" s="90" t="str">
        <f t="shared" si="181"/>
        <v/>
      </c>
      <c r="IO32" s="91" t="str">
        <f t="shared" si="182"/>
        <v/>
      </c>
      <c r="IP32" s="92" t="str">
        <f t="shared" si="183"/>
        <v/>
      </c>
      <c r="IQ32" s="93" t="str">
        <f t="shared" si="184"/>
        <v/>
      </c>
      <c r="IR32" s="94" t="str">
        <f t="shared" si="185"/>
        <v/>
      </c>
      <c r="IS32" s="95" t="str">
        <f t="shared" si="186"/>
        <v/>
      </c>
      <c r="IU32" s="87"/>
      <c r="IV32" s="97"/>
      <c r="IW32" s="88" t="str">
        <f t="shared" si="187"/>
        <v/>
      </c>
      <c r="IX32" s="89" t="str">
        <f t="shared" si="188"/>
        <v/>
      </c>
      <c r="IY32" s="90" t="str">
        <f t="shared" si="189"/>
        <v/>
      </c>
      <c r="IZ32" s="90" t="str">
        <f t="shared" si="190"/>
        <v/>
      </c>
      <c r="JA32" s="91" t="str">
        <f t="shared" si="191"/>
        <v/>
      </c>
      <c r="JB32" s="92" t="str">
        <f t="shared" si="192"/>
        <v/>
      </c>
      <c r="JC32" s="93" t="str">
        <f t="shared" si="193"/>
        <v/>
      </c>
      <c r="JD32" s="94" t="str">
        <f t="shared" si="194"/>
        <v/>
      </c>
      <c r="JE32" s="95" t="str">
        <f t="shared" si="195"/>
        <v/>
      </c>
      <c r="JG32" s="87"/>
      <c r="JH32" s="97"/>
      <c r="JI32" s="88" t="str">
        <f t="shared" si="196"/>
        <v/>
      </c>
      <c r="JJ32" s="89" t="str">
        <f t="shared" si="197"/>
        <v/>
      </c>
      <c r="JK32" s="90" t="str">
        <f t="shared" si="198"/>
        <v/>
      </c>
      <c r="JL32" s="90" t="str">
        <f t="shared" si="199"/>
        <v/>
      </c>
      <c r="JM32" s="91" t="str">
        <f t="shared" si="200"/>
        <v/>
      </c>
      <c r="JN32" s="92" t="str">
        <f t="shared" si="201"/>
        <v/>
      </c>
      <c r="JO32" s="93" t="str">
        <f t="shared" si="202"/>
        <v/>
      </c>
      <c r="JP32" s="94" t="str">
        <f t="shared" si="203"/>
        <v/>
      </c>
      <c r="JQ32" s="95" t="str">
        <f t="shared" si="204"/>
        <v/>
      </c>
      <c r="JS32" s="87"/>
      <c r="JT32" s="97"/>
      <c r="JU32" s="88" t="str">
        <f t="shared" si="205"/>
        <v/>
      </c>
      <c r="JV32" s="89" t="str">
        <f t="shared" si="206"/>
        <v/>
      </c>
      <c r="JW32" s="90" t="str">
        <f t="shared" si="207"/>
        <v/>
      </c>
      <c r="JX32" s="90" t="str">
        <f t="shared" si="208"/>
        <v/>
      </c>
      <c r="JY32" s="91" t="str">
        <f t="shared" si="209"/>
        <v/>
      </c>
      <c r="JZ32" s="92" t="str">
        <f t="shared" si="210"/>
        <v/>
      </c>
      <c r="KA32" s="93" t="str">
        <f t="shared" si="211"/>
        <v/>
      </c>
      <c r="KB32" s="94" t="str">
        <f t="shared" si="212"/>
        <v/>
      </c>
      <c r="KC32" s="95" t="str">
        <f t="shared" si="213"/>
        <v/>
      </c>
      <c r="KE32" s="87"/>
      <c r="KF32" s="97"/>
    </row>
    <row r="33" spans="1:292" ht="13.5" customHeight="1" x14ac:dyDescent="0.25">
      <c r="A33" s="17"/>
      <c r="B33" s="87" t="s">
        <v>1188</v>
      </c>
      <c r="C33" s="2" t="s">
        <v>1189</v>
      </c>
      <c r="D33" s="167"/>
      <c r="E33" s="88" t="str">
        <f t="shared" ref="E33" si="250">IF(I33="","",E$3)</f>
        <v/>
      </c>
      <c r="F33" s="89" t="str">
        <f t="shared" ref="F33" si="251">IF(I33="","",E$1)</f>
        <v/>
      </c>
      <c r="G33" s="90" t="str">
        <f t="shared" ref="G33" si="252">IF(I33="","",E$2)</f>
        <v/>
      </c>
      <c r="H33" s="90" t="str">
        <f t="shared" ref="H33" si="253">IF(I33="","",E$3)</f>
        <v/>
      </c>
      <c r="I33" s="91" t="str">
        <f t="shared" ref="I33" si="254">IF(P33="","",IF(ISNUMBER(SEARCH(":",P33)),MID(P33,FIND(":",P33)+2,FIND("(",P33)-FIND(":",P33)-3),LEFT(P33,FIND("(",P33)-2)))</f>
        <v/>
      </c>
      <c r="J33" s="92" t="str">
        <f t="shared" ref="J33" si="255">IF(P33="","",MID(P33,FIND("(",P33)+1,4))</f>
        <v/>
      </c>
      <c r="K33" s="93" t="str">
        <f t="shared" ref="K33" si="256">IF(ISNUMBER(SEARCH("*female*",P33)),"female",IF(ISNUMBER(SEARCH("*male*",P33)),"male",""))</f>
        <v/>
      </c>
      <c r="L33" s="94" t="str">
        <f t="shared" ref="L33" si="257">IF(P33="","",IF(ISERROR(MID(P33,FIND("male,",P33)+6,(FIND(")",P33)-(FIND("male,",P33)+6))))=TRUE,"missing/error",MID(P33,FIND("male,",P33)+6,(FIND(")",P33)-(FIND("male,",P33)+6)))))</f>
        <v/>
      </c>
      <c r="M33" s="95" t="str">
        <f t="shared" ref="M33" si="258">IF(I33="","",(MID(I33,(SEARCH("^^",SUBSTITUTE(I33," ","^^",LEN(I33)-LEN(SUBSTITUTE(I33," ","")))))+1,99)&amp;"_"&amp;LEFT(I33,FIND(" ",I33)-1)&amp;"_"&amp;J33))</f>
        <v/>
      </c>
      <c r="O33" s="87"/>
      <c r="P33" s="167"/>
      <c r="Q33" s="88" t="str">
        <f t="shared" ref="Q33" si="259">IF(U33="","",Q$3)</f>
        <v/>
      </c>
      <c r="R33" s="89" t="str">
        <f t="shared" ref="R33" si="260">IF(U33="","",Q$1)</f>
        <v/>
      </c>
      <c r="S33" s="90" t="str">
        <f t="shared" ref="S33" si="261">IF(U33="","",Q$2)</f>
        <v/>
      </c>
      <c r="T33" s="90" t="str">
        <f t="shared" ref="T33" si="262">IF(U33="","",Q$3)</f>
        <v/>
      </c>
      <c r="U33" s="91" t="str">
        <f t="shared" ref="U33" si="263">IF(AB33="","",IF(ISNUMBER(SEARCH(":",AB33)),MID(AB33,FIND(":",AB33)+2,FIND("(",AB33)-FIND(":",AB33)-3),LEFT(AB33,FIND("(",AB33)-2)))</f>
        <v/>
      </c>
      <c r="V33" s="92" t="str">
        <f t="shared" ref="V33" si="264">IF(AB33="","",MID(AB33,FIND("(",AB33)+1,4))</f>
        <v/>
      </c>
      <c r="W33" s="93" t="str">
        <f t="shared" ref="W33" si="265">IF(ISNUMBER(SEARCH("*female*",AB33)),"female",IF(ISNUMBER(SEARCH("*male*",AB33)),"male",""))</f>
        <v/>
      </c>
      <c r="X33" s="94" t="str">
        <f t="shared" ref="X33" si="266">IF(AB33="","",IF(ISERROR(MID(AB33,FIND("male,",AB33)+6,(FIND(")",AB33)-(FIND("male,",AB33)+6))))=TRUE,"missing/error",MID(AB33,FIND("male,",AB33)+6,(FIND(")",AB33)-(FIND("male,",AB33)+6)))))</f>
        <v/>
      </c>
      <c r="Y33" s="95" t="str">
        <f t="shared" ref="Y33" si="267">IF(U33="","",(MID(U33,(SEARCH("^^",SUBSTITUTE(U33," ","^^",LEN(U33)-LEN(SUBSTITUTE(U33," ","")))))+1,99)&amp;"_"&amp;LEFT(U33,FIND(" ",U33)-1)&amp;"_"&amp;V33))</f>
        <v/>
      </c>
      <c r="AA33" s="87"/>
      <c r="AB33" s="97"/>
      <c r="AC33" s="88" t="str">
        <f t="shared" ref="AC33" si="268">IF(AG33="","",AC$3)</f>
        <v/>
      </c>
      <c r="AD33" s="89" t="str">
        <f t="shared" ref="AD33" si="269">IF(AG33="","",AC$1)</f>
        <v/>
      </c>
      <c r="AE33" s="90" t="str">
        <f t="shared" ref="AE33" si="270">IF(AG33="","",AC$2)</f>
        <v/>
      </c>
      <c r="AF33" s="90" t="str">
        <f t="shared" ref="AF33" si="271">IF(AG33="","",AC$3)</f>
        <v/>
      </c>
      <c r="AG33" s="91"/>
      <c r="AH33" s="92"/>
      <c r="AI33" s="93"/>
      <c r="AJ33" s="94"/>
      <c r="AK33" s="95"/>
      <c r="AM33" s="87"/>
      <c r="AN33" s="97"/>
      <c r="AO33" s="88">
        <f t="shared" si="241"/>
        <v>44926</v>
      </c>
      <c r="AP33" s="89" t="str">
        <f t="shared" si="242"/>
        <v>Orban IV</v>
      </c>
      <c r="AQ33" s="90">
        <f t="shared" si="243"/>
        <v>44705</v>
      </c>
      <c r="AR33" s="90">
        <f t="shared" si="244"/>
        <v>44926</v>
      </c>
      <c r="AS33" s="91" t="str">
        <f t="shared" si="245"/>
        <v>Tibor Navrasics</v>
      </c>
      <c r="AT33" s="92" t="str">
        <f t="shared" si="246"/>
        <v>1966</v>
      </c>
      <c r="AU33" s="93" t="str">
        <f t="shared" si="247"/>
        <v>male</v>
      </c>
      <c r="AV33" s="94" t="str">
        <f t="shared" si="248"/>
        <v>hu_kdnp01</v>
      </c>
      <c r="AW33" s="95" t="str">
        <f t="shared" si="249"/>
        <v>Navrasics_Tibor_1966</v>
      </c>
      <c r="AY33" s="87"/>
      <c r="AZ33" s="87" t="s">
        <v>1187</v>
      </c>
      <c r="BA33" s="88"/>
      <c r="BB33" s="89"/>
      <c r="BC33" s="90"/>
      <c r="BD33" s="90"/>
      <c r="BE33" s="91"/>
      <c r="BF33" s="92"/>
      <c r="BG33" s="93"/>
      <c r="BH33" s="94"/>
      <c r="BI33" s="95"/>
      <c r="BK33" s="87"/>
      <c r="BL33" s="97"/>
      <c r="BM33" s="88"/>
      <c r="BN33" s="89"/>
      <c r="BO33" s="90"/>
      <c r="BP33" s="90"/>
      <c r="BQ33" s="91"/>
      <c r="BR33" s="92"/>
      <c r="BS33" s="93"/>
      <c r="BT33" s="94"/>
      <c r="BU33" s="95"/>
      <c r="BW33" s="87"/>
      <c r="BX33" s="97"/>
      <c r="BY33" s="88"/>
      <c r="BZ33" s="89"/>
      <c r="CA33" s="90"/>
      <c r="CB33" s="90"/>
      <c r="CC33" s="91"/>
      <c r="CD33" s="92"/>
      <c r="CE33" s="93"/>
      <c r="CF33" s="94"/>
      <c r="CG33" s="95"/>
      <c r="CI33" s="87"/>
      <c r="CJ33" s="97"/>
      <c r="CK33" s="88"/>
      <c r="CL33" s="89"/>
      <c r="CM33" s="90"/>
      <c r="CN33" s="90"/>
      <c r="CO33" s="91"/>
      <c r="CP33" s="92"/>
      <c r="CQ33" s="93"/>
      <c r="CR33" s="94"/>
      <c r="CS33" s="95"/>
      <c r="CU33" s="87"/>
      <c r="CV33" s="97"/>
      <c r="CW33" s="88"/>
      <c r="CX33" s="89"/>
      <c r="CY33" s="90"/>
      <c r="CZ33" s="90"/>
      <c r="DA33" s="91"/>
      <c r="DB33" s="92"/>
      <c r="DC33" s="93"/>
      <c r="DD33" s="94"/>
      <c r="DE33" s="95"/>
      <c r="DG33" s="87"/>
      <c r="DH33" s="97"/>
      <c r="DI33" s="88"/>
      <c r="DJ33" s="89"/>
      <c r="DK33" s="90"/>
      <c r="DL33" s="90"/>
      <c r="DM33" s="91"/>
      <c r="DN33" s="92"/>
      <c r="DO33" s="93"/>
      <c r="DP33" s="94"/>
      <c r="DQ33" s="95"/>
      <c r="DS33" s="87"/>
      <c r="DT33" s="97"/>
      <c r="DU33" s="88"/>
      <c r="DV33" s="89"/>
      <c r="DW33" s="90"/>
      <c r="DX33" s="90"/>
      <c r="DY33" s="91"/>
      <c r="DZ33" s="92"/>
      <c r="EA33" s="93"/>
      <c r="EB33" s="94"/>
      <c r="EC33" s="95"/>
      <c r="EE33" s="87"/>
      <c r="EF33" s="97"/>
      <c r="EG33" s="88"/>
      <c r="EH33" s="89"/>
      <c r="EI33" s="90"/>
      <c r="EJ33" s="90"/>
      <c r="EK33" s="91"/>
      <c r="EL33" s="92"/>
      <c r="EM33" s="93"/>
      <c r="EN33" s="94"/>
      <c r="EO33" s="95"/>
      <c r="EQ33" s="87"/>
      <c r="ER33" s="97"/>
      <c r="ES33" s="88"/>
      <c r="ET33" s="89"/>
      <c r="EU33" s="90"/>
      <c r="EV33" s="90"/>
      <c r="EW33" s="91"/>
      <c r="EX33" s="92"/>
      <c r="EY33" s="93"/>
      <c r="EZ33" s="94"/>
      <c r="FA33" s="95"/>
      <c r="FC33" s="87"/>
      <c r="FD33" s="97"/>
      <c r="FE33" s="88"/>
      <c r="FF33" s="89"/>
      <c r="FG33" s="90"/>
      <c r="FH33" s="90"/>
      <c r="FI33" s="91"/>
      <c r="FJ33" s="92"/>
      <c r="FK33" s="93"/>
      <c r="FL33" s="94"/>
      <c r="FM33" s="95"/>
      <c r="FO33" s="87"/>
      <c r="FP33" s="97"/>
      <c r="FQ33" s="88"/>
      <c r="FR33" s="89"/>
      <c r="FS33" s="90"/>
      <c r="FT33" s="90"/>
      <c r="FU33" s="91"/>
      <c r="FV33" s="92"/>
      <c r="FW33" s="93"/>
      <c r="FX33" s="94"/>
      <c r="FY33" s="95"/>
      <c r="GA33" s="87"/>
      <c r="GB33" s="97"/>
      <c r="GC33" s="88"/>
      <c r="GD33" s="89"/>
      <c r="GE33" s="90"/>
      <c r="GF33" s="90"/>
      <c r="GG33" s="91"/>
      <c r="GH33" s="92"/>
      <c r="GI33" s="93"/>
      <c r="GJ33" s="94"/>
      <c r="GK33" s="95"/>
      <c r="GM33" s="87"/>
      <c r="GN33" s="97"/>
      <c r="GO33" s="88"/>
      <c r="GP33" s="89"/>
      <c r="GQ33" s="90"/>
      <c r="GR33" s="90"/>
      <c r="GS33" s="91"/>
      <c r="GT33" s="92"/>
      <c r="GU33" s="93"/>
      <c r="GV33" s="94"/>
      <c r="GW33" s="95"/>
      <c r="GY33" s="87"/>
      <c r="GZ33" s="97"/>
      <c r="HA33" s="88"/>
      <c r="HB33" s="89"/>
      <c r="HC33" s="90"/>
      <c r="HD33" s="90"/>
      <c r="HE33" s="91"/>
      <c r="HF33" s="92"/>
      <c r="HG33" s="93"/>
      <c r="HH33" s="94"/>
      <c r="HI33" s="95"/>
      <c r="HK33" s="87"/>
      <c r="HL33" s="97"/>
      <c r="HM33" s="88"/>
      <c r="HN33" s="89"/>
      <c r="HO33" s="90"/>
      <c r="HP33" s="90"/>
      <c r="HQ33" s="91"/>
      <c r="HR33" s="92"/>
      <c r="HS33" s="93"/>
      <c r="HT33" s="94"/>
      <c r="HU33" s="95"/>
      <c r="HW33" s="87"/>
      <c r="HX33" s="97"/>
      <c r="HY33" s="88"/>
      <c r="HZ33" s="89"/>
      <c r="IA33" s="90"/>
      <c r="IB33" s="90"/>
      <c r="IC33" s="91"/>
      <c r="ID33" s="92"/>
      <c r="IE33" s="93"/>
      <c r="IF33" s="94"/>
      <c r="IG33" s="95"/>
      <c r="II33" s="87"/>
      <c r="IJ33" s="97"/>
      <c r="IK33" s="88"/>
      <c r="IL33" s="89"/>
      <c r="IM33" s="90"/>
      <c r="IN33" s="90"/>
      <c r="IO33" s="91"/>
      <c r="IP33" s="92"/>
      <c r="IQ33" s="93"/>
      <c r="IR33" s="94"/>
      <c r="IS33" s="95"/>
      <c r="IU33" s="87"/>
      <c r="IV33" s="97"/>
      <c r="IW33" s="88"/>
      <c r="IX33" s="89"/>
      <c r="IY33" s="90"/>
      <c r="IZ33" s="90"/>
      <c r="JA33" s="91"/>
      <c r="JB33" s="92"/>
      <c r="JC33" s="93"/>
      <c r="JD33" s="94"/>
      <c r="JE33" s="95"/>
      <c r="JG33" s="87"/>
      <c r="JH33" s="97"/>
      <c r="JI33" s="88"/>
      <c r="JJ33" s="89"/>
      <c r="JK33" s="90"/>
      <c r="JL33" s="90"/>
      <c r="JM33" s="91"/>
      <c r="JN33" s="92"/>
      <c r="JO33" s="93"/>
      <c r="JP33" s="94"/>
      <c r="JQ33" s="95"/>
      <c r="JS33" s="87"/>
      <c r="JT33" s="97"/>
      <c r="JU33" s="88"/>
      <c r="JV33" s="89"/>
      <c r="JW33" s="90"/>
      <c r="JX33" s="90"/>
      <c r="JY33" s="91"/>
      <c r="JZ33" s="92"/>
      <c r="KA33" s="93"/>
      <c r="KB33" s="94"/>
      <c r="KC33" s="95"/>
      <c r="KE33" s="87"/>
      <c r="KF33" s="97"/>
    </row>
    <row r="34" spans="1:292" ht="13.5" customHeight="1" x14ac:dyDescent="0.25">
      <c r="A34" s="17"/>
      <c r="B34" s="87" t="s">
        <v>548</v>
      </c>
      <c r="C34" s="2" t="s">
        <v>549</v>
      </c>
      <c r="D34" s="167"/>
      <c r="E34" s="88">
        <v>40892</v>
      </c>
      <c r="F34" s="89">
        <v>41062</v>
      </c>
      <c r="G34" s="90">
        <f t="shared" si="2"/>
        <v>40327</v>
      </c>
      <c r="H34" s="90">
        <v>41062</v>
      </c>
      <c r="I34" s="91" t="str">
        <f t="shared" si="4"/>
        <v>Tamás Fellegi</v>
      </c>
      <c r="J34" s="92" t="str">
        <f t="shared" si="5"/>
        <v>1956</v>
      </c>
      <c r="K34" s="93" t="str">
        <f t="shared" si="6"/>
        <v>male</v>
      </c>
      <c r="L34" s="94" t="str">
        <f t="shared" si="214"/>
        <v>hu_independent01</v>
      </c>
      <c r="M34" s="95" t="str">
        <f t="shared" si="7"/>
        <v>Fellegi_Tamás_1956</v>
      </c>
      <c r="O34" s="87"/>
      <c r="P34" s="167" t="s">
        <v>1014</v>
      </c>
      <c r="Q34" s="88" t="str">
        <f t="shared" si="8"/>
        <v/>
      </c>
      <c r="R34" s="89" t="str">
        <f t="shared" si="9"/>
        <v/>
      </c>
      <c r="S34" s="90" t="str">
        <f t="shared" si="10"/>
        <v/>
      </c>
      <c r="T34" s="90" t="str">
        <f t="shared" si="11"/>
        <v/>
      </c>
      <c r="U34" s="91" t="str">
        <f t="shared" si="12"/>
        <v/>
      </c>
      <c r="V34" s="92" t="str">
        <f t="shared" si="13"/>
        <v/>
      </c>
      <c r="W34" s="93" t="str">
        <f t="shared" si="14"/>
        <v/>
      </c>
      <c r="X34" s="94" t="str">
        <f t="shared" si="15"/>
        <v/>
      </c>
      <c r="Y34" s="95" t="str">
        <f t="shared" si="16"/>
        <v/>
      </c>
      <c r="AA34" s="87"/>
      <c r="AB34" s="87"/>
      <c r="AC34" s="88" t="str">
        <f t="shared" si="17"/>
        <v/>
      </c>
      <c r="AD34" s="89" t="str">
        <f t="shared" si="18"/>
        <v/>
      </c>
      <c r="AE34" s="90" t="str">
        <f t="shared" si="19"/>
        <v/>
      </c>
      <c r="AF34" s="90" t="str">
        <f t="shared" si="20"/>
        <v/>
      </c>
      <c r="AG34" s="91" t="str">
        <f t="shared" si="21"/>
        <v/>
      </c>
      <c r="AH34" s="92" t="str">
        <f t="shared" si="22"/>
        <v/>
      </c>
      <c r="AI34" s="93" t="str">
        <f t="shared" si="23"/>
        <v/>
      </c>
      <c r="AJ34" s="94" t="str">
        <f t="shared" si="24"/>
        <v/>
      </c>
      <c r="AK34" s="95" t="str">
        <f t="shared" si="25"/>
        <v/>
      </c>
      <c r="AM34" s="87"/>
      <c r="AN34" s="87"/>
      <c r="AO34" s="88" t="str">
        <f t="shared" si="26"/>
        <v/>
      </c>
      <c r="AP34" s="89" t="str">
        <f t="shared" si="27"/>
        <v/>
      </c>
      <c r="AQ34" s="90" t="str">
        <f t="shared" si="28"/>
        <v/>
      </c>
      <c r="AR34" s="90" t="str">
        <f t="shared" si="29"/>
        <v/>
      </c>
      <c r="AS34" s="91" t="str">
        <f t="shared" si="30"/>
        <v/>
      </c>
      <c r="AT34" s="92" t="str">
        <f t="shared" si="31"/>
        <v/>
      </c>
      <c r="AU34" s="93" t="str">
        <f t="shared" si="32"/>
        <v/>
      </c>
      <c r="AV34" s="94" t="str">
        <f t="shared" si="33"/>
        <v/>
      </c>
      <c r="AW34" s="95" t="str">
        <f t="shared" si="34"/>
        <v/>
      </c>
      <c r="AY34" s="87"/>
      <c r="AZ34" s="87"/>
      <c r="BA34" s="88" t="str">
        <f t="shared" si="35"/>
        <v/>
      </c>
      <c r="BB34" s="89" t="str">
        <f t="shared" si="36"/>
        <v/>
      </c>
      <c r="BC34" s="90" t="str">
        <f t="shared" si="37"/>
        <v/>
      </c>
      <c r="BD34" s="90" t="str">
        <f t="shared" si="38"/>
        <v/>
      </c>
      <c r="BE34" s="91" t="str">
        <f t="shared" si="39"/>
        <v/>
      </c>
      <c r="BF34" s="92" t="str">
        <f t="shared" si="40"/>
        <v/>
      </c>
      <c r="BG34" s="93" t="str">
        <f t="shared" si="41"/>
        <v/>
      </c>
      <c r="BH34" s="94" t="str">
        <f t="shared" si="42"/>
        <v/>
      </c>
      <c r="BI34" s="95" t="str">
        <f t="shared" si="43"/>
        <v/>
      </c>
      <c r="BK34" s="87"/>
      <c r="BL34" s="87"/>
      <c r="BM34" s="88" t="str">
        <f t="shared" si="44"/>
        <v/>
      </c>
      <c r="BN34" s="89" t="str">
        <f t="shared" si="45"/>
        <v/>
      </c>
      <c r="BO34" s="90" t="str">
        <f t="shared" si="46"/>
        <v/>
      </c>
      <c r="BP34" s="90" t="str">
        <f t="shared" si="47"/>
        <v/>
      </c>
      <c r="BQ34" s="91" t="str">
        <f t="shared" si="48"/>
        <v/>
      </c>
      <c r="BR34" s="92" t="str">
        <f t="shared" si="49"/>
        <v/>
      </c>
      <c r="BS34" s="93" t="str">
        <f t="shared" si="50"/>
        <v/>
      </c>
      <c r="BT34" s="94" t="str">
        <f t="shared" si="51"/>
        <v/>
      </c>
      <c r="BU34" s="95" t="str">
        <f t="shared" si="52"/>
        <v/>
      </c>
      <c r="BW34" s="87"/>
      <c r="BX34" s="87"/>
      <c r="BY34" s="88" t="str">
        <f t="shared" si="53"/>
        <v/>
      </c>
      <c r="BZ34" s="89" t="str">
        <f t="shared" si="54"/>
        <v/>
      </c>
      <c r="CA34" s="90" t="str">
        <f t="shared" si="55"/>
        <v/>
      </c>
      <c r="CB34" s="90" t="str">
        <f t="shared" si="56"/>
        <v/>
      </c>
      <c r="CC34" s="91" t="str">
        <f t="shared" si="57"/>
        <v/>
      </c>
      <c r="CD34" s="92" t="str">
        <f t="shared" si="58"/>
        <v/>
      </c>
      <c r="CE34" s="93" t="str">
        <f t="shared" si="59"/>
        <v/>
      </c>
      <c r="CF34" s="94" t="str">
        <f t="shared" si="60"/>
        <v/>
      </c>
      <c r="CG34" s="95" t="str">
        <f t="shared" si="61"/>
        <v/>
      </c>
      <c r="CI34" s="87"/>
      <c r="CJ34" s="87"/>
      <c r="CK34" s="88" t="str">
        <f t="shared" si="62"/>
        <v/>
      </c>
      <c r="CL34" s="89" t="str">
        <f t="shared" si="63"/>
        <v/>
      </c>
      <c r="CM34" s="90" t="str">
        <f t="shared" si="64"/>
        <v/>
      </c>
      <c r="CN34" s="90" t="str">
        <f t="shared" si="65"/>
        <v/>
      </c>
      <c r="CO34" s="91" t="str">
        <f t="shared" si="66"/>
        <v/>
      </c>
      <c r="CP34" s="92" t="str">
        <f t="shared" si="67"/>
        <v/>
      </c>
      <c r="CQ34" s="93" t="str">
        <f t="shared" si="68"/>
        <v/>
      </c>
      <c r="CR34" s="94" t="str">
        <f t="shared" si="69"/>
        <v/>
      </c>
      <c r="CS34" s="95" t="str">
        <f t="shared" si="70"/>
        <v/>
      </c>
      <c r="CU34" s="87"/>
      <c r="CV34" s="87"/>
      <c r="CW34" s="88" t="str">
        <f t="shared" si="71"/>
        <v/>
      </c>
      <c r="CX34" s="89" t="str">
        <f t="shared" si="72"/>
        <v/>
      </c>
      <c r="CY34" s="90" t="str">
        <f t="shared" si="73"/>
        <v/>
      </c>
      <c r="CZ34" s="90" t="str">
        <f t="shared" si="74"/>
        <v/>
      </c>
      <c r="DA34" s="91" t="str">
        <f t="shared" si="75"/>
        <v/>
      </c>
      <c r="DB34" s="92" t="str">
        <f t="shared" si="76"/>
        <v/>
      </c>
      <c r="DC34" s="93" t="str">
        <f t="shared" si="77"/>
        <v/>
      </c>
      <c r="DD34" s="94" t="str">
        <f t="shared" si="78"/>
        <v/>
      </c>
      <c r="DE34" s="95" t="str">
        <f t="shared" si="79"/>
        <v/>
      </c>
      <c r="DG34" s="87"/>
      <c r="DH34" s="87"/>
      <c r="DI34" s="88" t="str">
        <f t="shared" si="80"/>
        <v/>
      </c>
      <c r="DJ34" s="89" t="str">
        <f t="shared" si="81"/>
        <v/>
      </c>
      <c r="DK34" s="90" t="str">
        <f t="shared" si="82"/>
        <v/>
      </c>
      <c r="DL34" s="90" t="str">
        <f t="shared" si="83"/>
        <v/>
      </c>
      <c r="DM34" s="91" t="str">
        <f t="shared" si="84"/>
        <v/>
      </c>
      <c r="DN34" s="92" t="str">
        <f t="shared" si="85"/>
        <v/>
      </c>
      <c r="DO34" s="93" t="str">
        <f t="shared" si="86"/>
        <v/>
      </c>
      <c r="DP34" s="94" t="str">
        <f t="shared" si="87"/>
        <v/>
      </c>
      <c r="DQ34" s="95" t="str">
        <f t="shared" si="88"/>
        <v/>
      </c>
      <c r="DS34" s="87"/>
      <c r="DT34" s="87"/>
      <c r="DU34" s="88" t="str">
        <f t="shared" si="89"/>
        <v/>
      </c>
      <c r="DV34" s="89" t="str">
        <f t="shared" si="90"/>
        <v/>
      </c>
      <c r="DW34" s="90" t="str">
        <f t="shared" si="91"/>
        <v/>
      </c>
      <c r="DX34" s="90" t="str">
        <f t="shared" si="92"/>
        <v/>
      </c>
      <c r="DY34" s="91" t="str">
        <f t="shared" si="93"/>
        <v/>
      </c>
      <c r="DZ34" s="92" t="str">
        <f t="shared" si="94"/>
        <v/>
      </c>
      <c r="EA34" s="93" t="str">
        <f t="shared" si="95"/>
        <v/>
      </c>
      <c r="EB34" s="94" t="str">
        <f t="shared" si="96"/>
        <v/>
      </c>
      <c r="EC34" s="95" t="str">
        <f t="shared" si="97"/>
        <v/>
      </c>
      <c r="EE34" s="87"/>
      <c r="EF34" s="87"/>
      <c r="EG34" s="88" t="str">
        <f t="shared" si="98"/>
        <v/>
      </c>
      <c r="EH34" s="89" t="str">
        <f t="shared" si="99"/>
        <v/>
      </c>
      <c r="EI34" s="90" t="str">
        <f t="shared" si="100"/>
        <v/>
      </c>
      <c r="EJ34" s="90" t="str">
        <f t="shared" si="101"/>
        <v/>
      </c>
      <c r="EK34" s="91" t="str">
        <f t="shared" si="102"/>
        <v/>
      </c>
      <c r="EL34" s="92" t="str">
        <f t="shared" si="103"/>
        <v/>
      </c>
      <c r="EM34" s="93" t="str">
        <f t="shared" si="104"/>
        <v/>
      </c>
      <c r="EN34" s="94" t="str">
        <f t="shared" si="105"/>
        <v/>
      </c>
      <c r="EO34" s="95" t="str">
        <f t="shared" si="106"/>
        <v/>
      </c>
      <c r="EQ34" s="87"/>
      <c r="ER34" s="87"/>
      <c r="ES34" s="88" t="str">
        <f t="shared" si="107"/>
        <v/>
      </c>
      <c r="ET34" s="89" t="str">
        <f t="shared" si="108"/>
        <v/>
      </c>
      <c r="EU34" s="90" t="str">
        <f t="shared" si="109"/>
        <v/>
      </c>
      <c r="EV34" s="90" t="str">
        <f t="shared" si="110"/>
        <v/>
      </c>
      <c r="EW34" s="91" t="str">
        <f t="shared" si="111"/>
        <v/>
      </c>
      <c r="EX34" s="92" t="str">
        <f t="shared" si="112"/>
        <v/>
      </c>
      <c r="EY34" s="93" t="str">
        <f t="shared" si="113"/>
        <v/>
      </c>
      <c r="EZ34" s="94" t="str">
        <f t="shared" si="114"/>
        <v/>
      </c>
      <c r="FA34" s="95" t="str">
        <f t="shared" si="115"/>
        <v/>
      </c>
      <c r="FC34" s="87"/>
      <c r="FD34" s="87"/>
      <c r="FE34" s="88" t="str">
        <f t="shared" si="116"/>
        <v/>
      </c>
      <c r="FF34" s="89" t="str">
        <f t="shared" si="117"/>
        <v/>
      </c>
      <c r="FG34" s="90" t="str">
        <f t="shared" si="118"/>
        <v/>
      </c>
      <c r="FH34" s="90" t="str">
        <f t="shared" si="119"/>
        <v/>
      </c>
      <c r="FI34" s="91" t="str">
        <f t="shared" si="120"/>
        <v/>
      </c>
      <c r="FJ34" s="92" t="str">
        <f t="shared" si="121"/>
        <v/>
      </c>
      <c r="FK34" s="93" t="str">
        <f t="shared" si="122"/>
        <v/>
      </c>
      <c r="FL34" s="94" t="str">
        <f t="shared" si="123"/>
        <v/>
      </c>
      <c r="FM34" s="95" t="str">
        <f t="shared" si="124"/>
        <v/>
      </c>
      <c r="FO34" s="87"/>
      <c r="FP34" s="87"/>
      <c r="FQ34" s="88" t="str">
        <f>IF(FU34="","",#REF!)</f>
        <v/>
      </c>
      <c r="FR34" s="89" t="str">
        <f t="shared" si="125"/>
        <v/>
      </c>
      <c r="FS34" s="90" t="str">
        <f t="shared" si="126"/>
        <v/>
      </c>
      <c r="FT34" s="90" t="str">
        <f t="shared" si="127"/>
        <v/>
      </c>
      <c r="FU34" s="91" t="str">
        <f t="shared" si="128"/>
        <v/>
      </c>
      <c r="FV34" s="92" t="str">
        <f t="shared" si="129"/>
        <v/>
      </c>
      <c r="FW34" s="93" t="str">
        <f t="shared" si="130"/>
        <v/>
      </c>
      <c r="FX34" s="94" t="str">
        <f t="shared" si="131"/>
        <v/>
      </c>
      <c r="FY34" s="95" t="str">
        <f t="shared" si="132"/>
        <v/>
      </c>
      <c r="GA34" s="87"/>
      <c r="GB34" s="87"/>
      <c r="GC34" s="88" t="str">
        <f t="shared" si="133"/>
        <v/>
      </c>
      <c r="GD34" s="89" t="str">
        <f t="shared" si="134"/>
        <v/>
      </c>
      <c r="GE34" s="90" t="str">
        <f t="shared" si="135"/>
        <v/>
      </c>
      <c r="GF34" s="90" t="str">
        <f t="shared" si="136"/>
        <v/>
      </c>
      <c r="GG34" s="91" t="str">
        <f t="shared" si="137"/>
        <v/>
      </c>
      <c r="GH34" s="92" t="str">
        <f t="shared" si="138"/>
        <v/>
      </c>
      <c r="GI34" s="93" t="str">
        <f t="shared" si="139"/>
        <v/>
      </c>
      <c r="GJ34" s="94" t="str">
        <f t="shared" si="140"/>
        <v/>
      </c>
      <c r="GK34" s="95" t="str">
        <f t="shared" si="141"/>
        <v/>
      </c>
      <c r="GM34" s="87"/>
      <c r="GN34" s="87"/>
      <c r="GO34" s="88" t="str">
        <f t="shared" si="142"/>
        <v/>
      </c>
      <c r="GP34" s="89" t="str">
        <f t="shared" si="143"/>
        <v/>
      </c>
      <c r="GQ34" s="90" t="str">
        <f t="shared" si="144"/>
        <v/>
      </c>
      <c r="GR34" s="90" t="str">
        <f t="shared" si="145"/>
        <v/>
      </c>
      <c r="GS34" s="91" t="str">
        <f t="shared" si="146"/>
        <v/>
      </c>
      <c r="GT34" s="92" t="str">
        <f t="shared" si="147"/>
        <v/>
      </c>
      <c r="GU34" s="93" t="str">
        <f t="shared" si="148"/>
        <v/>
      </c>
      <c r="GV34" s="94" t="str">
        <f t="shared" si="149"/>
        <v/>
      </c>
      <c r="GW34" s="95" t="str">
        <f t="shared" si="150"/>
        <v/>
      </c>
      <c r="GY34" s="87"/>
      <c r="GZ34" s="87"/>
      <c r="HA34" s="88" t="str">
        <f t="shared" si="151"/>
        <v/>
      </c>
      <c r="HB34" s="89" t="str">
        <f t="shared" si="152"/>
        <v/>
      </c>
      <c r="HC34" s="90" t="str">
        <f t="shared" si="153"/>
        <v/>
      </c>
      <c r="HD34" s="90" t="str">
        <f t="shared" si="154"/>
        <v/>
      </c>
      <c r="HE34" s="91" t="str">
        <f t="shared" si="155"/>
        <v/>
      </c>
      <c r="HF34" s="92" t="str">
        <f t="shared" si="156"/>
        <v/>
      </c>
      <c r="HG34" s="93" t="str">
        <f t="shared" si="157"/>
        <v/>
      </c>
      <c r="HH34" s="94" t="str">
        <f t="shared" si="158"/>
        <v/>
      </c>
      <c r="HI34" s="95" t="str">
        <f t="shared" si="159"/>
        <v/>
      </c>
      <c r="HK34" s="87"/>
      <c r="HL34" s="87" t="s">
        <v>291</v>
      </c>
      <c r="HM34" s="88" t="str">
        <f t="shared" si="160"/>
        <v/>
      </c>
      <c r="HN34" s="89" t="str">
        <f t="shared" si="161"/>
        <v/>
      </c>
      <c r="HO34" s="90" t="str">
        <f t="shared" si="162"/>
        <v/>
      </c>
      <c r="HP34" s="90" t="str">
        <f t="shared" si="163"/>
        <v/>
      </c>
      <c r="HQ34" s="91" t="str">
        <f t="shared" si="164"/>
        <v/>
      </c>
      <c r="HR34" s="92" t="str">
        <f t="shared" si="165"/>
        <v/>
      </c>
      <c r="HS34" s="93" t="str">
        <f t="shared" si="166"/>
        <v/>
      </c>
      <c r="HT34" s="94" t="str">
        <f t="shared" si="167"/>
        <v/>
      </c>
      <c r="HU34" s="95" t="str">
        <f t="shared" si="168"/>
        <v/>
      </c>
      <c r="HW34" s="87"/>
      <c r="HX34" s="87"/>
      <c r="HY34" s="88" t="str">
        <f t="shared" si="169"/>
        <v/>
      </c>
      <c r="HZ34" s="89" t="str">
        <f t="shared" si="170"/>
        <v/>
      </c>
      <c r="IA34" s="90" t="str">
        <f t="shared" si="171"/>
        <v/>
      </c>
      <c r="IB34" s="90" t="str">
        <f t="shared" si="172"/>
        <v/>
      </c>
      <c r="IC34" s="91" t="str">
        <f t="shared" si="173"/>
        <v/>
      </c>
      <c r="ID34" s="92" t="str">
        <f t="shared" si="174"/>
        <v/>
      </c>
      <c r="IE34" s="93" t="str">
        <f t="shared" si="175"/>
        <v/>
      </c>
      <c r="IF34" s="94" t="str">
        <f t="shared" si="176"/>
        <v/>
      </c>
      <c r="IG34" s="95" t="str">
        <f t="shared" si="177"/>
        <v/>
      </c>
      <c r="II34" s="87"/>
      <c r="IJ34" s="87"/>
      <c r="IK34" s="88" t="str">
        <f t="shared" si="178"/>
        <v/>
      </c>
      <c r="IL34" s="89" t="str">
        <f t="shared" si="179"/>
        <v/>
      </c>
      <c r="IM34" s="90" t="str">
        <f t="shared" si="180"/>
        <v/>
      </c>
      <c r="IN34" s="90" t="str">
        <f t="shared" si="181"/>
        <v/>
      </c>
      <c r="IO34" s="91" t="str">
        <f t="shared" si="182"/>
        <v/>
      </c>
      <c r="IP34" s="92" t="str">
        <f t="shared" si="183"/>
        <v/>
      </c>
      <c r="IQ34" s="93" t="str">
        <f t="shared" si="184"/>
        <v/>
      </c>
      <c r="IR34" s="94" t="str">
        <f t="shared" si="185"/>
        <v/>
      </c>
      <c r="IS34" s="95" t="str">
        <f t="shared" si="186"/>
        <v/>
      </c>
      <c r="IU34" s="87"/>
      <c r="IV34" s="87"/>
      <c r="IW34" s="88" t="str">
        <f t="shared" si="187"/>
        <v/>
      </c>
      <c r="IX34" s="89" t="str">
        <f t="shared" si="188"/>
        <v/>
      </c>
      <c r="IY34" s="90" t="str">
        <f t="shared" si="189"/>
        <v/>
      </c>
      <c r="IZ34" s="90" t="str">
        <f t="shared" si="190"/>
        <v/>
      </c>
      <c r="JA34" s="91" t="str">
        <f t="shared" si="191"/>
        <v/>
      </c>
      <c r="JB34" s="92" t="str">
        <f t="shared" si="192"/>
        <v/>
      </c>
      <c r="JC34" s="93" t="str">
        <f t="shared" si="193"/>
        <v/>
      </c>
      <c r="JD34" s="94" t="str">
        <f t="shared" si="194"/>
        <v/>
      </c>
      <c r="JE34" s="95" t="str">
        <f t="shared" si="195"/>
        <v/>
      </c>
      <c r="JG34" s="87"/>
      <c r="JH34" s="87"/>
      <c r="JI34" s="88" t="str">
        <f t="shared" si="196"/>
        <v/>
      </c>
      <c r="JJ34" s="89" t="str">
        <f t="shared" si="197"/>
        <v/>
      </c>
      <c r="JK34" s="90" t="str">
        <f t="shared" si="198"/>
        <v/>
      </c>
      <c r="JL34" s="90" t="str">
        <f t="shared" si="199"/>
        <v/>
      </c>
      <c r="JM34" s="91" t="str">
        <f t="shared" si="200"/>
        <v/>
      </c>
      <c r="JN34" s="92" t="str">
        <f t="shared" si="201"/>
        <v/>
      </c>
      <c r="JO34" s="93" t="str">
        <f t="shared" si="202"/>
        <v/>
      </c>
      <c r="JP34" s="94" t="str">
        <f t="shared" si="203"/>
        <v/>
      </c>
      <c r="JQ34" s="95" t="str">
        <f t="shared" si="204"/>
        <v/>
      </c>
      <c r="JS34" s="87"/>
      <c r="JT34" s="87"/>
      <c r="JU34" s="88" t="str">
        <f t="shared" si="205"/>
        <v/>
      </c>
      <c r="JV34" s="89" t="str">
        <f t="shared" si="206"/>
        <v/>
      </c>
      <c r="JW34" s="90" t="str">
        <f t="shared" si="207"/>
        <v/>
      </c>
      <c r="JX34" s="90" t="str">
        <f t="shared" si="208"/>
        <v/>
      </c>
      <c r="JY34" s="91" t="str">
        <f t="shared" si="209"/>
        <v/>
      </c>
      <c r="JZ34" s="92" t="str">
        <f t="shared" si="210"/>
        <v/>
      </c>
      <c r="KA34" s="93" t="str">
        <f t="shared" si="211"/>
        <v/>
      </c>
      <c r="KB34" s="94" t="str">
        <f t="shared" si="212"/>
        <v/>
      </c>
      <c r="KC34" s="95" t="str">
        <f t="shared" si="213"/>
        <v/>
      </c>
      <c r="KE34" s="87"/>
      <c r="KF34" s="87"/>
    </row>
    <row r="35" spans="1:292" ht="13.5" customHeight="1" x14ac:dyDescent="0.25">
      <c r="A35" s="17"/>
      <c r="B35" s="87" t="s">
        <v>548</v>
      </c>
      <c r="C35" s="2" t="s">
        <v>549</v>
      </c>
      <c r="D35" s="167"/>
      <c r="E35" s="89">
        <v>41062</v>
      </c>
      <c r="F35" s="89" t="str">
        <f t="shared" si="1"/>
        <v>Orbán II</v>
      </c>
      <c r="G35" s="90">
        <v>41062</v>
      </c>
      <c r="H35" s="90">
        <v>41336</v>
      </c>
      <c r="I35" s="91" t="str">
        <f t="shared" si="4"/>
        <v>Mihály Varga</v>
      </c>
      <c r="J35" s="92" t="str">
        <f t="shared" si="5"/>
        <v>1965</v>
      </c>
      <c r="K35" s="93" t="str">
        <f t="shared" si="6"/>
        <v>male</v>
      </c>
      <c r="L35" s="94" t="str">
        <f t="shared" si="214"/>
        <v>hu_fidesz01</v>
      </c>
      <c r="M35" s="95" t="str">
        <f t="shared" si="7"/>
        <v>Varga_Mihály_1965</v>
      </c>
      <c r="O35" s="87" t="s">
        <v>1023</v>
      </c>
      <c r="P35" s="167" t="s">
        <v>1008</v>
      </c>
      <c r="Q35" s="88" t="str">
        <f t="shared" si="8"/>
        <v/>
      </c>
      <c r="R35" s="89" t="str">
        <f t="shared" si="9"/>
        <v/>
      </c>
      <c r="S35" s="90" t="str">
        <f t="shared" si="10"/>
        <v/>
      </c>
      <c r="T35" s="90" t="str">
        <f t="shared" si="11"/>
        <v/>
      </c>
      <c r="U35" s="91" t="str">
        <f t="shared" si="12"/>
        <v/>
      </c>
      <c r="V35" s="92" t="str">
        <f t="shared" si="13"/>
        <v/>
      </c>
      <c r="W35" s="93" t="str">
        <f t="shared" si="14"/>
        <v/>
      </c>
      <c r="X35" s="94" t="str">
        <f t="shared" si="15"/>
        <v/>
      </c>
      <c r="Y35" s="95" t="str">
        <f t="shared" si="16"/>
        <v/>
      </c>
      <c r="AA35" s="87"/>
      <c r="AB35" s="98"/>
      <c r="AC35" s="88" t="str">
        <f t="shared" si="17"/>
        <v/>
      </c>
      <c r="AD35" s="89" t="str">
        <f t="shared" si="18"/>
        <v/>
      </c>
      <c r="AE35" s="90" t="str">
        <f t="shared" si="19"/>
        <v/>
      </c>
      <c r="AF35" s="90" t="str">
        <f t="shared" si="20"/>
        <v/>
      </c>
      <c r="AG35" s="91" t="str">
        <f t="shared" si="21"/>
        <v/>
      </c>
      <c r="AH35" s="92" t="str">
        <f t="shared" si="22"/>
        <v/>
      </c>
      <c r="AI35" s="93" t="str">
        <f t="shared" si="23"/>
        <v/>
      </c>
      <c r="AJ35" s="94" t="str">
        <f t="shared" si="24"/>
        <v/>
      </c>
      <c r="AK35" s="95" t="str">
        <f t="shared" si="25"/>
        <v/>
      </c>
      <c r="AM35" s="87"/>
      <c r="AN35" s="98"/>
      <c r="AO35" s="88" t="str">
        <f t="shared" si="26"/>
        <v/>
      </c>
      <c r="AP35" s="89" t="str">
        <f t="shared" si="27"/>
        <v/>
      </c>
      <c r="AQ35" s="90" t="str">
        <f t="shared" si="28"/>
        <v/>
      </c>
      <c r="AR35" s="90" t="str">
        <f t="shared" si="29"/>
        <v/>
      </c>
      <c r="AS35" s="91" t="str">
        <f t="shared" si="30"/>
        <v/>
      </c>
      <c r="AT35" s="92" t="str">
        <f t="shared" si="31"/>
        <v/>
      </c>
      <c r="AU35" s="93" t="str">
        <f t="shared" si="32"/>
        <v/>
      </c>
      <c r="AV35" s="94" t="str">
        <f t="shared" si="33"/>
        <v/>
      </c>
      <c r="AW35" s="95" t="str">
        <f t="shared" si="34"/>
        <v/>
      </c>
      <c r="AY35" s="87"/>
      <c r="AZ35" s="98"/>
      <c r="BA35" s="88" t="str">
        <f t="shared" si="35"/>
        <v/>
      </c>
      <c r="BB35" s="89" t="str">
        <f t="shared" si="36"/>
        <v/>
      </c>
      <c r="BC35" s="90" t="str">
        <f t="shared" si="37"/>
        <v/>
      </c>
      <c r="BD35" s="90" t="str">
        <f t="shared" si="38"/>
        <v/>
      </c>
      <c r="BE35" s="91" t="str">
        <f t="shared" si="39"/>
        <v/>
      </c>
      <c r="BF35" s="92" t="str">
        <f t="shared" si="40"/>
        <v/>
      </c>
      <c r="BG35" s="93" t="str">
        <f t="shared" si="41"/>
        <v/>
      </c>
      <c r="BH35" s="94" t="str">
        <f t="shared" si="42"/>
        <v/>
      </c>
      <c r="BI35" s="95" t="str">
        <f t="shared" si="43"/>
        <v/>
      </c>
      <c r="BK35" s="87"/>
      <c r="BL35" s="98"/>
      <c r="BM35" s="88" t="str">
        <f t="shared" si="44"/>
        <v/>
      </c>
      <c r="BN35" s="89" t="str">
        <f t="shared" si="45"/>
        <v/>
      </c>
      <c r="BO35" s="90" t="str">
        <f t="shared" si="46"/>
        <v/>
      </c>
      <c r="BP35" s="90" t="str">
        <f t="shared" si="47"/>
        <v/>
      </c>
      <c r="BQ35" s="91" t="str">
        <f t="shared" si="48"/>
        <v/>
      </c>
      <c r="BR35" s="92" t="str">
        <f t="shared" si="49"/>
        <v/>
      </c>
      <c r="BS35" s="93" t="str">
        <f t="shared" si="50"/>
        <v/>
      </c>
      <c r="BT35" s="94" t="str">
        <f t="shared" si="51"/>
        <v/>
      </c>
      <c r="BU35" s="95" t="str">
        <f t="shared" si="52"/>
        <v/>
      </c>
      <c r="BW35" s="87"/>
      <c r="BX35" s="98"/>
      <c r="BY35" s="88" t="str">
        <f t="shared" si="53"/>
        <v/>
      </c>
      <c r="BZ35" s="89" t="str">
        <f t="shared" si="54"/>
        <v/>
      </c>
      <c r="CA35" s="90" t="str">
        <f t="shared" si="55"/>
        <v/>
      </c>
      <c r="CB35" s="90" t="str">
        <f t="shared" si="56"/>
        <v/>
      </c>
      <c r="CC35" s="91" t="str">
        <f t="shared" si="57"/>
        <v/>
      </c>
      <c r="CD35" s="92" t="str">
        <f t="shared" si="58"/>
        <v/>
      </c>
      <c r="CE35" s="93" t="str">
        <f t="shared" si="59"/>
        <v/>
      </c>
      <c r="CF35" s="94" t="str">
        <f t="shared" si="60"/>
        <v/>
      </c>
      <c r="CG35" s="95" t="str">
        <f t="shared" si="61"/>
        <v/>
      </c>
      <c r="CI35" s="87"/>
      <c r="CJ35" s="98"/>
      <c r="CK35" s="88" t="str">
        <f t="shared" si="62"/>
        <v/>
      </c>
      <c r="CL35" s="89" t="str">
        <f t="shared" si="63"/>
        <v/>
      </c>
      <c r="CM35" s="90" t="str">
        <f t="shared" si="64"/>
        <v/>
      </c>
      <c r="CN35" s="90" t="str">
        <f t="shared" si="65"/>
        <v/>
      </c>
      <c r="CO35" s="91" t="str">
        <f t="shared" si="66"/>
        <v/>
      </c>
      <c r="CP35" s="92" t="str">
        <f t="shared" si="67"/>
        <v/>
      </c>
      <c r="CQ35" s="93" t="str">
        <f t="shared" si="68"/>
        <v/>
      </c>
      <c r="CR35" s="94" t="str">
        <f t="shared" si="69"/>
        <v/>
      </c>
      <c r="CS35" s="95" t="str">
        <f t="shared" si="70"/>
        <v/>
      </c>
      <c r="CU35" s="87"/>
      <c r="CV35" s="98"/>
      <c r="CW35" s="88" t="str">
        <f t="shared" si="71"/>
        <v/>
      </c>
      <c r="CX35" s="89" t="str">
        <f t="shared" si="72"/>
        <v/>
      </c>
      <c r="CY35" s="90" t="str">
        <f t="shared" si="73"/>
        <v/>
      </c>
      <c r="CZ35" s="90" t="str">
        <f t="shared" si="74"/>
        <v/>
      </c>
      <c r="DA35" s="91" t="str">
        <f t="shared" si="75"/>
        <v/>
      </c>
      <c r="DB35" s="92" t="str">
        <f t="shared" si="76"/>
        <v/>
      </c>
      <c r="DC35" s="93" t="str">
        <f t="shared" si="77"/>
        <v/>
      </c>
      <c r="DD35" s="94" t="str">
        <f t="shared" si="78"/>
        <v/>
      </c>
      <c r="DE35" s="95" t="str">
        <f t="shared" si="79"/>
        <v/>
      </c>
      <c r="DG35" s="87"/>
      <c r="DH35" s="98"/>
      <c r="DI35" s="88" t="str">
        <f t="shared" si="80"/>
        <v/>
      </c>
      <c r="DJ35" s="89" t="str">
        <f t="shared" si="81"/>
        <v/>
      </c>
      <c r="DK35" s="90" t="str">
        <f t="shared" si="82"/>
        <v/>
      </c>
      <c r="DL35" s="90" t="str">
        <f t="shared" si="83"/>
        <v/>
      </c>
      <c r="DM35" s="91" t="str">
        <f t="shared" si="84"/>
        <v/>
      </c>
      <c r="DN35" s="92" t="str">
        <f t="shared" si="85"/>
        <v/>
      </c>
      <c r="DO35" s="93" t="str">
        <f t="shared" si="86"/>
        <v/>
      </c>
      <c r="DP35" s="94" t="str">
        <f t="shared" si="87"/>
        <v/>
      </c>
      <c r="DQ35" s="95" t="str">
        <f t="shared" si="88"/>
        <v/>
      </c>
      <c r="DS35" s="87"/>
      <c r="DT35" s="98"/>
      <c r="DU35" s="88" t="str">
        <f t="shared" si="89"/>
        <v/>
      </c>
      <c r="DV35" s="89" t="str">
        <f t="shared" si="90"/>
        <v/>
      </c>
      <c r="DW35" s="90" t="str">
        <f t="shared" si="91"/>
        <v/>
      </c>
      <c r="DX35" s="90" t="str">
        <f t="shared" si="92"/>
        <v/>
      </c>
      <c r="DY35" s="91" t="str">
        <f t="shared" si="93"/>
        <v/>
      </c>
      <c r="DZ35" s="92" t="str">
        <f t="shared" si="94"/>
        <v/>
      </c>
      <c r="EA35" s="93" t="str">
        <f t="shared" si="95"/>
        <v/>
      </c>
      <c r="EB35" s="94" t="str">
        <f t="shared" si="96"/>
        <v/>
      </c>
      <c r="EC35" s="95" t="str">
        <f t="shared" si="97"/>
        <v/>
      </c>
      <c r="EE35" s="87"/>
      <c r="EF35" s="98"/>
      <c r="EG35" s="88" t="str">
        <f t="shared" si="98"/>
        <v/>
      </c>
      <c r="EH35" s="89" t="str">
        <f t="shared" si="99"/>
        <v/>
      </c>
      <c r="EI35" s="90" t="str">
        <f t="shared" si="100"/>
        <v/>
      </c>
      <c r="EJ35" s="90" t="str">
        <f t="shared" si="101"/>
        <v/>
      </c>
      <c r="EK35" s="91" t="str">
        <f t="shared" si="102"/>
        <v/>
      </c>
      <c r="EL35" s="92" t="str">
        <f t="shared" si="103"/>
        <v/>
      </c>
      <c r="EM35" s="93" t="str">
        <f t="shared" si="104"/>
        <v/>
      </c>
      <c r="EN35" s="94" t="str">
        <f t="shared" si="105"/>
        <v/>
      </c>
      <c r="EO35" s="95" t="str">
        <f t="shared" si="106"/>
        <v/>
      </c>
      <c r="EQ35" s="87"/>
      <c r="ER35" s="98"/>
      <c r="ES35" s="88" t="str">
        <f t="shared" si="107"/>
        <v/>
      </c>
      <c r="ET35" s="89" t="str">
        <f t="shared" si="108"/>
        <v/>
      </c>
      <c r="EU35" s="90" t="str">
        <f t="shared" si="109"/>
        <v/>
      </c>
      <c r="EV35" s="90" t="str">
        <f t="shared" si="110"/>
        <v/>
      </c>
      <c r="EW35" s="91" t="str">
        <f t="shared" si="111"/>
        <v/>
      </c>
      <c r="EX35" s="92" t="str">
        <f t="shared" si="112"/>
        <v/>
      </c>
      <c r="EY35" s="93" t="str">
        <f t="shared" si="113"/>
        <v/>
      </c>
      <c r="EZ35" s="94" t="str">
        <f t="shared" si="114"/>
        <v/>
      </c>
      <c r="FA35" s="95" t="str">
        <f t="shared" si="115"/>
        <v/>
      </c>
      <c r="FC35" s="87"/>
      <c r="FD35" s="98"/>
      <c r="FE35" s="88" t="str">
        <f t="shared" si="116"/>
        <v/>
      </c>
      <c r="FF35" s="89" t="str">
        <f t="shared" si="117"/>
        <v/>
      </c>
      <c r="FG35" s="90" t="str">
        <f t="shared" si="118"/>
        <v/>
      </c>
      <c r="FH35" s="90" t="str">
        <f t="shared" si="119"/>
        <v/>
      </c>
      <c r="FI35" s="91" t="str">
        <f t="shared" si="120"/>
        <v/>
      </c>
      <c r="FJ35" s="92" t="str">
        <f t="shared" si="121"/>
        <v/>
      </c>
      <c r="FK35" s="93" t="str">
        <f t="shared" si="122"/>
        <v/>
      </c>
      <c r="FL35" s="94" t="str">
        <f t="shared" si="123"/>
        <v/>
      </c>
      <c r="FM35" s="95" t="str">
        <f t="shared" si="124"/>
        <v/>
      </c>
      <c r="FO35" s="87"/>
      <c r="FP35" s="98"/>
      <c r="FQ35" s="88" t="str">
        <f>IF(FU35="","",#REF!)</f>
        <v/>
      </c>
      <c r="FR35" s="89" t="str">
        <f t="shared" si="125"/>
        <v/>
      </c>
      <c r="FS35" s="90" t="str">
        <f t="shared" si="126"/>
        <v/>
      </c>
      <c r="FT35" s="90" t="str">
        <f t="shared" si="127"/>
        <v/>
      </c>
      <c r="FU35" s="91" t="str">
        <f t="shared" si="128"/>
        <v/>
      </c>
      <c r="FV35" s="92" t="str">
        <f t="shared" si="129"/>
        <v/>
      </c>
      <c r="FW35" s="93" t="str">
        <f t="shared" si="130"/>
        <v/>
      </c>
      <c r="FX35" s="94" t="str">
        <f t="shared" si="131"/>
        <v/>
      </c>
      <c r="FY35" s="95" t="str">
        <f t="shared" si="132"/>
        <v/>
      </c>
      <c r="GA35" s="87"/>
      <c r="GB35" s="98"/>
      <c r="GC35" s="88" t="str">
        <f t="shared" si="133"/>
        <v/>
      </c>
      <c r="GD35" s="89" t="str">
        <f t="shared" si="134"/>
        <v/>
      </c>
      <c r="GE35" s="90" t="str">
        <f t="shared" si="135"/>
        <v/>
      </c>
      <c r="GF35" s="90" t="str">
        <f t="shared" si="136"/>
        <v/>
      </c>
      <c r="GG35" s="91" t="str">
        <f t="shared" si="137"/>
        <v/>
      </c>
      <c r="GH35" s="92" t="str">
        <f t="shared" si="138"/>
        <v/>
      </c>
      <c r="GI35" s="93" t="str">
        <f t="shared" si="139"/>
        <v/>
      </c>
      <c r="GJ35" s="94" t="str">
        <f t="shared" si="140"/>
        <v/>
      </c>
      <c r="GK35" s="95" t="str">
        <f t="shared" si="141"/>
        <v/>
      </c>
      <c r="GM35" s="87"/>
      <c r="GN35" s="98"/>
      <c r="GO35" s="88" t="str">
        <f t="shared" si="142"/>
        <v/>
      </c>
      <c r="GP35" s="89" t="str">
        <f t="shared" si="143"/>
        <v/>
      </c>
      <c r="GQ35" s="90" t="str">
        <f t="shared" si="144"/>
        <v/>
      </c>
      <c r="GR35" s="90" t="str">
        <f t="shared" si="145"/>
        <v/>
      </c>
      <c r="GS35" s="91" t="str">
        <f t="shared" si="146"/>
        <v/>
      </c>
      <c r="GT35" s="92" t="str">
        <f t="shared" si="147"/>
        <v/>
      </c>
      <c r="GU35" s="93" t="str">
        <f t="shared" si="148"/>
        <v/>
      </c>
      <c r="GV35" s="94" t="str">
        <f t="shared" si="149"/>
        <v/>
      </c>
      <c r="GW35" s="95" t="str">
        <f t="shared" si="150"/>
        <v/>
      </c>
      <c r="GY35" s="87"/>
      <c r="GZ35" s="98"/>
      <c r="HA35" s="88" t="str">
        <f t="shared" si="151"/>
        <v/>
      </c>
      <c r="HB35" s="89" t="str">
        <f t="shared" si="152"/>
        <v/>
      </c>
      <c r="HC35" s="90" t="str">
        <f t="shared" si="153"/>
        <v/>
      </c>
      <c r="HD35" s="90" t="str">
        <f t="shared" si="154"/>
        <v/>
      </c>
      <c r="HE35" s="91" t="str">
        <f t="shared" si="155"/>
        <v/>
      </c>
      <c r="HF35" s="92" t="str">
        <f t="shared" si="156"/>
        <v/>
      </c>
      <c r="HG35" s="93" t="str">
        <f t="shared" si="157"/>
        <v/>
      </c>
      <c r="HH35" s="94" t="str">
        <f t="shared" si="158"/>
        <v/>
      </c>
      <c r="HI35" s="95" t="str">
        <f t="shared" si="159"/>
        <v/>
      </c>
      <c r="HK35" s="87"/>
      <c r="HL35" s="98" t="s">
        <v>291</v>
      </c>
      <c r="HM35" s="88" t="str">
        <f t="shared" si="160"/>
        <v/>
      </c>
      <c r="HN35" s="89" t="str">
        <f t="shared" si="161"/>
        <v/>
      </c>
      <c r="HO35" s="90" t="str">
        <f t="shared" si="162"/>
        <v/>
      </c>
      <c r="HP35" s="90" t="str">
        <f t="shared" si="163"/>
        <v/>
      </c>
      <c r="HQ35" s="91" t="str">
        <f t="shared" si="164"/>
        <v/>
      </c>
      <c r="HR35" s="92" t="str">
        <f t="shared" si="165"/>
        <v/>
      </c>
      <c r="HS35" s="93" t="str">
        <f t="shared" si="166"/>
        <v/>
      </c>
      <c r="HT35" s="94" t="str">
        <f t="shared" si="167"/>
        <v/>
      </c>
      <c r="HU35" s="95" t="str">
        <f t="shared" si="168"/>
        <v/>
      </c>
      <c r="HW35" s="87"/>
      <c r="HX35" s="98"/>
      <c r="HY35" s="88" t="str">
        <f t="shared" si="169"/>
        <v/>
      </c>
      <c r="HZ35" s="89" t="str">
        <f t="shared" si="170"/>
        <v/>
      </c>
      <c r="IA35" s="90" t="str">
        <f t="shared" si="171"/>
        <v/>
      </c>
      <c r="IB35" s="90" t="str">
        <f t="shared" si="172"/>
        <v/>
      </c>
      <c r="IC35" s="91" t="str">
        <f t="shared" si="173"/>
        <v/>
      </c>
      <c r="ID35" s="92" t="str">
        <f t="shared" si="174"/>
        <v/>
      </c>
      <c r="IE35" s="93" t="str">
        <f t="shared" si="175"/>
        <v/>
      </c>
      <c r="IF35" s="94" t="str">
        <f t="shared" si="176"/>
        <v/>
      </c>
      <c r="IG35" s="95" t="str">
        <f t="shared" si="177"/>
        <v/>
      </c>
      <c r="II35" s="87"/>
      <c r="IJ35" s="98"/>
      <c r="IK35" s="88" t="str">
        <f t="shared" si="178"/>
        <v/>
      </c>
      <c r="IL35" s="89" t="str">
        <f t="shared" si="179"/>
        <v/>
      </c>
      <c r="IM35" s="90" t="str">
        <f t="shared" si="180"/>
        <v/>
      </c>
      <c r="IN35" s="90" t="str">
        <f t="shared" si="181"/>
        <v/>
      </c>
      <c r="IO35" s="91" t="str">
        <f t="shared" si="182"/>
        <v/>
      </c>
      <c r="IP35" s="92" t="str">
        <f t="shared" si="183"/>
        <v/>
      </c>
      <c r="IQ35" s="93" t="str">
        <f t="shared" si="184"/>
        <v/>
      </c>
      <c r="IR35" s="94" t="str">
        <f t="shared" si="185"/>
        <v/>
      </c>
      <c r="IS35" s="95" t="str">
        <f t="shared" si="186"/>
        <v/>
      </c>
      <c r="IU35" s="87"/>
      <c r="IV35" s="98"/>
      <c r="IW35" s="88" t="str">
        <f t="shared" si="187"/>
        <v/>
      </c>
      <c r="IX35" s="89" t="str">
        <f t="shared" si="188"/>
        <v/>
      </c>
      <c r="IY35" s="90" t="str">
        <f t="shared" si="189"/>
        <v/>
      </c>
      <c r="IZ35" s="90" t="str">
        <f t="shared" si="190"/>
        <v/>
      </c>
      <c r="JA35" s="91" t="str">
        <f t="shared" si="191"/>
        <v/>
      </c>
      <c r="JB35" s="92" t="str">
        <f t="shared" si="192"/>
        <v/>
      </c>
      <c r="JC35" s="93" t="str">
        <f t="shared" si="193"/>
        <v/>
      </c>
      <c r="JD35" s="94" t="str">
        <f t="shared" si="194"/>
        <v/>
      </c>
      <c r="JE35" s="95" t="str">
        <f t="shared" si="195"/>
        <v/>
      </c>
      <c r="JG35" s="87"/>
      <c r="JH35" s="98"/>
      <c r="JI35" s="88" t="str">
        <f t="shared" si="196"/>
        <v/>
      </c>
      <c r="JJ35" s="89" t="str">
        <f t="shared" si="197"/>
        <v/>
      </c>
      <c r="JK35" s="90" t="str">
        <f t="shared" si="198"/>
        <v/>
      </c>
      <c r="JL35" s="90" t="str">
        <f t="shared" si="199"/>
        <v/>
      </c>
      <c r="JM35" s="91" t="str">
        <f t="shared" si="200"/>
        <v/>
      </c>
      <c r="JN35" s="92" t="str">
        <f t="shared" si="201"/>
        <v/>
      </c>
      <c r="JO35" s="93" t="str">
        <f t="shared" si="202"/>
        <v/>
      </c>
      <c r="JP35" s="94" t="str">
        <f t="shared" si="203"/>
        <v/>
      </c>
      <c r="JQ35" s="95" t="str">
        <f t="shared" si="204"/>
        <v/>
      </c>
      <c r="JS35" s="87"/>
      <c r="JT35" s="98"/>
      <c r="JU35" s="88" t="str">
        <f t="shared" si="205"/>
        <v/>
      </c>
      <c r="JV35" s="89" t="str">
        <f t="shared" si="206"/>
        <v/>
      </c>
      <c r="JW35" s="90" t="str">
        <f t="shared" si="207"/>
        <v/>
      </c>
      <c r="JX35" s="90" t="str">
        <f t="shared" si="208"/>
        <v/>
      </c>
      <c r="JY35" s="91" t="str">
        <f t="shared" si="209"/>
        <v/>
      </c>
      <c r="JZ35" s="92" t="str">
        <f t="shared" si="210"/>
        <v/>
      </c>
      <c r="KA35" s="93" t="str">
        <f t="shared" si="211"/>
        <v/>
      </c>
      <c r="KB35" s="94" t="str">
        <f t="shared" si="212"/>
        <v/>
      </c>
      <c r="KC35" s="95" t="str">
        <f t="shared" si="213"/>
        <v/>
      </c>
      <c r="KE35" s="87"/>
      <c r="KF35" s="98"/>
    </row>
    <row r="36" spans="1:292" ht="13.5" customHeight="1" x14ac:dyDescent="0.25">
      <c r="A36" s="17"/>
      <c r="B36" s="87" t="s">
        <v>1132</v>
      </c>
      <c r="D36" s="167"/>
      <c r="E36" s="256"/>
      <c r="F36" s="89"/>
      <c r="G36" s="90"/>
      <c r="H36" s="90"/>
      <c r="I36" s="91"/>
      <c r="J36" s="92"/>
      <c r="K36" s="93"/>
      <c r="L36" s="94"/>
      <c r="M36" s="95"/>
      <c r="O36" s="87"/>
      <c r="P36" s="167"/>
      <c r="Q36" s="88">
        <f t="shared" ref="Q36:Q39" si="272">IF(U36="","",Q$3)</f>
        <v>43238</v>
      </c>
      <c r="R36" s="89" t="str">
        <f t="shared" ref="R36:R39" si="273">IF(U36="","",Q$1)</f>
        <v>Orbán III</v>
      </c>
      <c r="S36" s="90">
        <v>42857</v>
      </c>
      <c r="T36" s="90">
        <f t="shared" ref="T36:T39" si="274">IF(U36="","",Q$3)</f>
        <v>43238</v>
      </c>
      <c r="U36" s="91" t="str">
        <f t="shared" ref="U36:U39" si="275">IF(AB36="","",IF(ISNUMBER(SEARCH(":",AB36)),MID(AB36,FIND(":",AB36)+2,FIND("(",AB36)-FIND(":",AB36)-3),LEFT(AB36,FIND("(",AB36)-2)))</f>
        <v>János Süli</v>
      </c>
      <c r="V36" s="92" t="str">
        <f t="shared" ref="V36:V39" si="276">IF(AB36="","",MID(AB36,FIND("(",AB36)+1,4))</f>
        <v>1956</v>
      </c>
      <c r="W36" s="93" t="str">
        <f t="shared" ref="W36:W39" si="277">IF(ISNUMBER(SEARCH("*female*",AB36)),"female",IF(ISNUMBER(SEARCH("*male*",AB36)),"male",""))</f>
        <v>male</v>
      </c>
      <c r="X36" s="94" t="str">
        <f t="shared" ref="X36:X39" si="278">IF(AB36="","",IF(ISERROR(MID(AB36,FIND("male,",AB36)+6,(FIND(")",AB36)-(FIND("male,",AB36)+6))))=TRUE,"missing/error",MID(AB36,FIND("male,",AB36)+6,(FIND(")",AB36)-(FIND("male,",AB36)+6)))))</f>
        <v>hu_kdnp01</v>
      </c>
      <c r="Y36" s="95" t="str">
        <f t="shared" ref="Y36:Y39" si="279">IF(U36="","",(MID(U36,(SEARCH("^^",SUBSTITUTE(U36," ","^^",LEN(U36)-LEN(SUBSTITUTE(U36," ","")))))+1,99)&amp;"_"&amp;LEFT(U36,FIND(" ",U36)-1)&amp;"_"&amp;V36))</f>
        <v>Süli_János_1956</v>
      </c>
      <c r="AA36" s="87"/>
      <c r="AB36" s="2" t="s">
        <v>1133</v>
      </c>
      <c r="AC36" s="88" t="str">
        <f t="shared" ref="AC36:AC42" si="280">IF(AG36="","",AC$3)</f>
        <v/>
      </c>
      <c r="AD36" s="89" t="str">
        <f t="shared" ref="AD36:AD42" si="281">IF(AG36="","",AC$1)</f>
        <v/>
      </c>
      <c r="AE36" s="90" t="str">
        <f t="shared" ref="AE36:AE42" si="282">IF(AG36="","",AC$2)</f>
        <v/>
      </c>
      <c r="AF36" s="90" t="str">
        <f t="shared" ref="AF36:AF42" si="283">IF(AG36="","",AC$3)</f>
        <v/>
      </c>
      <c r="AG36" s="91" t="str">
        <f t="shared" ref="AG36:AG42" si="284">IF(AN36="","",IF(ISNUMBER(SEARCH(":",AN36)),MID(AN36,FIND(":",AN36)+2,FIND("(",AN36)-FIND(":",AN36)-3),LEFT(AN36,FIND("(",AN36)-2)))</f>
        <v/>
      </c>
      <c r="AH36" s="92" t="str">
        <f t="shared" ref="AH36:AH42" si="285">IF(AN36="","",MID(AN36,FIND("(",AN36)+1,4))</f>
        <v/>
      </c>
      <c r="AI36" s="93" t="str">
        <f t="shared" ref="AI36:AI42" si="286">IF(ISNUMBER(SEARCH("*female*",AN36)),"female",IF(ISNUMBER(SEARCH("*male*",AN36)),"male",""))</f>
        <v/>
      </c>
      <c r="AJ36" s="94" t="str">
        <f t="shared" ref="AJ36:AJ42" si="287">IF(AN36="","",IF(ISERROR(MID(AN36,FIND("male,",AN36)+6,(FIND(")",AN36)-(FIND("male,",AN36)+6))))=TRUE,"missing/error",MID(AN36,FIND("male,",AN36)+6,(FIND(")",AN36)-(FIND("male,",AN36)+6)))))</f>
        <v/>
      </c>
      <c r="AK36" s="95" t="str">
        <f t="shared" ref="AK36:AK42" si="288">IF(AG36="","",(MID(AG36,(SEARCH("^^",SUBSTITUTE(AG36," ","^^",LEN(AG36)-LEN(SUBSTITUTE(AG36," ","")))))+1,99)&amp;"_"&amp;LEFT(AG36,FIND(" ",AG36)-1)&amp;"_"&amp;AH36))</f>
        <v/>
      </c>
      <c r="AM36" s="87"/>
      <c r="AN36" s="98"/>
      <c r="AO36" s="88"/>
      <c r="AP36" s="89"/>
      <c r="AQ36" s="90"/>
      <c r="AR36" s="90"/>
      <c r="AS36" s="91"/>
      <c r="AT36" s="92"/>
      <c r="AU36" s="93"/>
      <c r="AV36" s="94"/>
      <c r="AW36" s="95"/>
      <c r="AY36" s="87"/>
      <c r="AZ36" s="98"/>
      <c r="BA36" s="88"/>
      <c r="BB36" s="89"/>
      <c r="BC36" s="90"/>
      <c r="BD36" s="90"/>
      <c r="BE36" s="91"/>
      <c r="BF36" s="92"/>
      <c r="BG36" s="93"/>
      <c r="BH36" s="94"/>
      <c r="BI36" s="95"/>
      <c r="BK36" s="87"/>
      <c r="BL36" s="98"/>
      <c r="BM36" s="88"/>
      <c r="BN36" s="89"/>
      <c r="BO36" s="90"/>
      <c r="BP36" s="90"/>
      <c r="BQ36" s="91"/>
      <c r="BR36" s="92"/>
      <c r="BS36" s="93"/>
      <c r="BT36" s="94"/>
      <c r="BU36" s="95"/>
      <c r="BW36" s="87"/>
      <c r="BX36" s="98"/>
      <c r="BY36" s="88"/>
      <c r="BZ36" s="89"/>
      <c r="CA36" s="90"/>
      <c r="CB36" s="90"/>
      <c r="CC36" s="91"/>
      <c r="CD36" s="92"/>
      <c r="CE36" s="93"/>
      <c r="CF36" s="94"/>
      <c r="CG36" s="95"/>
      <c r="CI36" s="87"/>
      <c r="CJ36" s="98"/>
      <c r="CK36" s="88"/>
      <c r="CL36" s="89"/>
      <c r="CM36" s="90"/>
      <c r="CN36" s="90"/>
      <c r="CO36" s="91"/>
      <c r="CP36" s="92"/>
      <c r="CQ36" s="93"/>
      <c r="CR36" s="94"/>
      <c r="CS36" s="95"/>
      <c r="CU36" s="87"/>
      <c r="CV36" s="98"/>
      <c r="CW36" s="88"/>
      <c r="CX36" s="89"/>
      <c r="CY36" s="90"/>
      <c r="CZ36" s="90"/>
      <c r="DA36" s="91"/>
      <c r="DB36" s="92"/>
      <c r="DC36" s="93"/>
      <c r="DD36" s="94"/>
      <c r="DE36" s="95"/>
      <c r="DG36" s="87"/>
      <c r="DH36" s="98"/>
      <c r="DI36" s="88"/>
      <c r="DJ36" s="89"/>
      <c r="DK36" s="90"/>
      <c r="DL36" s="90"/>
      <c r="DM36" s="91"/>
      <c r="DN36" s="92"/>
      <c r="DO36" s="93"/>
      <c r="DP36" s="94"/>
      <c r="DQ36" s="95"/>
      <c r="DS36" s="87"/>
      <c r="DT36" s="98"/>
      <c r="DU36" s="88"/>
      <c r="DV36" s="89"/>
      <c r="DW36" s="90"/>
      <c r="DX36" s="90"/>
      <c r="DY36" s="91"/>
      <c r="DZ36" s="92"/>
      <c r="EA36" s="93"/>
      <c r="EB36" s="94"/>
      <c r="EC36" s="95"/>
      <c r="EE36" s="87"/>
      <c r="EF36" s="98"/>
      <c r="EG36" s="88"/>
      <c r="EH36" s="89"/>
      <c r="EI36" s="90"/>
      <c r="EJ36" s="90"/>
      <c r="EK36" s="91"/>
      <c r="EL36" s="92"/>
      <c r="EM36" s="93"/>
      <c r="EN36" s="94"/>
      <c r="EO36" s="95"/>
      <c r="EQ36" s="87"/>
      <c r="ER36" s="98"/>
      <c r="ES36" s="88"/>
      <c r="ET36" s="89"/>
      <c r="EU36" s="90"/>
      <c r="EV36" s="90"/>
      <c r="EW36" s="91"/>
      <c r="EX36" s="92"/>
      <c r="EY36" s="93"/>
      <c r="EZ36" s="94"/>
      <c r="FA36" s="95"/>
      <c r="FC36" s="87"/>
      <c r="FD36" s="98"/>
      <c r="FE36" s="88"/>
      <c r="FF36" s="89"/>
      <c r="FG36" s="90"/>
      <c r="FH36" s="90"/>
      <c r="FI36" s="91"/>
      <c r="FJ36" s="92"/>
      <c r="FK36" s="93"/>
      <c r="FL36" s="94"/>
      <c r="FM36" s="95"/>
      <c r="FO36" s="87"/>
      <c r="FP36" s="98"/>
      <c r="FQ36" s="88"/>
      <c r="FR36" s="89"/>
      <c r="FS36" s="90"/>
      <c r="FT36" s="90"/>
      <c r="FU36" s="91"/>
      <c r="FV36" s="92"/>
      <c r="FW36" s="93"/>
      <c r="FX36" s="94"/>
      <c r="FY36" s="95"/>
      <c r="GA36" s="87"/>
      <c r="GB36" s="98"/>
      <c r="GC36" s="88"/>
      <c r="GD36" s="89"/>
      <c r="GE36" s="90"/>
      <c r="GF36" s="90"/>
      <c r="GG36" s="91"/>
      <c r="GH36" s="92"/>
      <c r="GI36" s="93"/>
      <c r="GJ36" s="94"/>
      <c r="GK36" s="95"/>
      <c r="GM36" s="87"/>
      <c r="GN36" s="98"/>
      <c r="GO36" s="88"/>
      <c r="GP36" s="89"/>
      <c r="GQ36" s="90"/>
      <c r="GR36" s="90"/>
      <c r="GS36" s="91"/>
      <c r="GT36" s="92"/>
      <c r="GU36" s="93"/>
      <c r="GV36" s="94"/>
      <c r="GW36" s="95"/>
      <c r="GY36" s="87"/>
      <c r="GZ36" s="98"/>
      <c r="HA36" s="88"/>
      <c r="HB36" s="89"/>
      <c r="HC36" s="90"/>
      <c r="HD36" s="90"/>
      <c r="HE36" s="91"/>
      <c r="HF36" s="92"/>
      <c r="HG36" s="93"/>
      <c r="HH36" s="94"/>
      <c r="HI36" s="95"/>
      <c r="HK36" s="87"/>
      <c r="HL36" s="98"/>
      <c r="HM36" s="88"/>
      <c r="HN36" s="89"/>
      <c r="HO36" s="90"/>
      <c r="HP36" s="90"/>
      <c r="HQ36" s="91"/>
      <c r="HR36" s="92"/>
      <c r="HS36" s="93"/>
      <c r="HT36" s="94"/>
      <c r="HU36" s="95"/>
      <c r="HW36" s="87"/>
      <c r="HX36" s="98"/>
      <c r="HY36" s="88"/>
      <c r="HZ36" s="89"/>
      <c r="IA36" s="90"/>
      <c r="IB36" s="90"/>
      <c r="IC36" s="91"/>
      <c r="ID36" s="92"/>
      <c r="IE36" s="93"/>
      <c r="IF36" s="94"/>
      <c r="IG36" s="95"/>
      <c r="II36" s="87"/>
      <c r="IJ36" s="98"/>
      <c r="IK36" s="88"/>
      <c r="IL36" s="89"/>
      <c r="IM36" s="90"/>
      <c r="IN36" s="90"/>
      <c r="IO36" s="91"/>
      <c r="IP36" s="92"/>
      <c r="IQ36" s="93"/>
      <c r="IR36" s="94"/>
      <c r="IS36" s="95"/>
      <c r="IU36" s="87"/>
      <c r="IV36" s="98"/>
      <c r="IW36" s="88"/>
      <c r="IX36" s="89"/>
      <c r="IY36" s="90"/>
      <c r="IZ36" s="90"/>
      <c r="JA36" s="91"/>
      <c r="JB36" s="92"/>
      <c r="JC36" s="93"/>
      <c r="JD36" s="94"/>
      <c r="JE36" s="95"/>
      <c r="JG36" s="87"/>
      <c r="JH36" s="98"/>
      <c r="JI36" s="88"/>
      <c r="JJ36" s="89"/>
      <c r="JK36" s="90"/>
      <c r="JL36" s="90"/>
      <c r="JM36" s="91"/>
      <c r="JN36" s="92"/>
      <c r="JO36" s="93"/>
      <c r="JP36" s="94"/>
      <c r="JQ36" s="95"/>
      <c r="JS36" s="87"/>
      <c r="JT36" s="98"/>
      <c r="JU36" s="88"/>
      <c r="JV36" s="89"/>
      <c r="JW36" s="90"/>
      <c r="JX36" s="90"/>
      <c r="JY36" s="91"/>
      <c r="JZ36" s="92"/>
      <c r="KA36" s="93"/>
      <c r="KB36" s="94"/>
      <c r="KC36" s="95"/>
      <c r="KE36" s="87"/>
      <c r="KF36" s="98"/>
    </row>
    <row r="37" spans="1:292" ht="13.5" customHeight="1" x14ac:dyDescent="0.25">
      <c r="A37" s="17"/>
      <c r="B37" s="87" t="s">
        <v>1132</v>
      </c>
      <c r="D37" s="167"/>
      <c r="E37" s="256"/>
      <c r="F37" s="89"/>
      <c r="G37" s="90"/>
      <c r="H37" s="90"/>
      <c r="I37" s="91"/>
      <c r="J37" s="92"/>
      <c r="K37" s="93"/>
      <c r="L37" s="94"/>
      <c r="M37" s="95"/>
      <c r="O37" s="87"/>
      <c r="P37" s="167"/>
      <c r="Q37" s="88">
        <f t="shared" si="272"/>
        <v>43238</v>
      </c>
      <c r="R37" s="89" t="str">
        <f t="shared" si="273"/>
        <v>Orbán III</v>
      </c>
      <c r="S37" s="90">
        <v>43010</v>
      </c>
      <c r="T37" s="90">
        <f t="shared" si="274"/>
        <v>43238</v>
      </c>
      <c r="U37" s="91" t="str">
        <f t="shared" si="275"/>
        <v>Lajos Kósa</v>
      </c>
      <c r="V37" s="92" t="str">
        <f t="shared" si="276"/>
        <v>1964</v>
      </c>
      <c r="W37" s="93" t="str">
        <f t="shared" si="277"/>
        <v>male</v>
      </c>
      <c r="X37" s="94" t="str">
        <f t="shared" si="278"/>
        <v>hu_fidesz01</v>
      </c>
      <c r="Y37" s="95" t="str">
        <f t="shared" si="279"/>
        <v>Kósa_Lajos_1964</v>
      </c>
      <c r="AA37" s="87"/>
      <c r="AB37" s="2" t="s">
        <v>1134</v>
      </c>
      <c r="AC37" s="88" t="str">
        <f t="shared" si="280"/>
        <v/>
      </c>
      <c r="AD37" s="89" t="str">
        <f t="shared" si="281"/>
        <v/>
      </c>
      <c r="AE37" s="90" t="str">
        <f t="shared" si="282"/>
        <v/>
      </c>
      <c r="AF37" s="90" t="str">
        <f t="shared" si="283"/>
        <v/>
      </c>
      <c r="AG37" s="91" t="str">
        <f t="shared" si="284"/>
        <v/>
      </c>
      <c r="AH37" s="92" t="str">
        <f t="shared" si="285"/>
        <v/>
      </c>
      <c r="AI37" s="93" t="str">
        <f t="shared" si="286"/>
        <v/>
      </c>
      <c r="AJ37" s="94" t="str">
        <f t="shared" si="287"/>
        <v/>
      </c>
      <c r="AK37" s="95" t="str">
        <f t="shared" si="288"/>
        <v/>
      </c>
      <c r="AM37" s="87"/>
      <c r="AN37" s="98"/>
      <c r="AO37" s="88"/>
      <c r="AP37" s="89"/>
      <c r="AQ37" s="90"/>
      <c r="AR37" s="90"/>
      <c r="AS37" s="91"/>
      <c r="AT37" s="92"/>
      <c r="AU37" s="93"/>
      <c r="AV37" s="94"/>
      <c r="AW37" s="95"/>
      <c r="AY37" s="87"/>
      <c r="AZ37" s="98"/>
      <c r="BA37" s="88"/>
      <c r="BB37" s="89"/>
      <c r="BC37" s="90"/>
      <c r="BD37" s="90"/>
      <c r="BE37" s="91"/>
      <c r="BF37" s="92"/>
      <c r="BG37" s="93"/>
      <c r="BH37" s="94"/>
      <c r="BI37" s="95"/>
      <c r="BK37" s="87"/>
      <c r="BL37" s="98"/>
      <c r="BM37" s="88"/>
      <c r="BN37" s="89"/>
      <c r="BO37" s="90"/>
      <c r="BP37" s="90"/>
      <c r="BQ37" s="91"/>
      <c r="BR37" s="92"/>
      <c r="BS37" s="93"/>
      <c r="BT37" s="94"/>
      <c r="BU37" s="95"/>
      <c r="BW37" s="87"/>
      <c r="BX37" s="98"/>
      <c r="BY37" s="88"/>
      <c r="BZ37" s="89"/>
      <c r="CA37" s="90"/>
      <c r="CB37" s="90"/>
      <c r="CC37" s="91"/>
      <c r="CD37" s="92"/>
      <c r="CE37" s="93"/>
      <c r="CF37" s="94"/>
      <c r="CG37" s="95"/>
      <c r="CI37" s="87"/>
      <c r="CJ37" s="98"/>
      <c r="CK37" s="88"/>
      <c r="CL37" s="89"/>
      <c r="CM37" s="90"/>
      <c r="CN37" s="90"/>
      <c r="CO37" s="91"/>
      <c r="CP37" s="92"/>
      <c r="CQ37" s="93"/>
      <c r="CR37" s="94"/>
      <c r="CS37" s="95"/>
      <c r="CU37" s="87"/>
      <c r="CV37" s="98"/>
      <c r="CW37" s="88"/>
      <c r="CX37" s="89"/>
      <c r="CY37" s="90"/>
      <c r="CZ37" s="90"/>
      <c r="DA37" s="91"/>
      <c r="DB37" s="92"/>
      <c r="DC37" s="93"/>
      <c r="DD37" s="94"/>
      <c r="DE37" s="95"/>
      <c r="DG37" s="87"/>
      <c r="DH37" s="98"/>
      <c r="DI37" s="88"/>
      <c r="DJ37" s="89"/>
      <c r="DK37" s="90"/>
      <c r="DL37" s="90"/>
      <c r="DM37" s="91"/>
      <c r="DN37" s="92"/>
      <c r="DO37" s="93"/>
      <c r="DP37" s="94"/>
      <c r="DQ37" s="95"/>
      <c r="DS37" s="87"/>
      <c r="DT37" s="98"/>
      <c r="DU37" s="88"/>
      <c r="DV37" s="89"/>
      <c r="DW37" s="90"/>
      <c r="DX37" s="90"/>
      <c r="DY37" s="91"/>
      <c r="DZ37" s="92"/>
      <c r="EA37" s="93"/>
      <c r="EB37" s="94"/>
      <c r="EC37" s="95"/>
      <c r="EE37" s="87"/>
      <c r="EF37" s="98"/>
      <c r="EG37" s="88"/>
      <c r="EH37" s="89"/>
      <c r="EI37" s="90"/>
      <c r="EJ37" s="90"/>
      <c r="EK37" s="91"/>
      <c r="EL37" s="92"/>
      <c r="EM37" s="93"/>
      <c r="EN37" s="94"/>
      <c r="EO37" s="95"/>
      <c r="EQ37" s="87"/>
      <c r="ER37" s="98"/>
      <c r="ES37" s="88"/>
      <c r="ET37" s="89"/>
      <c r="EU37" s="90"/>
      <c r="EV37" s="90"/>
      <c r="EW37" s="91"/>
      <c r="EX37" s="92"/>
      <c r="EY37" s="93"/>
      <c r="EZ37" s="94"/>
      <c r="FA37" s="95"/>
      <c r="FC37" s="87"/>
      <c r="FD37" s="98"/>
      <c r="FE37" s="88"/>
      <c r="FF37" s="89"/>
      <c r="FG37" s="90"/>
      <c r="FH37" s="90"/>
      <c r="FI37" s="91"/>
      <c r="FJ37" s="92"/>
      <c r="FK37" s="93"/>
      <c r="FL37" s="94"/>
      <c r="FM37" s="95"/>
      <c r="FO37" s="87"/>
      <c r="FP37" s="98"/>
      <c r="FQ37" s="88"/>
      <c r="FR37" s="89"/>
      <c r="FS37" s="90"/>
      <c r="FT37" s="90"/>
      <c r="FU37" s="91"/>
      <c r="FV37" s="92"/>
      <c r="FW37" s="93"/>
      <c r="FX37" s="94"/>
      <c r="FY37" s="95"/>
      <c r="GA37" s="87"/>
      <c r="GB37" s="98"/>
      <c r="GC37" s="88"/>
      <c r="GD37" s="89"/>
      <c r="GE37" s="90"/>
      <c r="GF37" s="90"/>
      <c r="GG37" s="91"/>
      <c r="GH37" s="92"/>
      <c r="GI37" s="93"/>
      <c r="GJ37" s="94"/>
      <c r="GK37" s="95"/>
      <c r="GM37" s="87"/>
      <c r="GN37" s="98"/>
      <c r="GO37" s="88"/>
      <c r="GP37" s="89"/>
      <c r="GQ37" s="90"/>
      <c r="GR37" s="90"/>
      <c r="GS37" s="91"/>
      <c r="GT37" s="92"/>
      <c r="GU37" s="93"/>
      <c r="GV37" s="94"/>
      <c r="GW37" s="95"/>
      <c r="GY37" s="87"/>
      <c r="GZ37" s="98"/>
      <c r="HA37" s="88"/>
      <c r="HB37" s="89"/>
      <c r="HC37" s="90"/>
      <c r="HD37" s="90"/>
      <c r="HE37" s="91"/>
      <c r="HF37" s="92"/>
      <c r="HG37" s="93"/>
      <c r="HH37" s="94"/>
      <c r="HI37" s="95"/>
      <c r="HK37" s="87"/>
      <c r="HL37" s="98"/>
      <c r="HM37" s="88"/>
      <c r="HN37" s="89"/>
      <c r="HO37" s="90"/>
      <c r="HP37" s="90"/>
      <c r="HQ37" s="91"/>
      <c r="HR37" s="92"/>
      <c r="HS37" s="93"/>
      <c r="HT37" s="94"/>
      <c r="HU37" s="95"/>
      <c r="HW37" s="87"/>
      <c r="HX37" s="98"/>
      <c r="HY37" s="88"/>
      <c r="HZ37" s="89"/>
      <c r="IA37" s="90"/>
      <c r="IB37" s="90"/>
      <c r="IC37" s="91"/>
      <c r="ID37" s="92"/>
      <c r="IE37" s="93"/>
      <c r="IF37" s="94"/>
      <c r="IG37" s="95"/>
      <c r="II37" s="87"/>
      <c r="IJ37" s="98"/>
      <c r="IK37" s="88"/>
      <c r="IL37" s="89"/>
      <c r="IM37" s="90"/>
      <c r="IN37" s="90"/>
      <c r="IO37" s="91"/>
      <c r="IP37" s="92"/>
      <c r="IQ37" s="93"/>
      <c r="IR37" s="94"/>
      <c r="IS37" s="95"/>
      <c r="IU37" s="87"/>
      <c r="IV37" s="98"/>
      <c r="IW37" s="88"/>
      <c r="IX37" s="89"/>
      <c r="IY37" s="90"/>
      <c r="IZ37" s="90"/>
      <c r="JA37" s="91"/>
      <c r="JB37" s="92"/>
      <c r="JC37" s="93"/>
      <c r="JD37" s="94"/>
      <c r="JE37" s="95"/>
      <c r="JG37" s="87"/>
      <c r="JH37" s="98"/>
      <c r="JI37" s="88"/>
      <c r="JJ37" s="89"/>
      <c r="JK37" s="90"/>
      <c r="JL37" s="90"/>
      <c r="JM37" s="91"/>
      <c r="JN37" s="92"/>
      <c r="JO37" s="93"/>
      <c r="JP37" s="94"/>
      <c r="JQ37" s="95"/>
      <c r="JS37" s="87"/>
      <c r="JT37" s="98"/>
      <c r="JU37" s="88"/>
      <c r="JV37" s="89"/>
      <c r="JW37" s="90"/>
      <c r="JX37" s="90"/>
      <c r="JY37" s="91"/>
      <c r="JZ37" s="92"/>
      <c r="KA37" s="93"/>
      <c r="KB37" s="94"/>
      <c r="KC37" s="95"/>
      <c r="KE37" s="87"/>
      <c r="KF37" s="98"/>
    </row>
    <row r="38" spans="1:292" ht="13.5" customHeight="1" x14ac:dyDescent="0.25">
      <c r="A38" s="17"/>
      <c r="B38" s="87" t="s">
        <v>1150</v>
      </c>
      <c r="D38" s="167"/>
      <c r="E38" s="256"/>
      <c r="F38" s="89"/>
      <c r="G38" s="90"/>
      <c r="H38" s="90"/>
      <c r="I38" s="91"/>
      <c r="J38" s="92"/>
      <c r="K38" s="93"/>
      <c r="L38" s="94"/>
      <c r="M38" s="95"/>
      <c r="O38" s="87"/>
      <c r="P38" s="167"/>
      <c r="Q38" s="88"/>
      <c r="R38" s="89"/>
      <c r="S38" s="90"/>
      <c r="T38" s="90"/>
      <c r="U38" s="91"/>
      <c r="V38" s="92"/>
      <c r="W38" s="93"/>
      <c r="X38" s="94"/>
      <c r="Y38" s="95"/>
      <c r="AA38" s="87"/>
      <c r="AC38" s="88">
        <f t="shared" si="280"/>
        <v>44705</v>
      </c>
      <c r="AD38" s="89" t="str">
        <f t="shared" si="281"/>
        <v>Orban IV</v>
      </c>
      <c r="AE38" s="90">
        <v>44104</v>
      </c>
      <c r="AF38" s="90">
        <v>44562</v>
      </c>
      <c r="AG38" s="91" t="str">
        <f t="shared" si="284"/>
        <v>Katalin Nováok</v>
      </c>
      <c r="AH38" s="92" t="str">
        <f t="shared" si="285"/>
        <v>1977</v>
      </c>
      <c r="AI38" s="93" t="str">
        <f t="shared" si="286"/>
        <v>female</v>
      </c>
      <c r="AJ38" s="94" t="str">
        <f t="shared" si="287"/>
        <v>hu_fidesz01</v>
      </c>
      <c r="AK38" s="95" t="str">
        <f t="shared" si="288"/>
        <v>Nováok_Katalin_1977</v>
      </c>
      <c r="AM38" s="87"/>
      <c r="AN38" s="2" t="s">
        <v>1151</v>
      </c>
      <c r="AO38" s="88"/>
      <c r="AP38" s="89"/>
      <c r="AQ38" s="90"/>
      <c r="AR38" s="90"/>
      <c r="AS38" s="91"/>
      <c r="AT38" s="92"/>
      <c r="AU38" s="93"/>
      <c r="AV38" s="94"/>
      <c r="AW38" s="95"/>
      <c r="AY38" s="87"/>
      <c r="AZ38" s="98"/>
      <c r="BA38" s="88"/>
      <c r="BB38" s="89"/>
      <c r="BC38" s="90"/>
      <c r="BD38" s="90"/>
      <c r="BE38" s="91"/>
      <c r="BF38" s="92"/>
      <c r="BG38" s="93"/>
      <c r="BH38" s="94"/>
      <c r="BI38" s="95"/>
      <c r="BK38" s="87"/>
      <c r="BL38" s="98"/>
      <c r="BM38" s="88"/>
      <c r="BN38" s="89"/>
      <c r="BO38" s="90"/>
      <c r="BP38" s="90"/>
      <c r="BQ38" s="91"/>
      <c r="BR38" s="92"/>
      <c r="BS38" s="93"/>
      <c r="BT38" s="94"/>
      <c r="BU38" s="95"/>
      <c r="BW38" s="87"/>
      <c r="BX38" s="98"/>
      <c r="BY38" s="88"/>
      <c r="BZ38" s="89"/>
      <c r="CA38" s="90"/>
      <c r="CB38" s="90"/>
      <c r="CC38" s="91"/>
      <c r="CD38" s="92"/>
      <c r="CE38" s="93"/>
      <c r="CF38" s="94"/>
      <c r="CG38" s="95"/>
      <c r="CI38" s="87"/>
      <c r="CJ38" s="98"/>
      <c r="CK38" s="88"/>
      <c r="CL38" s="89"/>
      <c r="CM38" s="90"/>
      <c r="CN38" s="90"/>
      <c r="CO38" s="91"/>
      <c r="CP38" s="92"/>
      <c r="CQ38" s="93"/>
      <c r="CR38" s="94"/>
      <c r="CS38" s="95"/>
      <c r="CU38" s="87"/>
      <c r="CV38" s="98"/>
      <c r="CW38" s="88"/>
      <c r="CX38" s="89"/>
      <c r="CY38" s="90"/>
      <c r="CZ38" s="90"/>
      <c r="DA38" s="91"/>
      <c r="DB38" s="92"/>
      <c r="DC38" s="93"/>
      <c r="DD38" s="94"/>
      <c r="DE38" s="95"/>
      <c r="DG38" s="87"/>
      <c r="DH38" s="98"/>
      <c r="DI38" s="88"/>
      <c r="DJ38" s="89"/>
      <c r="DK38" s="90"/>
      <c r="DL38" s="90"/>
      <c r="DM38" s="91"/>
      <c r="DN38" s="92"/>
      <c r="DO38" s="93"/>
      <c r="DP38" s="94"/>
      <c r="DQ38" s="95"/>
      <c r="DS38" s="87"/>
      <c r="DT38" s="98"/>
      <c r="DU38" s="88"/>
      <c r="DV38" s="89"/>
      <c r="DW38" s="90"/>
      <c r="DX38" s="90"/>
      <c r="DY38" s="91"/>
      <c r="DZ38" s="92"/>
      <c r="EA38" s="93"/>
      <c r="EB38" s="94"/>
      <c r="EC38" s="95"/>
      <c r="EE38" s="87"/>
      <c r="EF38" s="98"/>
      <c r="EG38" s="88"/>
      <c r="EH38" s="89"/>
      <c r="EI38" s="90"/>
      <c r="EJ38" s="90"/>
      <c r="EK38" s="91"/>
      <c r="EL38" s="92"/>
      <c r="EM38" s="93"/>
      <c r="EN38" s="94"/>
      <c r="EO38" s="95"/>
      <c r="EQ38" s="87"/>
      <c r="ER38" s="98"/>
      <c r="ES38" s="88"/>
      <c r="ET38" s="89"/>
      <c r="EU38" s="90"/>
      <c r="EV38" s="90"/>
      <c r="EW38" s="91"/>
      <c r="EX38" s="92"/>
      <c r="EY38" s="93"/>
      <c r="EZ38" s="94"/>
      <c r="FA38" s="95"/>
      <c r="FC38" s="87"/>
      <c r="FD38" s="98"/>
      <c r="FE38" s="88"/>
      <c r="FF38" s="89"/>
      <c r="FG38" s="90"/>
      <c r="FH38" s="90"/>
      <c r="FI38" s="91"/>
      <c r="FJ38" s="92"/>
      <c r="FK38" s="93"/>
      <c r="FL38" s="94"/>
      <c r="FM38" s="95"/>
      <c r="FO38" s="87"/>
      <c r="FP38" s="98"/>
      <c r="FQ38" s="88"/>
      <c r="FR38" s="89"/>
      <c r="FS38" s="90"/>
      <c r="FT38" s="90"/>
      <c r="FU38" s="91"/>
      <c r="FV38" s="92"/>
      <c r="FW38" s="93"/>
      <c r="FX38" s="94"/>
      <c r="FY38" s="95"/>
      <c r="GA38" s="87"/>
      <c r="GB38" s="98"/>
      <c r="GC38" s="88"/>
      <c r="GD38" s="89"/>
      <c r="GE38" s="90"/>
      <c r="GF38" s="90"/>
      <c r="GG38" s="91"/>
      <c r="GH38" s="92"/>
      <c r="GI38" s="93"/>
      <c r="GJ38" s="94"/>
      <c r="GK38" s="95"/>
      <c r="GM38" s="87"/>
      <c r="GN38" s="98"/>
      <c r="GO38" s="88"/>
      <c r="GP38" s="89"/>
      <c r="GQ38" s="90"/>
      <c r="GR38" s="90"/>
      <c r="GS38" s="91"/>
      <c r="GT38" s="92"/>
      <c r="GU38" s="93"/>
      <c r="GV38" s="94"/>
      <c r="GW38" s="95"/>
      <c r="GY38" s="87"/>
      <c r="GZ38" s="98"/>
      <c r="HA38" s="88"/>
      <c r="HB38" s="89"/>
      <c r="HC38" s="90"/>
      <c r="HD38" s="90"/>
      <c r="HE38" s="91"/>
      <c r="HF38" s="92"/>
      <c r="HG38" s="93"/>
      <c r="HH38" s="94"/>
      <c r="HI38" s="95"/>
      <c r="HK38" s="87"/>
      <c r="HL38" s="98"/>
      <c r="HM38" s="88"/>
      <c r="HN38" s="89"/>
      <c r="HO38" s="90"/>
      <c r="HP38" s="90"/>
      <c r="HQ38" s="91"/>
      <c r="HR38" s="92"/>
      <c r="HS38" s="93"/>
      <c r="HT38" s="94"/>
      <c r="HU38" s="95"/>
      <c r="HW38" s="87"/>
      <c r="HX38" s="98"/>
      <c r="HY38" s="88"/>
      <c r="HZ38" s="89"/>
      <c r="IA38" s="90"/>
      <c r="IB38" s="90"/>
      <c r="IC38" s="91"/>
      <c r="ID38" s="92"/>
      <c r="IE38" s="93"/>
      <c r="IF38" s="94"/>
      <c r="IG38" s="95"/>
      <c r="II38" s="87"/>
      <c r="IJ38" s="98"/>
      <c r="IK38" s="88"/>
      <c r="IL38" s="89"/>
      <c r="IM38" s="90"/>
      <c r="IN38" s="90"/>
      <c r="IO38" s="91"/>
      <c r="IP38" s="92"/>
      <c r="IQ38" s="93"/>
      <c r="IR38" s="94"/>
      <c r="IS38" s="95"/>
      <c r="IU38" s="87"/>
      <c r="IV38" s="98"/>
      <c r="IW38" s="88"/>
      <c r="IX38" s="89"/>
      <c r="IY38" s="90"/>
      <c r="IZ38" s="90"/>
      <c r="JA38" s="91"/>
      <c r="JB38" s="92"/>
      <c r="JC38" s="93"/>
      <c r="JD38" s="94"/>
      <c r="JE38" s="95"/>
      <c r="JG38" s="87"/>
      <c r="JH38" s="98"/>
      <c r="JI38" s="88"/>
      <c r="JJ38" s="89"/>
      <c r="JK38" s="90"/>
      <c r="JL38" s="90"/>
      <c r="JM38" s="91"/>
      <c r="JN38" s="92"/>
      <c r="JO38" s="93"/>
      <c r="JP38" s="94"/>
      <c r="JQ38" s="95"/>
      <c r="JS38" s="87"/>
      <c r="JT38" s="98"/>
      <c r="JU38" s="88"/>
      <c r="JV38" s="89"/>
      <c r="JW38" s="90"/>
      <c r="JX38" s="90"/>
      <c r="JY38" s="91"/>
      <c r="JZ38" s="92"/>
      <c r="KA38" s="93"/>
      <c r="KB38" s="94"/>
      <c r="KC38" s="95"/>
      <c r="KE38" s="87"/>
      <c r="KF38" s="98"/>
    </row>
    <row r="39" spans="1:292" ht="13.5" customHeight="1" x14ac:dyDescent="0.25">
      <c r="A39" s="17"/>
      <c r="B39" s="87" t="s">
        <v>534</v>
      </c>
      <c r="D39" s="167"/>
      <c r="E39" s="88" t="str">
        <f t="shared" si="0"/>
        <v/>
      </c>
      <c r="F39" s="89" t="str">
        <f t="shared" si="1"/>
        <v/>
      </c>
      <c r="G39" s="90" t="str">
        <f t="shared" si="2"/>
        <v/>
      </c>
      <c r="H39" s="90" t="str">
        <f t="shared" si="3"/>
        <v/>
      </c>
      <c r="I39" s="91" t="str">
        <f t="shared" si="4"/>
        <v/>
      </c>
      <c r="J39" s="92" t="str">
        <f t="shared" si="5"/>
        <v/>
      </c>
      <c r="K39" s="93" t="str">
        <f t="shared" si="6"/>
        <v/>
      </c>
      <c r="L39" s="94" t="str">
        <f t="shared" si="214"/>
        <v/>
      </c>
      <c r="M39" s="95" t="str">
        <f t="shared" si="7"/>
        <v/>
      </c>
      <c r="O39" s="87"/>
      <c r="P39" s="167"/>
      <c r="Q39" s="88" t="str">
        <f t="shared" si="272"/>
        <v/>
      </c>
      <c r="R39" s="89" t="str">
        <f t="shared" si="273"/>
        <v/>
      </c>
      <c r="S39" s="90" t="str">
        <f t="shared" ref="S39" si="289">IF(U39="","",Q$2)</f>
        <v/>
      </c>
      <c r="T39" s="90" t="str">
        <f t="shared" si="274"/>
        <v/>
      </c>
      <c r="U39" s="91" t="str">
        <f t="shared" si="275"/>
        <v/>
      </c>
      <c r="V39" s="92" t="str">
        <f t="shared" si="276"/>
        <v/>
      </c>
      <c r="W39" s="93" t="str">
        <f t="shared" si="277"/>
        <v/>
      </c>
      <c r="X39" s="94" t="str">
        <f t="shared" si="278"/>
        <v/>
      </c>
      <c r="Y39" s="95" t="str">
        <f t="shared" si="279"/>
        <v/>
      </c>
      <c r="AA39" s="87"/>
      <c r="AB39" s="98"/>
      <c r="AC39" s="88" t="str">
        <f t="shared" si="280"/>
        <v/>
      </c>
      <c r="AD39" s="89" t="str">
        <f t="shared" si="281"/>
        <v/>
      </c>
      <c r="AE39" s="90" t="str">
        <f t="shared" si="282"/>
        <v/>
      </c>
      <c r="AF39" s="90" t="str">
        <f t="shared" si="283"/>
        <v/>
      </c>
      <c r="AG39" s="91" t="str">
        <f t="shared" si="284"/>
        <v/>
      </c>
      <c r="AH39" s="92" t="str">
        <f t="shared" si="285"/>
        <v/>
      </c>
      <c r="AI39" s="93" t="str">
        <f t="shared" si="286"/>
        <v/>
      </c>
      <c r="AJ39" s="94" t="str">
        <f t="shared" si="287"/>
        <v/>
      </c>
      <c r="AK39" s="95" t="str">
        <f t="shared" si="288"/>
        <v/>
      </c>
      <c r="AM39" s="87"/>
      <c r="AN39" s="87"/>
      <c r="AO39" s="88" t="str">
        <f t="shared" si="26"/>
        <v/>
      </c>
      <c r="AP39" s="89" t="str">
        <f t="shared" si="27"/>
        <v/>
      </c>
      <c r="AQ39" s="90" t="str">
        <f t="shared" si="28"/>
        <v/>
      </c>
      <c r="AR39" s="90" t="str">
        <f t="shared" si="29"/>
        <v/>
      </c>
      <c r="AS39" s="91" t="str">
        <f t="shared" si="30"/>
        <v/>
      </c>
      <c r="AT39" s="92" t="str">
        <f t="shared" si="31"/>
        <v/>
      </c>
      <c r="AU39" s="93" t="str">
        <f t="shared" si="32"/>
        <v/>
      </c>
      <c r="AV39" s="94" t="str">
        <f t="shared" si="33"/>
        <v/>
      </c>
      <c r="AW39" s="95" t="str">
        <f t="shared" si="34"/>
        <v/>
      </c>
      <c r="AY39" s="87"/>
      <c r="AZ39" s="87"/>
      <c r="BA39" s="88" t="str">
        <f t="shared" si="35"/>
        <v/>
      </c>
      <c r="BB39" s="89" t="str">
        <f t="shared" si="36"/>
        <v/>
      </c>
      <c r="BC39" s="90" t="str">
        <f t="shared" si="37"/>
        <v/>
      </c>
      <c r="BD39" s="90" t="str">
        <f t="shared" si="38"/>
        <v/>
      </c>
      <c r="BE39" s="91" t="str">
        <f t="shared" si="39"/>
        <v/>
      </c>
      <c r="BF39" s="92" t="str">
        <f t="shared" si="40"/>
        <v/>
      </c>
      <c r="BG39" s="93" t="str">
        <f t="shared" si="41"/>
        <v/>
      </c>
      <c r="BH39" s="94" t="str">
        <f t="shared" si="42"/>
        <v/>
      </c>
      <c r="BI39" s="95" t="str">
        <f t="shared" si="43"/>
        <v/>
      </c>
      <c r="BK39" s="87"/>
      <c r="BL39" s="87"/>
      <c r="BM39" s="88" t="str">
        <f t="shared" si="44"/>
        <v/>
      </c>
      <c r="BN39" s="89" t="str">
        <f t="shared" si="45"/>
        <v/>
      </c>
      <c r="BO39" s="90" t="str">
        <f t="shared" si="46"/>
        <v/>
      </c>
      <c r="BP39" s="90" t="str">
        <f t="shared" si="47"/>
        <v/>
      </c>
      <c r="BQ39" s="91" t="str">
        <f t="shared" si="48"/>
        <v/>
      </c>
      <c r="BR39" s="92" t="str">
        <f t="shared" si="49"/>
        <v/>
      </c>
      <c r="BS39" s="93" t="str">
        <f t="shared" si="50"/>
        <v/>
      </c>
      <c r="BT39" s="94" t="str">
        <f t="shared" si="51"/>
        <v/>
      </c>
      <c r="BU39" s="95" t="str">
        <f t="shared" si="52"/>
        <v/>
      </c>
      <c r="BW39" s="87"/>
      <c r="BX39" s="87"/>
      <c r="BY39" s="88" t="str">
        <f t="shared" si="53"/>
        <v/>
      </c>
      <c r="BZ39" s="89" t="str">
        <f t="shared" si="54"/>
        <v/>
      </c>
      <c r="CA39" s="90" t="str">
        <f t="shared" si="55"/>
        <v/>
      </c>
      <c r="CB39" s="90" t="str">
        <f t="shared" si="56"/>
        <v/>
      </c>
      <c r="CC39" s="91" t="str">
        <f t="shared" si="57"/>
        <v/>
      </c>
      <c r="CD39" s="92" t="str">
        <f t="shared" si="58"/>
        <v/>
      </c>
      <c r="CE39" s="93" t="str">
        <f t="shared" si="59"/>
        <v/>
      </c>
      <c r="CF39" s="94" t="str">
        <f t="shared" si="60"/>
        <v/>
      </c>
      <c r="CG39" s="95" t="str">
        <f t="shared" si="61"/>
        <v/>
      </c>
      <c r="CI39" s="87"/>
      <c r="CJ39" s="87"/>
      <c r="CK39" s="88" t="str">
        <f t="shared" si="62"/>
        <v/>
      </c>
      <c r="CL39" s="89" t="str">
        <f t="shared" si="63"/>
        <v/>
      </c>
      <c r="CM39" s="90" t="str">
        <f t="shared" si="64"/>
        <v/>
      </c>
      <c r="CN39" s="90" t="str">
        <f t="shared" si="65"/>
        <v/>
      </c>
      <c r="CO39" s="91" t="str">
        <f t="shared" si="66"/>
        <v/>
      </c>
      <c r="CP39" s="92" t="str">
        <f t="shared" si="67"/>
        <v/>
      </c>
      <c r="CQ39" s="93" t="str">
        <f t="shared" si="68"/>
        <v/>
      </c>
      <c r="CR39" s="94" t="str">
        <f t="shared" si="69"/>
        <v/>
      </c>
      <c r="CS39" s="95" t="str">
        <f t="shared" si="70"/>
        <v/>
      </c>
      <c r="CU39" s="87"/>
      <c r="CV39" s="87"/>
      <c r="CW39" s="88" t="str">
        <f t="shared" si="71"/>
        <v/>
      </c>
      <c r="CX39" s="89" t="str">
        <f t="shared" si="72"/>
        <v/>
      </c>
      <c r="CY39" s="90" t="str">
        <f t="shared" si="73"/>
        <v/>
      </c>
      <c r="CZ39" s="90" t="str">
        <f t="shared" si="74"/>
        <v/>
      </c>
      <c r="DA39" s="91" t="str">
        <f t="shared" si="75"/>
        <v/>
      </c>
      <c r="DB39" s="92" t="str">
        <f t="shared" si="76"/>
        <v/>
      </c>
      <c r="DC39" s="93" t="str">
        <f t="shared" si="77"/>
        <v/>
      </c>
      <c r="DD39" s="94" t="str">
        <f t="shared" si="78"/>
        <v/>
      </c>
      <c r="DE39" s="95" t="str">
        <f t="shared" si="79"/>
        <v/>
      </c>
      <c r="DG39" s="87"/>
      <c r="DH39" s="87"/>
      <c r="DI39" s="88" t="str">
        <f t="shared" si="80"/>
        <v/>
      </c>
      <c r="DJ39" s="89" t="str">
        <f t="shared" si="81"/>
        <v/>
      </c>
      <c r="DK39" s="90" t="str">
        <f t="shared" si="82"/>
        <v/>
      </c>
      <c r="DL39" s="90" t="str">
        <f t="shared" si="83"/>
        <v/>
      </c>
      <c r="DM39" s="91" t="str">
        <f t="shared" si="84"/>
        <v/>
      </c>
      <c r="DN39" s="92" t="str">
        <f t="shared" si="85"/>
        <v/>
      </c>
      <c r="DO39" s="93" t="str">
        <f t="shared" si="86"/>
        <v/>
      </c>
      <c r="DP39" s="94" t="str">
        <f t="shared" si="87"/>
        <v/>
      </c>
      <c r="DQ39" s="95" t="str">
        <f t="shared" si="88"/>
        <v/>
      </c>
      <c r="DS39" s="87"/>
      <c r="DT39" s="87"/>
      <c r="DU39" s="88" t="str">
        <f t="shared" si="89"/>
        <v/>
      </c>
      <c r="DV39" s="89" t="str">
        <f t="shared" si="90"/>
        <v/>
      </c>
      <c r="DW39" s="90" t="str">
        <f t="shared" si="91"/>
        <v/>
      </c>
      <c r="DX39" s="90" t="str">
        <f t="shared" si="92"/>
        <v/>
      </c>
      <c r="DY39" s="91" t="str">
        <f t="shared" si="93"/>
        <v/>
      </c>
      <c r="DZ39" s="92" t="str">
        <f t="shared" si="94"/>
        <v/>
      </c>
      <c r="EA39" s="93" t="str">
        <f t="shared" si="95"/>
        <v/>
      </c>
      <c r="EB39" s="94" t="str">
        <f t="shared" si="96"/>
        <v/>
      </c>
      <c r="EC39" s="95" t="str">
        <f t="shared" si="97"/>
        <v/>
      </c>
      <c r="EE39" s="87"/>
      <c r="EF39" s="87"/>
      <c r="EG39" s="88" t="str">
        <f t="shared" si="98"/>
        <v/>
      </c>
      <c r="EH39" s="89" t="str">
        <f t="shared" si="99"/>
        <v/>
      </c>
      <c r="EI39" s="90" t="str">
        <f t="shared" si="100"/>
        <v/>
      </c>
      <c r="EJ39" s="90" t="str">
        <f t="shared" si="101"/>
        <v/>
      </c>
      <c r="EK39" s="91" t="str">
        <f t="shared" si="102"/>
        <v/>
      </c>
      <c r="EL39" s="92" t="str">
        <f t="shared" si="103"/>
        <v/>
      </c>
      <c r="EM39" s="93" t="str">
        <f t="shared" si="104"/>
        <v/>
      </c>
      <c r="EN39" s="94" t="str">
        <f t="shared" si="105"/>
        <v/>
      </c>
      <c r="EO39" s="95" t="str">
        <f t="shared" si="106"/>
        <v/>
      </c>
      <c r="EQ39" s="87"/>
      <c r="ER39" s="87"/>
      <c r="ES39" s="88" t="str">
        <f t="shared" si="107"/>
        <v/>
      </c>
      <c r="ET39" s="89" t="str">
        <f t="shared" si="108"/>
        <v/>
      </c>
      <c r="EU39" s="90" t="str">
        <f t="shared" si="109"/>
        <v/>
      </c>
      <c r="EV39" s="90" t="str">
        <f t="shared" si="110"/>
        <v/>
      </c>
      <c r="EW39" s="91" t="str">
        <f t="shared" si="111"/>
        <v/>
      </c>
      <c r="EX39" s="92" t="str">
        <f t="shared" si="112"/>
        <v/>
      </c>
      <c r="EY39" s="93" t="str">
        <f t="shared" si="113"/>
        <v/>
      </c>
      <c r="EZ39" s="94" t="str">
        <f t="shared" si="114"/>
        <v/>
      </c>
      <c r="FA39" s="95" t="str">
        <f t="shared" si="115"/>
        <v/>
      </c>
      <c r="FC39" s="87"/>
      <c r="FD39" s="87"/>
      <c r="FE39" s="88" t="str">
        <f t="shared" si="116"/>
        <v/>
      </c>
      <c r="FF39" s="89" t="str">
        <f t="shared" si="117"/>
        <v/>
      </c>
      <c r="FG39" s="90" t="str">
        <f t="shared" si="118"/>
        <v/>
      </c>
      <c r="FH39" s="90" t="str">
        <f t="shared" si="119"/>
        <v/>
      </c>
      <c r="FI39" s="91" t="str">
        <f t="shared" si="120"/>
        <v/>
      </c>
      <c r="FJ39" s="92" t="str">
        <f t="shared" si="121"/>
        <v/>
      </c>
      <c r="FK39" s="93" t="str">
        <f t="shared" si="122"/>
        <v/>
      </c>
      <c r="FL39" s="94" t="str">
        <f t="shared" si="123"/>
        <v/>
      </c>
      <c r="FM39" s="95" t="str">
        <f t="shared" si="124"/>
        <v/>
      </c>
      <c r="FO39" s="87"/>
      <c r="FP39" s="87"/>
      <c r="FQ39" s="88" t="str">
        <f>IF(FU39="","",#REF!)</f>
        <v/>
      </c>
      <c r="FR39" s="89" t="str">
        <f t="shared" si="125"/>
        <v/>
      </c>
      <c r="FS39" s="90" t="str">
        <f t="shared" si="126"/>
        <v/>
      </c>
      <c r="FT39" s="90" t="str">
        <f t="shared" si="127"/>
        <v/>
      </c>
      <c r="FU39" s="91" t="str">
        <f t="shared" si="128"/>
        <v/>
      </c>
      <c r="FV39" s="92" t="str">
        <f t="shared" si="129"/>
        <v/>
      </c>
      <c r="FW39" s="93" t="str">
        <f t="shared" si="130"/>
        <v/>
      </c>
      <c r="FX39" s="94" t="str">
        <f t="shared" si="131"/>
        <v/>
      </c>
      <c r="FY39" s="95" t="str">
        <f t="shared" si="132"/>
        <v/>
      </c>
      <c r="GA39" s="87"/>
      <c r="GB39" s="87"/>
      <c r="GC39" s="88" t="str">
        <f t="shared" si="133"/>
        <v/>
      </c>
      <c r="GD39" s="89" t="str">
        <f t="shared" si="134"/>
        <v/>
      </c>
      <c r="GE39" s="90" t="str">
        <f t="shared" si="135"/>
        <v/>
      </c>
      <c r="GF39" s="90" t="str">
        <f t="shared" si="136"/>
        <v/>
      </c>
      <c r="GG39" s="91" t="str">
        <f t="shared" si="137"/>
        <v/>
      </c>
      <c r="GH39" s="92" t="str">
        <f t="shared" si="138"/>
        <v/>
      </c>
      <c r="GI39" s="93" t="str">
        <f t="shared" si="139"/>
        <v/>
      </c>
      <c r="GJ39" s="94" t="str">
        <f t="shared" si="140"/>
        <v/>
      </c>
      <c r="GK39" s="95" t="str">
        <f t="shared" si="141"/>
        <v/>
      </c>
      <c r="GM39" s="87"/>
      <c r="GN39" s="87"/>
      <c r="GO39" s="88" t="str">
        <f t="shared" si="142"/>
        <v/>
      </c>
      <c r="GP39" s="89" t="str">
        <f t="shared" si="143"/>
        <v/>
      </c>
      <c r="GQ39" s="90" t="str">
        <f t="shared" si="144"/>
        <v/>
      </c>
      <c r="GR39" s="90" t="str">
        <f t="shared" si="145"/>
        <v/>
      </c>
      <c r="GS39" s="91" t="str">
        <f t="shared" si="146"/>
        <v/>
      </c>
      <c r="GT39" s="92" t="str">
        <f t="shared" si="147"/>
        <v/>
      </c>
      <c r="GU39" s="93" t="str">
        <f t="shared" si="148"/>
        <v/>
      </c>
      <c r="GV39" s="94" t="str">
        <f t="shared" si="149"/>
        <v/>
      </c>
      <c r="GW39" s="95" t="str">
        <f t="shared" si="150"/>
        <v/>
      </c>
      <c r="GY39" s="87"/>
      <c r="GZ39" s="87"/>
      <c r="HA39" s="88" t="str">
        <f t="shared" si="151"/>
        <v/>
      </c>
      <c r="HB39" s="89" t="str">
        <f t="shared" si="152"/>
        <v/>
      </c>
      <c r="HC39" s="90" t="str">
        <f t="shared" si="153"/>
        <v/>
      </c>
      <c r="HD39" s="90" t="str">
        <f t="shared" si="154"/>
        <v/>
      </c>
      <c r="HE39" s="91" t="str">
        <f t="shared" si="155"/>
        <v/>
      </c>
      <c r="HF39" s="92" t="str">
        <f t="shared" si="156"/>
        <v/>
      </c>
      <c r="HG39" s="93" t="str">
        <f t="shared" si="157"/>
        <v/>
      </c>
      <c r="HH39" s="94" t="str">
        <f t="shared" si="158"/>
        <v/>
      </c>
      <c r="HI39" s="95" t="str">
        <f t="shared" si="159"/>
        <v/>
      </c>
      <c r="HK39" s="87"/>
      <c r="HL39" s="87" t="s">
        <v>291</v>
      </c>
      <c r="HM39" s="88" t="str">
        <f t="shared" si="160"/>
        <v/>
      </c>
      <c r="HN39" s="89" t="str">
        <f t="shared" si="161"/>
        <v/>
      </c>
      <c r="HO39" s="90" t="str">
        <f t="shared" si="162"/>
        <v/>
      </c>
      <c r="HP39" s="90" t="str">
        <f t="shared" si="163"/>
        <v/>
      </c>
      <c r="HQ39" s="91" t="str">
        <f t="shared" si="164"/>
        <v/>
      </c>
      <c r="HR39" s="92" t="str">
        <f t="shared" si="165"/>
        <v/>
      </c>
      <c r="HS39" s="93" t="str">
        <f t="shared" si="166"/>
        <v/>
      </c>
      <c r="HT39" s="94" t="str">
        <f t="shared" si="167"/>
        <v/>
      </c>
      <c r="HU39" s="95" t="str">
        <f t="shared" si="168"/>
        <v/>
      </c>
      <c r="HW39" s="87"/>
      <c r="HX39" s="87"/>
      <c r="HY39" s="88" t="str">
        <f t="shared" si="169"/>
        <v/>
      </c>
      <c r="HZ39" s="89" t="str">
        <f t="shared" si="170"/>
        <v/>
      </c>
      <c r="IA39" s="90" t="str">
        <f t="shared" si="171"/>
        <v/>
      </c>
      <c r="IB39" s="90" t="str">
        <f t="shared" si="172"/>
        <v/>
      </c>
      <c r="IC39" s="91" t="str">
        <f t="shared" si="173"/>
        <v/>
      </c>
      <c r="ID39" s="92" t="str">
        <f t="shared" si="174"/>
        <v/>
      </c>
      <c r="IE39" s="93" t="str">
        <f t="shared" si="175"/>
        <v/>
      </c>
      <c r="IF39" s="94" t="str">
        <f t="shared" si="176"/>
        <v/>
      </c>
      <c r="IG39" s="95" t="str">
        <f t="shared" si="177"/>
        <v/>
      </c>
      <c r="II39" s="87"/>
      <c r="IJ39" s="87"/>
      <c r="IK39" s="88" t="str">
        <f t="shared" si="178"/>
        <v/>
      </c>
      <c r="IL39" s="89" t="str">
        <f t="shared" si="179"/>
        <v/>
      </c>
      <c r="IM39" s="90" t="str">
        <f t="shared" si="180"/>
        <v/>
      </c>
      <c r="IN39" s="90" t="str">
        <f t="shared" si="181"/>
        <v/>
      </c>
      <c r="IO39" s="91" t="str">
        <f t="shared" si="182"/>
        <v/>
      </c>
      <c r="IP39" s="92" t="str">
        <f t="shared" si="183"/>
        <v/>
      </c>
      <c r="IQ39" s="93" t="str">
        <f t="shared" si="184"/>
        <v/>
      </c>
      <c r="IR39" s="94" t="str">
        <f t="shared" si="185"/>
        <v/>
      </c>
      <c r="IS39" s="95" t="str">
        <f t="shared" si="186"/>
        <v/>
      </c>
      <c r="IU39" s="87"/>
      <c r="IV39" s="87"/>
      <c r="IW39" s="88" t="str">
        <f t="shared" si="187"/>
        <v/>
      </c>
      <c r="IX39" s="89" t="str">
        <f t="shared" si="188"/>
        <v/>
      </c>
      <c r="IY39" s="90" t="str">
        <f t="shared" si="189"/>
        <v/>
      </c>
      <c r="IZ39" s="90" t="str">
        <f t="shared" si="190"/>
        <v/>
      </c>
      <c r="JA39" s="91" t="str">
        <f t="shared" si="191"/>
        <v/>
      </c>
      <c r="JB39" s="92" t="str">
        <f t="shared" si="192"/>
        <v/>
      </c>
      <c r="JC39" s="93" t="str">
        <f t="shared" si="193"/>
        <v/>
      </c>
      <c r="JD39" s="94" t="str">
        <f t="shared" si="194"/>
        <v/>
      </c>
      <c r="JE39" s="95" t="str">
        <f t="shared" si="195"/>
        <v/>
      </c>
      <c r="JG39" s="87"/>
      <c r="JH39" s="87"/>
      <c r="JI39" s="88" t="str">
        <f t="shared" si="196"/>
        <v/>
      </c>
      <c r="JJ39" s="89" t="str">
        <f t="shared" si="197"/>
        <v/>
      </c>
      <c r="JK39" s="90" t="str">
        <f t="shared" si="198"/>
        <v/>
      </c>
      <c r="JL39" s="90" t="str">
        <f t="shared" si="199"/>
        <v/>
      </c>
      <c r="JM39" s="91" t="str">
        <f t="shared" si="200"/>
        <v/>
      </c>
      <c r="JN39" s="92" t="str">
        <f t="shared" si="201"/>
        <v/>
      </c>
      <c r="JO39" s="93" t="str">
        <f t="shared" si="202"/>
        <v/>
      </c>
      <c r="JP39" s="94" t="str">
        <f t="shared" si="203"/>
        <v/>
      </c>
      <c r="JQ39" s="95" t="str">
        <f t="shared" si="204"/>
        <v/>
      </c>
      <c r="JS39" s="87"/>
      <c r="JT39" s="87"/>
      <c r="JU39" s="88" t="str">
        <f t="shared" si="205"/>
        <v/>
      </c>
      <c r="JV39" s="89" t="str">
        <f t="shared" si="206"/>
        <v/>
      </c>
      <c r="JW39" s="90" t="str">
        <f t="shared" si="207"/>
        <v/>
      </c>
      <c r="JX39" s="90" t="str">
        <f t="shared" si="208"/>
        <v/>
      </c>
      <c r="JY39" s="91" t="str">
        <f t="shared" si="209"/>
        <v/>
      </c>
      <c r="JZ39" s="92" t="str">
        <f t="shared" si="210"/>
        <v/>
      </c>
      <c r="KA39" s="93" t="str">
        <f t="shared" si="211"/>
        <v/>
      </c>
      <c r="KB39" s="94" t="str">
        <f t="shared" si="212"/>
        <v/>
      </c>
      <c r="KC39" s="95" t="str">
        <f t="shared" si="213"/>
        <v/>
      </c>
      <c r="KE39" s="87"/>
      <c r="KF39" s="87"/>
    </row>
    <row r="40" spans="1:292" ht="13.5" customHeight="1" x14ac:dyDescent="0.25">
      <c r="A40" s="17"/>
      <c r="B40" s="87" t="s">
        <v>538</v>
      </c>
      <c r="D40" s="167"/>
      <c r="E40" s="88" t="str">
        <f t="shared" si="0"/>
        <v/>
      </c>
      <c r="F40" s="89" t="str">
        <f t="shared" si="1"/>
        <v/>
      </c>
      <c r="G40" s="90" t="str">
        <f t="shared" si="2"/>
        <v/>
      </c>
      <c r="H40" s="90" t="str">
        <f t="shared" si="3"/>
        <v/>
      </c>
      <c r="I40" s="91" t="str">
        <f t="shared" si="4"/>
        <v/>
      </c>
      <c r="J40" s="92" t="str">
        <f t="shared" si="5"/>
        <v/>
      </c>
      <c r="K40" s="93" t="str">
        <f t="shared" si="6"/>
        <v/>
      </c>
      <c r="L40" s="94" t="str">
        <f t="shared" si="214"/>
        <v/>
      </c>
      <c r="M40" s="95" t="str">
        <f t="shared" si="7"/>
        <v/>
      </c>
      <c r="O40" s="87"/>
      <c r="P40" s="167"/>
      <c r="Q40" s="88" t="str">
        <f t="shared" si="8"/>
        <v/>
      </c>
      <c r="R40" s="89" t="str">
        <f t="shared" si="9"/>
        <v/>
      </c>
      <c r="S40" s="90" t="str">
        <f t="shared" si="10"/>
        <v/>
      </c>
      <c r="T40" s="90" t="str">
        <f t="shared" si="11"/>
        <v/>
      </c>
      <c r="U40" s="91" t="str">
        <f t="shared" si="12"/>
        <v/>
      </c>
      <c r="V40" s="92" t="str">
        <f t="shared" si="13"/>
        <v/>
      </c>
      <c r="W40" s="93" t="str">
        <f t="shared" si="14"/>
        <v/>
      </c>
      <c r="X40" s="94" t="str">
        <f t="shared" si="15"/>
        <v/>
      </c>
      <c r="Y40" s="95" t="str">
        <f t="shared" si="16"/>
        <v/>
      </c>
      <c r="AA40" s="87"/>
      <c r="AB40" s="87"/>
      <c r="AC40" s="88" t="str">
        <f t="shared" si="280"/>
        <v/>
      </c>
      <c r="AD40" s="89" t="str">
        <f t="shared" si="281"/>
        <v/>
      </c>
      <c r="AE40" s="90" t="str">
        <f t="shared" si="282"/>
        <v/>
      </c>
      <c r="AF40" s="90" t="str">
        <f t="shared" si="283"/>
        <v/>
      </c>
      <c r="AG40" s="91" t="str">
        <f t="shared" si="284"/>
        <v/>
      </c>
      <c r="AH40" s="92" t="str">
        <f t="shared" si="285"/>
        <v/>
      </c>
      <c r="AI40" s="93" t="str">
        <f t="shared" si="286"/>
        <v/>
      </c>
      <c r="AJ40" s="94" t="str">
        <f t="shared" si="287"/>
        <v/>
      </c>
      <c r="AK40" s="95" t="str">
        <f t="shared" si="288"/>
        <v/>
      </c>
      <c r="AM40" s="87"/>
      <c r="AN40" s="87"/>
      <c r="AO40" s="88" t="str">
        <f t="shared" si="26"/>
        <v/>
      </c>
      <c r="AP40" s="89" t="str">
        <f t="shared" si="27"/>
        <v/>
      </c>
      <c r="AQ40" s="90" t="str">
        <f t="shared" si="28"/>
        <v/>
      </c>
      <c r="AR40" s="90" t="str">
        <f t="shared" si="29"/>
        <v/>
      </c>
      <c r="AS40" s="91" t="str">
        <f t="shared" si="30"/>
        <v/>
      </c>
      <c r="AT40" s="92" t="str">
        <f t="shared" si="31"/>
        <v/>
      </c>
      <c r="AU40" s="93" t="str">
        <f t="shared" si="32"/>
        <v/>
      </c>
      <c r="AV40" s="94" t="str">
        <f t="shared" si="33"/>
        <v/>
      </c>
      <c r="AW40" s="95" t="str">
        <f t="shared" si="34"/>
        <v/>
      </c>
      <c r="AY40" s="87"/>
      <c r="AZ40" s="87"/>
      <c r="BA40" s="88" t="str">
        <f t="shared" si="35"/>
        <v/>
      </c>
      <c r="BB40" s="89" t="str">
        <f t="shared" si="36"/>
        <v/>
      </c>
      <c r="BC40" s="90" t="str">
        <f t="shared" si="37"/>
        <v/>
      </c>
      <c r="BD40" s="90" t="str">
        <f t="shared" si="38"/>
        <v/>
      </c>
      <c r="BE40" s="91" t="str">
        <f t="shared" si="39"/>
        <v/>
      </c>
      <c r="BF40" s="92" t="str">
        <f t="shared" si="40"/>
        <v/>
      </c>
      <c r="BG40" s="93" t="str">
        <f t="shared" si="41"/>
        <v/>
      </c>
      <c r="BH40" s="94" t="str">
        <f t="shared" si="42"/>
        <v/>
      </c>
      <c r="BI40" s="95" t="str">
        <f t="shared" si="43"/>
        <v/>
      </c>
      <c r="BK40" s="87"/>
      <c r="BL40" s="87"/>
      <c r="BM40" s="88" t="str">
        <f t="shared" si="44"/>
        <v/>
      </c>
      <c r="BN40" s="89" t="str">
        <f t="shared" si="45"/>
        <v/>
      </c>
      <c r="BO40" s="90" t="str">
        <f t="shared" si="46"/>
        <v/>
      </c>
      <c r="BP40" s="90" t="str">
        <f t="shared" si="47"/>
        <v/>
      </c>
      <c r="BQ40" s="91" t="str">
        <f t="shared" si="48"/>
        <v/>
      </c>
      <c r="BR40" s="92" t="str">
        <f t="shared" si="49"/>
        <v/>
      </c>
      <c r="BS40" s="93" t="str">
        <f t="shared" si="50"/>
        <v/>
      </c>
      <c r="BT40" s="94" t="str">
        <f t="shared" si="51"/>
        <v/>
      </c>
      <c r="BU40" s="95" t="str">
        <f t="shared" si="52"/>
        <v/>
      </c>
      <c r="BW40" s="87"/>
      <c r="BX40" s="87"/>
      <c r="BY40" s="88" t="str">
        <f t="shared" si="53"/>
        <v/>
      </c>
      <c r="BZ40" s="89" t="str">
        <f t="shared" si="54"/>
        <v/>
      </c>
      <c r="CA40" s="90" t="str">
        <f t="shared" si="55"/>
        <v/>
      </c>
      <c r="CB40" s="90" t="str">
        <f t="shared" si="56"/>
        <v/>
      </c>
      <c r="CC40" s="91" t="str">
        <f t="shared" si="57"/>
        <v/>
      </c>
      <c r="CD40" s="92" t="str">
        <f t="shared" si="58"/>
        <v/>
      </c>
      <c r="CE40" s="93" t="str">
        <f t="shared" si="59"/>
        <v/>
      </c>
      <c r="CF40" s="94" t="str">
        <f t="shared" si="60"/>
        <v/>
      </c>
      <c r="CG40" s="95" t="str">
        <f t="shared" si="61"/>
        <v/>
      </c>
      <c r="CI40" s="87"/>
      <c r="CJ40" s="87"/>
      <c r="CK40" s="88" t="str">
        <f t="shared" si="62"/>
        <v/>
      </c>
      <c r="CL40" s="89" t="str">
        <f t="shared" si="63"/>
        <v/>
      </c>
      <c r="CM40" s="90" t="str">
        <f t="shared" si="64"/>
        <v/>
      </c>
      <c r="CN40" s="90" t="str">
        <f t="shared" si="65"/>
        <v/>
      </c>
      <c r="CO40" s="91" t="str">
        <f t="shared" si="66"/>
        <v/>
      </c>
      <c r="CP40" s="92" t="str">
        <f t="shared" si="67"/>
        <v/>
      </c>
      <c r="CQ40" s="93" t="str">
        <f t="shared" si="68"/>
        <v/>
      </c>
      <c r="CR40" s="94" t="str">
        <f t="shared" si="69"/>
        <v/>
      </c>
      <c r="CS40" s="95" t="str">
        <f t="shared" si="70"/>
        <v/>
      </c>
      <c r="CU40" s="87"/>
      <c r="CV40" s="87"/>
      <c r="CW40" s="88" t="str">
        <f t="shared" si="71"/>
        <v/>
      </c>
      <c r="CX40" s="89" t="str">
        <f t="shared" si="72"/>
        <v/>
      </c>
      <c r="CY40" s="90" t="str">
        <f t="shared" si="73"/>
        <v/>
      </c>
      <c r="CZ40" s="90" t="str">
        <f t="shared" si="74"/>
        <v/>
      </c>
      <c r="DA40" s="91" t="str">
        <f t="shared" si="75"/>
        <v/>
      </c>
      <c r="DB40" s="92" t="str">
        <f t="shared" si="76"/>
        <v/>
      </c>
      <c r="DC40" s="93" t="str">
        <f t="shared" si="77"/>
        <v/>
      </c>
      <c r="DD40" s="94" t="str">
        <f t="shared" si="78"/>
        <v/>
      </c>
      <c r="DE40" s="95" t="str">
        <f t="shared" si="79"/>
        <v/>
      </c>
      <c r="DG40" s="87"/>
      <c r="DH40" s="87"/>
      <c r="DI40" s="88" t="str">
        <f t="shared" si="80"/>
        <v/>
      </c>
      <c r="DJ40" s="89" t="str">
        <f t="shared" si="81"/>
        <v/>
      </c>
      <c r="DK40" s="90" t="str">
        <f t="shared" si="82"/>
        <v/>
      </c>
      <c r="DL40" s="90" t="str">
        <f t="shared" si="83"/>
        <v/>
      </c>
      <c r="DM40" s="91" t="str">
        <f t="shared" si="84"/>
        <v/>
      </c>
      <c r="DN40" s="92" t="str">
        <f t="shared" si="85"/>
        <v/>
      </c>
      <c r="DO40" s="93" t="str">
        <f t="shared" si="86"/>
        <v/>
      </c>
      <c r="DP40" s="94" t="str">
        <f t="shared" si="87"/>
        <v/>
      </c>
      <c r="DQ40" s="95" t="str">
        <f t="shared" si="88"/>
        <v/>
      </c>
      <c r="DS40" s="87"/>
      <c r="DT40" s="87"/>
      <c r="DU40" s="88" t="str">
        <f t="shared" si="89"/>
        <v/>
      </c>
      <c r="DV40" s="89" t="str">
        <f t="shared" si="90"/>
        <v/>
      </c>
      <c r="DW40" s="90" t="str">
        <f t="shared" si="91"/>
        <v/>
      </c>
      <c r="DX40" s="90" t="str">
        <f t="shared" si="92"/>
        <v/>
      </c>
      <c r="DY40" s="91" t="str">
        <f t="shared" si="93"/>
        <v/>
      </c>
      <c r="DZ40" s="92" t="str">
        <f t="shared" si="94"/>
        <v/>
      </c>
      <c r="EA40" s="93" t="str">
        <f t="shared" si="95"/>
        <v/>
      </c>
      <c r="EB40" s="94" t="str">
        <f t="shared" si="96"/>
        <v/>
      </c>
      <c r="EC40" s="95" t="str">
        <f t="shared" si="97"/>
        <v/>
      </c>
      <c r="EE40" s="87"/>
      <c r="EF40" s="87"/>
      <c r="EG40" s="88" t="str">
        <f t="shared" si="98"/>
        <v/>
      </c>
      <c r="EH40" s="89" t="str">
        <f t="shared" si="99"/>
        <v/>
      </c>
      <c r="EI40" s="90" t="str">
        <f t="shared" si="100"/>
        <v/>
      </c>
      <c r="EJ40" s="90" t="str">
        <f t="shared" si="101"/>
        <v/>
      </c>
      <c r="EK40" s="91" t="str">
        <f t="shared" si="102"/>
        <v/>
      </c>
      <c r="EL40" s="92" t="str">
        <f t="shared" si="103"/>
        <v/>
      </c>
      <c r="EM40" s="93" t="str">
        <f t="shared" si="104"/>
        <v/>
      </c>
      <c r="EN40" s="94" t="str">
        <f t="shared" si="105"/>
        <v/>
      </c>
      <c r="EO40" s="95" t="str">
        <f t="shared" si="106"/>
        <v/>
      </c>
      <c r="EQ40" s="87"/>
      <c r="ER40" s="87"/>
      <c r="ES40" s="88" t="str">
        <f t="shared" si="107"/>
        <v/>
      </c>
      <c r="ET40" s="89" t="str">
        <f t="shared" si="108"/>
        <v/>
      </c>
      <c r="EU40" s="90" t="str">
        <f t="shared" si="109"/>
        <v/>
      </c>
      <c r="EV40" s="90" t="str">
        <f t="shared" si="110"/>
        <v/>
      </c>
      <c r="EW40" s="91" t="str">
        <f t="shared" si="111"/>
        <v/>
      </c>
      <c r="EX40" s="92" t="str">
        <f t="shared" si="112"/>
        <v/>
      </c>
      <c r="EY40" s="93" t="str">
        <f t="shared" si="113"/>
        <v/>
      </c>
      <c r="EZ40" s="94" t="str">
        <f t="shared" si="114"/>
        <v/>
      </c>
      <c r="FA40" s="95" t="str">
        <f t="shared" si="115"/>
        <v/>
      </c>
      <c r="FC40" s="87"/>
      <c r="FD40" s="87"/>
      <c r="FE40" s="88" t="str">
        <f t="shared" si="116"/>
        <v/>
      </c>
      <c r="FF40" s="89" t="str">
        <f t="shared" si="117"/>
        <v/>
      </c>
      <c r="FG40" s="90" t="str">
        <f t="shared" si="118"/>
        <v/>
      </c>
      <c r="FH40" s="90" t="str">
        <f t="shared" si="119"/>
        <v/>
      </c>
      <c r="FI40" s="91" t="str">
        <f t="shared" si="120"/>
        <v/>
      </c>
      <c r="FJ40" s="92" t="str">
        <f t="shared" si="121"/>
        <v/>
      </c>
      <c r="FK40" s="93" t="str">
        <f t="shared" si="122"/>
        <v/>
      </c>
      <c r="FL40" s="94" t="str">
        <f t="shared" si="123"/>
        <v/>
      </c>
      <c r="FM40" s="95" t="str">
        <f t="shared" si="124"/>
        <v/>
      </c>
      <c r="FO40" s="87"/>
      <c r="FP40" s="87"/>
      <c r="FQ40" s="88" t="str">
        <f>IF(FU40="","",#REF!)</f>
        <v/>
      </c>
      <c r="FR40" s="89" t="str">
        <f t="shared" si="125"/>
        <v/>
      </c>
      <c r="FS40" s="90" t="str">
        <f t="shared" si="126"/>
        <v/>
      </c>
      <c r="FT40" s="90" t="str">
        <f t="shared" si="127"/>
        <v/>
      </c>
      <c r="FU40" s="91" t="str">
        <f t="shared" si="128"/>
        <v/>
      </c>
      <c r="FV40" s="92" t="str">
        <f t="shared" si="129"/>
        <v/>
      </c>
      <c r="FW40" s="93" t="str">
        <f t="shared" si="130"/>
        <v/>
      </c>
      <c r="FX40" s="94" t="str">
        <f t="shared" si="131"/>
        <v/>
      </c>
      <c r="FY40" s="95" t="str">
        <f t="shared" si="132"/>
        <v/>
      </c>
      <c r="GA40" s="87"/>
      <c r="GB40" s="87"/>
      <c r="GC40" s="88" t="str">
        <f t="shared" si="133"/>
        <v/>
      </c>
      <c r="GD40" s="89" t="str">
        <f t="shared" si="134"/>
        <v/>
      </c>
      <c r="GE40" s="90" t="str">
        <f t="shared" si="135"/>
        <v/>
      </c>
      <c r="GF40" s="90" t="str">
        <f t="shared" si="136"/>
        <v/>
      </c>
      <c r="GG40" s="91" t="str">
        <f t="shared" si="137"/>
        <v/>
      </c>
      <c r="GH40" s="92" t="str">
        <f t="shared" si="138"/>
        <v/>
      </c>
      <c r="GI40" s="93" t="str">
        <f t="shared" si="139"/>
        <v/>
      </c>
      <c r="GJ40" s="94" t="str">
        <f t="shared" si="140"/>
        <v/>
      </c>
      <c r="GK40" s="95" t="str">
        <f t="shared" si="141"/>
        <v/>
      </c>
      <c r="GM40" s="87"/>
      <c r="GN40" s="87"/>
      <c r="GO40" s="88" t="str">
        <f t="shared" si="142"/>
        <v/>
      </c>
      <c r="GP40" s="89" t="str">
        <f t="shared" si="143"/>
        <v/>
      </c>
      <c r="GQ40" s="90" t="str">
        <f t="shared" si="144"/>
        <v/>
      </c>
      <c r="GR40" s="90" t="str">
        <f t="shared" si="145"/>
        <v/>
      </c>
      <c r="GS40" s="91" t="str">
        <f t="shared" si="146"/>
        <v/>
      </c>
      <c r="GT40" s="92" t="str">
        <f t="shared" si="147"/>
        <v/>
      </c>
      <c r="GU40" s="93" t="str">
        <f t="shared" si="148"/>
        <v/>
      </c>
      <c r="GV40" s="94" t="str">
        <f t="shared" si="149"/>
        <v/>
      </c>
      <c r="GW40" s="95" t="str">
        <f t="shared" si="150"/>
        <v/>
      </c>
      <c r="GY40" s="87"/>
      <c r="GZ40" s="87"/>
      <c r="HA40" s="88" t="str">
        <f t="shared" si="151"/>
        <v/>
      </c>
      <c r="HB40" s="89" t="str">
        <f t="shared" si="152"/>
        <v/>
      </c>
      <c r="HC40" s="90" t="str">
        <f t="shared" si="153"/>
        <v/>
      </c>
      <c r="HD40" s="90" t="str">
        <f t="shared" si="154"/>
        <v/>
      </c>
      <c r="HE40" s="91" t="str">
        <f t="shared" si="155"/>
        <v/>
      </c>
      <c r="HF40" s="92" t="str">
        <f t="shared" si="156"/>
        <v/>
      </c>
      <c r="HG40" s="93" t="str">
        <f t="shared" si="157"/>
        <v/>
      </c>
      <c r="HH40" s="94" t="str">
        <f t="shared" si="158"/>
        <v/>
      </c>
      <c r="HI40" s="95" t="str">
        <f t="shared" si="159"/>
        <v/>
      </c>
      <c r="HK40" s="87"/>
      <c r="HL40" s="87" t="s">
        <v>291</v>
      </c>
      <c r="HM40" s="88" t="str">
        <f t="shared" si="160"/>
        <v/>
      </c>
      <c r="HN40" s="89" t="str">
        <f t="shared" si="161"/>
        <v/>
      </c>
      <c r="HO40" s="90" t="str">
        <f t="shared" si="162"/>
        <v/>
      </c>
      <c r="HP40" s="90" t="str">
        <f t="shared" si="163"/>
        <v/>
      </c>
      <c r="HQ40" s="91" t="str">
        <f t="shared" si="164"/>
        <v/>
      </c>
      <c r="HR40" s="92" t="str">
        <f t="shared" si="165"/>
        <v/>
      </c>
      <c r="HS40" s="93" t="str">
        <f t="shared" si="166"/>
        <v/>
      </c>
      <c r="HT40" s="94" t="str">
        <f t="shared" si="167"/>
        <v/>
      </c>
      <c r="HU40" s="95" t="str">
        <f t="shared" si="168"/>
        <v/>
      </c>
      <c r="HW40" s="87"/>
      <c r="HX40" s="87"/>
      <c r="HY40" s="88" t="str">
        <f t="shared" si="169"/>
        <v/>
      </c>
      <c r="HZ40" s="89" t="str">
        <f t="shared" si="170"/>
        <v/>
      </c>
      <c r="IA40" s="90" t="str">
        <f t="shared" si="171"/>
        <v/>
      </c>
      <c r="IB40" s="90" t="str">
        <f t="shared" si="172"/>
        <v/>
      </c>
      <c r="IC40" s="91" t="str">
        <f t="shared" si="173"/>
        <v/>
      </c>
      <c r="ID40" s="92" t="str">
        <f t="shared" si="174"/>
        <v/>
      </c>
      <c r="IE40" s="93" t="str">
        <f t="shared" si="175"/>
        <v/>
      </c>
      <c r="IF40" s="94" t="str">
        <f t="shared" si="176"/>
        <v/>
      </c>
      <c r="IG40" s="95" t="str">
        <f t="shared" si="177"/>
        <v/>
      </c>
      <c r="II40" s="87"/>
      <c r="IJ40" s="87"/>
      <c r="IK40" s="88" t="str">
        <f t="shared" si="178"/>
        <v/>
      </c>
      <c r="IL40" s="89" t="str">
        <f t="shared" si="179"/>
        <v/>
      </c>
      <c r="IM40" s="90" t="str">
        <f t="shared" si="180"/>
        <v/>
      </c>
      <c r="IN40" s="90" t="str">
        <f t="shared" si="181"/>
        <v/>
      </c>
      <c r="IO40" s="91" t="str">
        <f t="shared" si="182"/>
        <v/>
      </c>
      <c r="IP40" s="92" t="str">
        <f t="shared" si="183"/>
        <v/>
      </c>
      <c r="IQ40" s="93" t="str">
        <f t="shared" si="184"/>
        <v/>
      </c>
      <c r="IR40" s="94" t="str">
        <f t="shared" si="185"/>
        <v/>
      </c>
      <c r="IS40" s="95" t="str">
        <f t="shared" si="186"/>
        <v/>
      </c>
      <c r="IU40" s="87"/>
      <c r="IV40" s="87"/>
      <c r="IW40" s="88" t="str">
        <f t="shared" si="187"/>
        <v/>
      </c>
      <c r="IX40" s="89" t="str">
        <f t="shared" si="188"/>
        <v/>
      </c>
      <c r="IY40" s="90" t="str">
        <f t="shared" si="189"/>
        <v/>
      </c>
      <c r="IZ40" s="90" t="str">
        <f t="shared" si="190"/>
        <v/>
      </c>
      <c r="JA40" s="91" t="str">
        <f t="shared" si="191"/>
        <v/>
      </c>
      <c r="JB40" s="92" t="str">
        <f t="shared" si="192"/>
        <v/>
      </c>
      <c r="JC40" s="93" t="str">
        <f t="shared" si="193"/>
        <v/>
      </c>
      <c r="JD40" s="94" t="str">
        <f t="shared" si="194"/>
        <v/>
      </c>
      <c r="JE40" s="95" t="str">
        <f t="shared" si="195"/>
        <v/>
      </c>
      <c r="JG40" s="87"/>
      <c r="JH40" s="87"/>
      <c r="JI40" s="88" t="str">
        <f t="shared" si="196"/>
        <v/>
      </c>
      <c r="JJ40" s="89" t="str">
        <f t="shared" si="197"/>
        <v/>
      </c>
      <c r="JK40" s="90" t="str">
        <f t="shared" si="198"/>
        <v/>
      </c>
      <c r="JL40" s="90" t="str">
        <f t="shared" si="199"/>
        <v/>
      </c>
      <c r="JM40" s="91" t="str">
        <f t="shared" si="200"/>
        <v/>
      </c>
      <c r="JN40" s="92" t="str">
        <f t="shared" si="201"/>
        <v/>
      </c>
      <c r="JO40" s="93" t="str">
        <f t="shared" si="202"/>
        <v/>
      </c>
      <c r="JP40" s="94" t="str">
        <f t="shared" si="203"/>
        <v/>
      </c>
      <c r="JQ40" s="95" t="str">
        <f t="shared" si="204"/>
        <v/>
      </c>
      <c r="JS40" s="87"/>
      <c r="JT40" s="87"/>
      <c r="JU40" s="88" t="str">
        <f t="shared" si="205"/>
        <v/>
      </c>
      <c r="JV40" s="89" t="str">
        <f t="shared" si="206"/>
        <v/>
      </c>
      <c r="JW40" s="90" t="str">
        <f t="shared" si="207"/>
        <v/>
      </c>
      <c r="JX40" s="90" t="str">
        <f t="shared" si="208"/>
        <v/>
      </c>
      <c r="JY40" s="91" t="str">
        <f t="shared" si="209"/>
        <v/>
      </c>
      <c r="JZ40" s="92" t="str">
        <f t="shared" si="210"/>
        <v/>
      </c>
      <c r="KA40" s="93" t="str">
        <f t="shared" si="211"/>
        <v/>
      </c>
      <c r="KB40" s="94" t="str">
        <f t="shared" si="212"/>
        <v/>
      </c>
      <c r="KC40" s="95" t="str">
        <f t="shared" si="213"/>
        <v/>
      </c>
      <c r="KE40" s="87"/>
      <c r="KF40" s="87"/>
    </row>
    <row r="41" spans="1:292" ht="13.5" customHeight="1" x14ac:dyDescent="0.25">
      <c r="A41" s="17"/>
      <c r="B41" s="87" t="s">
        <v>550</v>
      </c>
      <c r="C41" s="2" t="s">
        <v>1084</v>
      </c>
      <c r="D41" s="167"/>
      <c r="E41" s="88" t="str">
        <f t="shared" si="0"/>
        <v/>
      </c>
      <c r="F41" s="89" t="str">
        <f t="shared" si="1"/>
        <v/>
      </c>
      <c r="G41" s="90" t="str">
        <f t="shared" si="2"/>
        <v/>
      </c>
      <c r="H41" s="90" t="str">
        <f t="shared" si="3"/>
        <v/>
      </c>
      <c r="I41" s="91" t="str">
        <f t="shared" si="4"/>
        <v/>
      </c>
      <c r="J41" s="92" t="str">
        <f t="shared" si="5"/>
        <v/>
      </c>
      <c r="K41" s="93" t="str">
        <f t="shared" si="6"/>
        <v/>
      </c>
      <c r="L41" s="94" t="str">
        <f t="shared" si="214"/>
        <v/>
      </c>
      <c r="M41" s="95" t="str">
        <f t="shared" si="7"/>
        <v/>
      </c>
      <c r="O41" s="87"/>
      <c r="P41" s="167"/>
      <c r="Q41" s="88">
        <f t="shared" si="8"/>
        <v>43238</v>
      </c>
      <c r="R41" s="89" t="str">
        <f t="shared" si="9"/>
        <v>Orbán III</v>
      </c>
      <c r="S41" s="90">
        <f t="shared" si="10"/>
        <v>41796</v>
      </c>
      <c r="T41" s="90">
        <f t="shared" si="11"/>
        <v>43238</v>
      </c>
      <c r="U41" s="91" t="str">
        <f t="shared" si="12"/>
        <v>Sándor Fazekas</v>
      </c>
      <c r="V41" s="92" t="str">
        <f t="shared" si="13"/>
        <v>1963</v>
      </c>
      <c r="W41" s="93" t="str">
        <f t="shared" si="14"/>
        <v>male</v>
      </c>
      <c r="X41" s="94" t="str">
        <f t="shared" si="15"/>
        <v>hu_independent01</v>
      </c>
      <c r="Y41" s="95" t="str">
        <f t="shared" si="16"/>
        <v>Fazekas_Sándor_1963</v>
      </c>
      <c r="AA41" s="87"/>
      <c r="AB41" s="167" t="s">
        <v>1105</v>
      </c>
      <c r="AC41" s="88">
        <f t="shared" si="280"/>
        <v>44705</v>
      </c>
      <c r="AD41" s="89" t="str">
        <f t="shared" si="281"/>
        <v>Orban IV</v>
      </c>
      <c r="AE41" s="90">
        <f t="shared" si="282"/>
        <v>43238</v>
      </c>
      <c r="AF41" s="90">
        <f t="shared" si="283"/>
        <v>44705</v>
      </c>
      <c r="AG41" s="91" t="str">
        <f t="shared" si="284"/>
        <v>István Nagy</v>
      </c>
      <c r="AH41" s="92" t="str">
        <f t="shared" si="285"/>
        <v>1967</v>
      </c>
      <c r="AI41" s="93" t="str">
        <f t="shared" si="286"/>
        <v>male</v>
      </c>
      <c r="AJ41" s="94" t="str">
        <f t="shared" si="287"/>
        <v>hu_fidesz01</v>
      </c>
      <c r="AK41" s="95" t="str">
        <f t="shared" si="288"/>
        <v>Nagy_István_1967</v>
      </c>
      <c r="AM41" s="87"/>
      <c r="AN41" s="87" t="s">
        <v>1142</v>
      </c>
      <c r="AO41" s="88">
        <f t="shared" si="26"/>
        <v>44926</v>
      </c>
      <c r="AP41" s="89" t="str">
        <f t="shared" si="27"/>
        <v>Orban IV</v>
      </c>
      <c r="AQ41" s="90">
        <f t="shared" si="28"/>
        <v>44705</v>
      </c>
      <c r="AR41" s="90">
        <f t="shared" si="29"/>
        <v>44926</v>
      </c>
      <c r="AS41" s="91" t="str">
        <f t="shared" si="30"/>
        <v>István Nagy</v>
      </c>
      <c r="AT41" s="92" t="str">
        <f t="shared" si="31"/>
        <v>1967</v>
      </c>
      <c r="AU41" s="93" t="str">
        <f t="shared" si="32"/>
        <v>male</v>
      </c>
      <c r="AV41" s="94" t="str">
        <f t="shared" si="33"/>
        <v>hu_fidesz01</v>
      </c>
      <c r="AW41" s="95" t="str">
        <f t="shared" si="34"/>
        <v>Nagy_István_1967</v>
      </c>
      <c r="AY41" s="87"/>
      <c r="AZ41" s="87" t="s">
        <v>1142</v>
      </c>
      <c r="BA41" s="88" t="str">
        <f t="shared" si="35"/>
        <v/>
      </c>
      <c r="BB41" s="89" t="str">
        <f t="shared" si="36"/>
        <v/>
      </c>
      <c r="BC41" s="90" t="str">
        <f t="shared" si="37"/>
        <v/>
      </c>
      <c r="BD41" s="90" t="str">
        <f t="shared" si="38"/>
        <v/>
      </c>
      <c r="BE41" s="91" t="str">
        <f t="shared" si="39"/>
        <v/>
      </c>
      <c r="BF41" s="92" t="str">
        <f t="shared" si="40"/>
        <v/>
      </c>
      <c r="BG41" s="93" t="str">
        <f t="shared" si="41"/>
        <v/>
      </c>
      <c r="BH41" s="94" t="str">
        <f t="shared" si="42"/>
        <v/>
      </c>
      <c r="BI41" s="95" t="str">
        <f t="shared" si="43"/>
        <v/>
      </c>
      <c r="BK41" s="87"/>
      <c r="BL41" s="87"/>
      <c r="BM41" s="88" t="str">
        <f t="shared" si="44"/>
        <v/>
      </c>
      <c r="BN41" s="89" t="str">
        <f t="shared" si="45"/>
        <v/>
      </c>
      <c r="BO41" s="90" t="str">
        <f t="shared" si="46"/>
        <v/>
      </c>
      <c r="BP41" s="90" t="str">
        <f t="shared" si="47"/>
        <v/>
      </c>
      <c r="BQ41" s="91" t="str">
        <f t="shared" si="48"/>
        <v/>
      </c>
      <c r="BR41" s="92" t="str">
        <f t="shared" si="49"/>
        <v/>
      </c>
      <c r="BS41" s="93" t="str">
        <f t="shared" si="50"/>
        <v/>
      </c>
      <c r="BT41" s="94" t="str">
        <f t="shared" si="51"/>
        <v/>
      </c>
      <c r="BU41" s="95" t="str">
        <f t="shared" si="52"/>
        <v/>
      </c>
      <c r="BW41" s="87"/>
      <c r="BX41" s="87"/>
      <c r="BY41" s="88" t="str">
        <f t="shared" si="53"/>
        <v/>
      </c>
      <c r="BZ41" s="89" t="str">
        <f t="shared" si="54"/>
        <v/>
      </c>
      <c r="CA41" s="90" t="str">
        <f t="shared" si="55"/>
        <v/>
      </c>
      <c r="CB41" s="90" t="str">
        <f t="shared" si="56"/>
        <v/>
      </c>
      <c r="CC41" s="91" t="str">
        <f t="shared" si="57"/>
        <v/>
      </c>
      <c r="CD41" s="92" t="str">
        <f t="shared" si="58"/>
        <v/>
      </c>
      <c r="CE41" s="93" t="str">
        <f t="shared" si="59"/>
        <v/>
      </c>
      <c r="CF41" s="94" t="str">
        <f t="shared" si="60"/>
        <v/>
      </c>
      <c r="CG41" s="95" t="str">
        <f t="shared" si="61"/>
        <v/>
      </c>
      <c r="CI41" s="87"/>
      <c r="CJ41" s="87"/>
      <c r="CK41" s="88" t="str">
        <f t="shared" si="62"/>
        <v/>
      </c>
      <c r="CL41" s="89" t="str">
        <f t="shared" si="63"/>
        <v/>
      </c>
      <c r="CM41" s="90" t="str">
        <f t="shared" si="64"/>
        <v/>
      </c>
      <c r="CN41" s="90" t="str">
        <f t="shared" si="65"/>
        <v/>
      </c>
      <c r="CO41" s="91" t="str">
        <f t="shared" si="66"/>
        <v/>
      </c>
      <c r="CP41" s="92" t="str">
        <f t="shared" si="67"/>
        <v/>
      </c>
      <c r="CQ41" s="93" t="str">
        <f t="shared" si="68"/>
        <v/>
      </c>
      <c r="CR41" s="94" t="str">
        <f t="shared" si="69"/>
        <v/>
      </c>
      <c r="CS41" s="95" t="str">
        <f t="shared" si="70"/>
        <v/>
      </c>
      <c r="CU41" s="87"/>
      <c r="CV41" s="87"/>
      <c r="CW41" s="88" t="str">
        <f t="shared" si="71"/>
        <v/>
      </c>
      <c r="CX41" s="89" t="str">
        <f t="shared" si="72"/>
        <v/>
      </c>
      <c r="CY41" s="90" t="str">
        <f t="shared" si="73"/>
        <v/>
      </c>
      <c r="CZ41" s="90" t="str">
        <f t="shared" si="74"/>
        <v/>
      </c>
      <c r="DA41" s="91" t="str">
        <f t="shared" si="75"/>
        <v/>
      </c>
      <c r="DB41" s="92" t="str">
        <f t="shared" si="76"/>
        <v/>
      </c>
      <c r="DC41" s="93" t="str">
        <f t="shared" si="77"/>
        <v/>
      </c>
      <c r="DD41" s="94" t="str">
        <f t="shared" si="78"/>
        <v/>
      </c>
      <c r="DE41" s="95" t="str">
        <f t="shared" si="79"/>
        <v/>
      </c>
      <c r="DG41" s="87"/>
      <c r="DH41" s="87"/>
      <c r="DI41" s="88" t="str">
        <f t="shared" si="80"/>
        <v/>
      </c>
      <c r="DJ41" s="89" t="str">
        <f t="shared" si="81"/>
        <v/>
      </c>
      <c r="DK41" s="90" t="str">
        <f t="shared" si="82"/>
        <v/>
      </c>
      <c r="DL41" s="90" t="str">
        <f t="shared" si="83"/>
        <v/>
      </c>
      <c r="DM41" s="91" t="str">
        <f t="shared" si="84"/>
        <v/>
      </c>
      <c r="DN41" s="92" t="str">
        <f t="shared" si="85"/>
        <v/>
      </c>
      <c r="DO41" s="93" t="str">
        <f t="shared" si="86"/>
        <v/>
      </c>
      <c r="DP41" s="94" t="str">
        <f t="shared" si="87"/>
        <v/>
      </c>
      <c r="DQ41" s="95" t="str">
        <f t="shared" si="88"/>
        <v/>
      </c>
      <c r="DS41" s="87"/>
      <c r="DT41" s="87"/>
      <c r="DU41" s="88" t="str">
        <f t="shared" si="89"/>
        <v/>
      </c>
      <c r="DV41" s="89" t="str">
        <f t="shared" si="90"/>
        <v/>
      </c>
      <c r="DW41" s="90" t="str">
        <f t="shared" si="91"/>
        <v/>
      </c>
      <c r="DX41" s="90" t="str">
        <f t="shared" si="92"/>
        <v/>
      </c>
      <c r="DY41" s="91" t="str">
        <f t="shared" si="93"/>
        <v/>
      </c>
      <c r="DZ41" s="92" t="str">
        <f t="shared" si="94"/>
        <v/>
      </c>
      <c r="EA41" s="93" t="str">
        <f t="shared" si="95"/>
        <v/>
      </c>
      <c r="EB41" s="94" t="str">
        <f t="shared" si="96"/>
        <v/>
      </c>
      <c r="EC41" s="95" t="str">
        <f t="shared" si="97"/>
        <v/>
      </c>
      <c r="EE41" s="87"/>
      <c r="EF41" s="87"/>
      <c r="EG41" s="88" t="str">
        <f t="shared" si="98"/>
        <v/>
      </c>
      <c r="EH41" s="89" t="str">
        <f t="shared" si="99"/>
        <v/>
      </c>
      <c r="EI41" s="90" t="str">
        <f t="shared" si="100"/>
        <v/>
      </c>
      <c r="EJ41" s="90" t="str">
        <f t="shared" si="101"/>
        <v/>
      </c>
      <c r="EK41" s="91" t="str">
        <f t="shared" si="102"/>
        <v/>
      </c>
      <c r="EL41" s="92" t="str">
        <f t="shared" si="103"/>
        <v/>
      </c>
      <c r="EM41" s="93" t="str">
        <f t="shared" si="104"/>
        <v/>
      </c>
      <c r="EN41" s="94" t="str">
        <f t="shared" si="105"/>
        <v/>
      </c>
      <c r="EO41" s="95" t="str">
        <f t="shared" si="106"/>
        <v/>
      </c>
      <c r="EQ41" s="87"/>
      <c r="ER41" s="87"/>
      <c r="ES41" s="88" t="str">
        <f t="shared" si="107"/>
        <v/>
      </c>
      <c r="ET41" s="89" t="str">
        <f t="shared" si="108"/>
        <v/>
      </c>
      <c r="EU41" s="90" t="str">
        <f t="shared" si="109"/>
        <v/>
      </c>
      <c r="EV41" s="90" t="str">
        <f t="shared" si="110"/>
        <v/>
      </c>
      <c r="EW41" s="91" t="str">
        <f t="shared" si="111"/>
        <v/>
      </c>
      <c r="EX41" s="92" t="str">
        <f t="shared" si="112"/>
        <v/>
      </c>
      <c r="EY41" s="93" t="str">
        <f t="shared" si="113"/>
        <v/>
      </c>
      <c r="EZ41" s="94" t="str">
        <f t="shared" si="114"/>
        <v/>
      </c>
      <c r="FA41" s="95" t="str">
        <f t="shared" si="115"/>
        <v/>
      </c>
      <c r="FC41" s="87"/>
      <c r="FD41" s="87"/>
      <c r="FE41" s="88" t="str">
        <f t="shared" si="116"/>
        <v/>
      </c>
      <c r="FF41" s="89" t="str">
        <f t="shared" si="117"/>
        <v/>
      </c>
      <c r="FG41" s="90" t="str">
        <f t="shared" si="118"/>
        <v/>
      </c>
      <c r="FH41" s="90" t="str">
        <f t="shared" si="119"/>
        <v/>
      </c>
      <c r="FI41" s="91" t="str">
        <f t="shared" si="120"/>
        <v/>
      </c>
      <c r="FJ41" s="92" t="str">
        <f t="shared" si="121"/>
        <v/>
      </c>
      <c r="FK41" s="93" t="str">
        <f t="shared" si="122"/>
        <v/>
      </c>
      <c r="FL41" s="94" t="str">
        <f t="shared" si="123"/>
        <v/>
      </c>
      <c r="FM41" s="95" t="str">
        <f t="shared" si="124"/>
        <v/>
      </c>
      <c r="FO41" s="87"/>
      <c r="FP41" s="87"/>
      <c r="FQ41" s="88" t="str">
        <f>IF(FU41="","",#REF!)</f>
        <v/>
      </c>
      <c r="FR41" s="89" t="str">
        <f t="shared" si="125"/>
        <v/>
      </c>
      <c r="FS41" s="90" t="str">
        <f t="shared" si="126"/>
        <v/>
      </c>
      <c r="FT41" s="90" t="str">
        <f t="shared" si="127"/>
        <v/>
      </c>
      <c r="FU41" s="91" t="str">
        <f t="shared" si="128"/>
        <v/>
      </c>
      <c r="FV41" s="92" t="str">
        <f t="shared" si="129"/>
        <v/>
      </c>
      <c r="FW41" s="93" t="str">
        <f t="shared" si="130"/>
        <v/>
      </c>
      <c r="FX41" s="94" t="str">
        <f t="shared" si="131"/>
        <v/>
      </c>
      <c r="FY41" s="95" t="str">
        <f t="shared" si="132"/>
        <v/>
      </c>
      <c r="GA41" s="87"/>
      <c r="GB41" s="87"/>
      <c r="GC41" s="88" t="str">
        <f t="shared" si="133"/>
        <v/>
      </c>
      <c r="GD41" s="89" t="str">
        <f t="shared" si="134"/>
        <v/>
      </c>
      <c r="GE41" s="90" t="str">
        <f t="shared" si="135"/>
        <v/>
      </c>
      <c r="GF41" s="90" t="str">
        <f t="shared" si="136"/>
        <v/>
      </c>
      <c r="GG41" s="91" t="str">
        <f t="shared" si="137"/>
        <v/>
      </c>
      <c r="GH41" s="92" t="str">
        <f t="shared" si="138"/>
        <v/>
      </c>
      <c r="GI41" s="93" t="str">
        <f t="shared" si="139"/>
        <v/>
      </c>
      <c r="GJ41" s="94" t="str">
        <f t="shared" si="140"/>
        <v/>
      </c>
      <c r="GK41" s="95" t="str">
        <f t="shared" si="141"/>
        <v/>
      </c>
      <c r="GM41" s="87"/>
      <c r="GN41" s="87"/>
      <c r="GO41" s="88" t="str">
        <f t="shared" si="142"/>
        <v/>
      </c>
      <c r="GP41" s="89" t="str">
        <f t="shared" si="143"/>
        <v/>
      </c>
      <c r="GQ41" s="90" t="str">
        <f t="shared" si="144"/>
        <v/>
      </c>
      <c r="GR41" s="90" t="str">
        <f t="shared" si="145"/>
        <v/>
      </c>
      <c r="GS41" s="91" t="str">
        <f t="shared" si="146"/>
        <v/>
      </c>
      <c r="GT41" s="92" t="str">
        <f t="shared" si="147"/>
        <v/>
      </c>
      <c r="GU41" s="93" t="str">
        <f t="shared" si="148"/>
        <v/>
      </c>
      <c r="GV41" s="94" t="str">
        <f t="shared" si="149"/>
        <v/>
      </c>
      <c r="GW41" s="95" t="str">
        <f t="shared" si="150"/>
        <v/>
      </c>
      <c r="GY41" s="87"/>
      <c r="GZ41" s="87"/>
      <c r="HA41" s="88" t="str">
        <f t="shared" si="151"/>
        <v/>
      </c>
      <c r="HB41" s="89" t="str">
        <f t="shared" si="152"/>
        <v/>
      </c>
      <c r="HC41" s="90" t="str">
        <f t="shared" si="153"/>
        <v/>
      </c>
      <c r="HD41" s="90" t="str">
        <f t="shared" si="154"/>
        <v/>
      </c>
      <c r="HE41" s="91" t="str">
        <f t="shared" si="155"/>
        <v/>
      </c>
      <c r="HF41" s="92" t="str">
        <f t="shared" si="156"/>
        <v/>
      </c>
      <c r="HG41" s="93" t="str">
        <f t="shared" si="157"/>
        <v/>
      </c>
      <c r="HH41" s="94" t="str">
        <f t="shared" si="158"/>
        <v/>
      </c>
      <c r="HI41" s="95" t="str">
        <f t="shared" si="159"/>
        <v/>
      </c>
      <c r="HK41" s="87"/>
      <c r="HL41" s="87" t="s">
        <v>291</v>
      </c>
      <c r="HM41" s="88" t="str">
        <f t="shared" si="160"/>
        <v/>
      </c>
      <c r="HN41" s="89" t="str">
        <f t="shared" si="161"/>
        <v/>
      </c>
      <c r="HO41" s="90" t="str">
        <f t="shared" si="162"/>
        <v/>
      </c>
      <c r="HP41" s="90" t="str">
        <f t="shared" si="163"/>
        <v/>
      </c>
      <c r="HQ41" s="91" t="str">
        <f t="shared" si="164"/>
        <v/>
      </c>
      <c r="HR41" s="92" t="str">
        <f t="shared" si="165"/>
        <v/>
      </c>
      <c r="HS41" s="93" t="str">
        <f t="shared" si="166"/>
        <v/>
      </c>
      <c r="HT41" s="94" t="str">
        <f t="shared" si="167"/>
        <v/>
      </c>
      <c r="HU41" s="95" t="str">
        <f t="shared" si="168"/>
        <v/>
      </c>
      <c r="HW41" s="87"/>
      <c r="HX41" s="87"/>
      <c r="HY41" s="88" t="str">
        <f t="shared" si="169"/>
        <v/>
      </c>
      <c r="HZ41" s="89" t="str">
        <f t="shared" si="170"/>
        <v/>
      </c>
      <c r="IA41" s="90" t="str">
        <f t="shared" si="171"/>
        <v/>
      </c>
      <c r="IB41" s="90" t="str">
        <f t="shared" si="172"/>
        <v/>
      </c>
      <c r="IC41" s="91" t="str">
        <f t="shared" si="173"/>
        <v/>
      </c>
      <c r="ID41" s="92" t="str">
        <f t="shared" si="174"/>
        <v/>
      </c>
      <c r="IE41" s="93" t="str">
        <f t="shared" si="175"/>
        <v/>
      </c>
      <c r="IF41" s="94" t="str">
        <f t="shared" si="176"/>
        <v/>
      </c>
      <c r="IG41" s="95" t="str">
        <f t="shared" si="177"/>
        <v/>
      </c>
      <c r="II41" s="87"/>
      <c r="IJ41" s="87"/>
      <c r="IK41" s="88" t="str">
        <f t="shared" si="178"/>
        <v/>
      </c>
      <c r="IL41" s="89" t="str">
        <f t="shared" si="179"/>
        <v/>
      </c>
      <c r="IM41" s="90" t="str">
        <f t="shared" si="180"/>
        <v/>
      </c>
      <c r="IN41" s="90" t="str">
        <f t="shared" si="181"/>
        <v/>
      </c>
      <c r="IO41" s="91" t="str">
        <f t="shared" si="182"/>
        <v/>
      </c>
      <c r="IP41" s="92" t="str">
        <f t="shared" si="183"/>
        <v/>
      </c>
      <c r="IQ41" s="93" t="str">
        <f t="shared" si="184"/>
        <v/>
      </c>
      <c r="IR41" s="94" t="str">
        <f t="shared" si="185"/>
        <v/>
      </c>
      <c r="IS41" s="95" t="str">
        <f t="shared" si="186"/>
        <v/>
      </c>
      <c r="IU41" s="87"/>
      <c r="IV41" s="87"/>
      <c r="IW41" s="88" t="str">
        <f t="shared" si="187"/>
        <v/>
      </c>
      <c r="IX41" s="89" t="str">
        <f t="shared" si="188"/>
        <v/>
      </c>
      <c r="IY41" s="90" t="str">
        <f t="shared" si="189"/>
        <v/>
      </c>
      <c r="IZ41" s="90" t="str">
        <f t="shared" si="190"/>
        <v/>
      </c>
      <c r="JA41" s="91" t="str">
        <f t="shared" si="191"/>
        <v/>
      </c>
      <c r="JB41" s="92" t="str">
        <f t="shared" si="192"/>
        <v/>
      </c>
      <c r="JC41" s="93" t="str">
        <f t="shared" si="193"/>
        <v/>
      </c>
      <c r="JD41" s="94" t="str">
        <f t="shared" si="194"/>
        <v/>
      </c>
      <c r="JE41" s="95" t="str">
        <f t="shared" si="195"/>
        <v/>
      </c>
      <c r="JG41" s="87"/>
      <c r="JH41" s="87"/>
      <c r="JI41" s="88" t="str">
        <f t="shared" si="196"/>
        <v/>
      </c>
      <c r="JJ41" s="89" t="str">
        <f t="shared" si="197"/>
        <v/>
      </c>
      <c r="JK41" s="90" t="str">
        <f t="shared" si="198"/>
        <v/>
      </c>
      <c r="JL41" s="90" t="str">
        <f t="shared" si="199"/>
        <v/>
      </c>
      <c r="JM41" s="91" t="str">
        <f t="shared" si="200"/>
        <v/>
      </c>
      <c r="JN41" s="92" t="str">
        <f t="shared" si="201"/>
        <v/>
      </c>
      <c r="JO41" s="93" t="str">
        <f t="shared" si="202"/>
        <v/>
      </c>
      <c r="JP41" s="94" t="str">
        <f t="shared" si="203"/>
        <v/>
      </c>
      <c r="JQ41" s="95" t="str">
        <f t="shared" si="204"/>
        <v/>
      </c>
      <c r="JS41" s="87"/>
      <c r="JT41" s="87"/>
      <c r="JU41" s="88" t="str">
        <f t="shared" si="205"/>
        <v/>
      </c>
      <c r="JV41" s="89" t="str">
        <f t="shared" si="206"/>
        <v/>
      </c>
      <c r="JW41" s="90" t="str">
        <f t="shared" si="207"/>
        <v/>
      </c>
      <c r="JX41" s="90" t="str">
        <f t="shared" si="208"/>
        <v/>
      </c>
      <c r="JY41" s="91" t="str">
        <f t="shared" si="209"/>
        <v/>
      </c>
      <c r="JZ41" s="92" t="str">
        <f t="shared" si="210"/>
        <v/>
      </c>
      <c r="KA41" s="93" t="str">
        <f t="shared" si="211"/>
        <v/>
      </c>
      <c r="KB41" s="94" t="str">
        <f t="shared" si="212"/>
        <v/>
      </c>
      <c r="KC41" s="95" t="str">
        <f t="shared" si="213"/>
        <v/>
      </c>
      <c r="KE41" s="87"/>
      <c r="KF41" s="87"/>
    </row>
    <row r="42" spans="1:292" ht="13.5" customHeight="1" x14ac:dyDescent="0.25">
      <c r="A42" s="17"/>
      <c r="B42" s="87" t="s">
        <v>552</v>
      </c>
      <c r="C42" s="2" t="s">
        <v>553</v>
      </c>
      <c r="D42" s="167"/>
      <c r="E42" s="88" t="str">
        <f t="shared" si="0"/>
        <v/>
      </c>
      <c r="F42" s="89" t="str">
        <f t="shared" si="1"/>
        <v/>
      </c>
      <c r="G42" s="90" t="str">
        <f t="shared" si="2"/>
        <v/>
      </c>
      <c r="H42" s="90" t="str">
        <f t="shared" si="3"/>
        <v/>
      </c>
      <c r="I42" s="91" t="str">
        <f t="shared" si="4"/>
        <v/>
      </c>
      <c r="J42" s="92" t="str">
        <f t="shared" si="5"/>
        <v/>
      </c>
      <c r="K42" s="93" t="str">
        <f t="shared" si="6"/>
        <v/>
      </c>
      <c r="L42" s="94" t="str">
        <f t="shared" si="214"/>
        <v/>
      </c>
      <c r="M42" s="95" t="str">
        <f t="shared" si="7"/>
        <v/>
      </c>
      <c r="O42" s="87"/>
      <c r="P42" s="167"/>
      <c r="Q42" s="88" t="str">
        <f t="shared" si="8"/>
        <v/>
      </c>
      <c r="R42" s="89" t="str">
        <f t="shared" si="9"/>
        <v/>
      </c>
      <c r="S42" s="90" t="str">
        <f t="shared" si="10"/>
        <v/>
      </c>
      <c r="T42" s="90" t="str">
        <f t="shared" si="11"/>
        <v/>
      </c>
      <c r="U42" s="91" t="str">
        <f t="shared" si="12"/>
        <v/>
      </c>
      <c r="V42" s="92" t="str">
        <f t="shared" si="13"/>
        <v/>
      </c>
      <c r="W42" s="93" t="str">
        <f t="shared" si="14"/>
        <v/>
      </c>
      <c r="X42" s="94" t="str">
        <f t="shared" si="15"/>
        <v/>
      </c>
      <c r="Y42" s="95" t="str">
        <f t="shared" si="16"/>
        <v/>
      </c>
      <c r="AA42" s="87"/>
      <c r="AB42" s="87"/>
      <c r="AC42" s="88" t="str">
        <f t="shared" si="280"/>
        <v/>
      </c>
      <c r="AD42" s="89" t="str">
        <f t="shared" si="281"/>
        <v/>
      </c>
      <c r="AE42" s="90" t="str">
        <f t="shared" si="282"/>
        <v/>
      </c>
      <c r="AF42" s="90" t="str">
        <f t="shared" si="283"/>
        <v/>
      </c>
      <c r="AG42" s="91" t="str">
        <f t="shared" si="284"/>
        <v/>
      </c>
      <c r="AH42" s="92" t="str">
        <f t="shared" si="285"/>
        <v/>
      </c>
      <c r="AI42" s="93" t="str">
        <f t="shared" si="286"/>
        <v/>
      </c>
      <c r="AJ42" s="94" t="str">
        <f t="shared" si="287"/>
        <v/>
      </c>
      <c r="AK42" s="95" t="str">
        <f t="shared" si="288"/>
        <v/>
      </c>
      <c r="AM42" s="87"/>
      <c r="AN42" s="87"/>
      <c r="AO42" s="88" t="str">
        <f t="shared" si="26"/>
        <v/>
      </c>
      <c r="AP42" s="89" t="str">
        <f t="shared" si="27"/>
        <v/>
      </c>
      <c r="AQ42" s="90" t="str">
        <f t="shared" si="28"/>
        <v/>
      </c>
      <c r="AR42" s="90" t="str">
        <f t="shared" si="29"/>
        <v/>
      </c>
      <c r="AS42" s="91" t="str">
        <f t="shared" si="30"/>
        <v/>
      </c>
      <c r="AT42" s="92" t="str">
        <f t="shared" si="31"/>
        <v/>
      </c>
      <c r="AU42" s="93" t="str">
        <f t="shared" si="32"/>
        <v/>
      </c>
      <c r="AV42" s="94" t="str">
        <f t="shared" si="33"/>
        <v/>
      </c>
      <c r="AW42" s="95" t="str">
        <f t="shared" si="34"/>
        <v/>
      </c>
      <c r="AY42" s="87"/>
      <c r="AZ42" s="87"/>
      <c r="BA42" s="88" t="str">
        <f t="shared" si="35"/>
        <v/>
      </c>
      <c r="BB42" s="89" t="str">
        <f t="shared" si="36"/>
        <v/>
      </c>
      <c r="BC42" s="90" t="str">
        <f t="shared" si="37"/>
        <v/>
      </c>
      <c r="BD42" s="90" t="str">
        <f t="shared" si="38"/>
        <v/>
      </c>
      <c r="BE42" s="91" t="str">
        <f t="shared" si="39"/>
        <v/>
      </c>
      <c r="BF42" s="92" t="str">
        <f t="shared" si="40"/>
        <v/>
      </c>
      <c r="BG42" s="93" t="str">
        <f t="shared" si="41"/>
        <v/>
      </c>
      <c r="BH42" s="94" t="str">
        <f t="shared" si="42"/>
        <v/>
      </c>
      <c r="BI42" s="95" t="str">
        <f t="shared" si="43"/>
        <v/>
      </c>
      <c r="BK42" s="87"/>
      <c r="BL42" s="87"/>
      <c r="BM42" s="88" t="str">
        <f t="shared" si="44"/>
        <v/>
      </c>
      <c r="BN42" s="89" t="str">
        <f t="shared" si="45"/>
        <v/>
      </c>
      <c r="BO42" s="90" t="str">
        <f t="shared" si="46"/>
        <v/>
      </c>
      <c r="BP42" s="90" t="str">
        <f t="shared" si="47"/>
        <v/>
      </c>
      <c r="BQ42" s="91" t="str">
        <f t="shared" si="48"/>
        <v/>
      </c>
      <c r="BR42" s="92" t="str">
        <f t="shared" si="49"/>
        <v/>
      </c>
      <c r="BS42" s="93" t="str">
        <f t="shared" si="50"/>
        <v/>
      </c>
      <c r="BT42" s="94" t="str">
        <f t="shared" si="51"/>
        <v/>
      </c>
      <c r="BU42" s="95" t="str">
        <f t="shared" si="52"/>
        <v/>
      </c>
      <c r="BW42" s="87"/>
      <c r="BX42" s="87"/>
      <c r="BY42" s="88" t="str">
        <f t="shared" si="53"/>
        <v/>
      </c>
      <c r="BZ42" s="89" t="str">
        <f t="shared" si="54"/>
        <v/>
      </c>
      <c r="CA42" s="90" t="str">
        <f t="shared" si="55"/>
        <v/>
      </c>
      <c r="CB42" s="90" t="str">
        <f t="shared" si="56"/>
        <v/>
      </c>
      <c r="CC42" s="91" t="str">
        <f t="shared" si="57"/>
        <v/>
      </c>
      <c r="CD42" s="92" t="str">
        <f t="shared" si="58"/>
        <v/>
      </c>
      <c r="CE42" s="93" t="str">
        <f t="shared" si="59"/>
        <v/>
      </c>
      <c r="CF42" s="94" t="str">
        <f t="shared" si="60"/>
        <v/>
      </c>
      <c r="CG42" s="95" t="str">
        <f t="shared" si="61"/>
        <v/>
      </c>
      <c r="CI42" s="87"/>
      <c r="CJ42" s="87"/>
      <c r="CK42" s="88" t="str">
        <f t="shared" si="62"/>
        <v/>
      </c>
      <c r="CL42" s="89" t="str">
        <f t="shared" si="63"/>
        <v/>
      </c>
      <c r="CM42" s="90" t="str">
        <f t="shared" si="64"/>
        <v/>
      </c>
      <c r="CN42" s="90" t="str">
        <f t="shared" si="65"/>
        <v/>
      </c>
      <c r="CO42" s="91" t="str">
        <f t="shared" si="66"/>
        <v/>
      </c>
      <c r="CP42" s="92" t="str">
        <f t="shared" si="67"/>
        <v/>
      </c>
      <c r="CQ42" s="93" t="str">
        <f t="shared" si="68"/>
        <v/>
      </c>
      <c r="CR42" s="94" t="str">
        <f t="shared" si="69"/>
        <v/>
      </c>
      <c r="CS42" s="95" t="str">
        <f t="shared" si="70"/>
        <v/>
      </c>
      <c r="CU42" s="87"/>
      <c r="CV42" s="87"/>
      <c r="CW42" s="88" t="str">
        <f t="shared" si="71"/>
        <v/>
      </c>
      <c r="CX42" s="89" t="str">
        <f t="shared" si="72"/>
        <v/>
      </c>
      <c r="CY42" s="90" t="str">
        <f t="shared" si="73"/>
        <v/>
      </c>
      <c r="CZ42" s="90" t="str">
        <f t="shared" si="74"/>
        <v/>
      </c>
      <c r="DA42" s="91" t="str">
        <f t="shared" si="75"/>
        <v/>
      </c>
      <c r="DB42" s="92" t="str">
        <f t="shared" si="76"/>
        <v/>
      </c>
      <c r="DC42" s="93" t="str">
        <f t="shared" si="77"/>
        <v/>
      </c>
      <c r="DD42" s="94" t="str">
        <f t="shared" si="78"/>
        <v/>
      </c>
      <c r="DE42" s="95" t="str">
        <f t="shared" si="79"/>
        <v/>
      </c>
      <c r="DG42" s="87"/>
      <c r="DH42" s="87"/>
      <c r="DI42" s="88" t="str">
        <f t="shared" si="80"/>
        <v/>
      </c>
      <c r="DJ42" s="89" t="str">
        <f t="shared" si="81"/>
        <v/>
      </c>
      <c r="DK42" s="90" t="str">
        <f t="shared" si="82"/>
        <v/>
      </c>
      <c r="DL42" s="90" t="str">
        <f t="shared" si="83"/>
        <v/>
      </c>
      <c r="DM42" s="91" t="str">
        <f t="shared" si="84"/>
        <v/>
      </c>
      <c r="DN42" s="92" t="str">
        <f t="shared" si="85"/>
        <v/>
      </c>
      <c r="DO42" s="93" t="str">
        <f t="shared" si="86"/>
        <v/>
      </c>
      <c r="DP42" s="94" t="str">
        <f t="shared" si="87"/>
        <v/>
      </c>
      <c r="DQ42" s="95" t="str">
        <f t="shared" si="88"/>
        <v/>
      </c>
      <c r="DS42" s="87"/>
      <c r="DT42" s="87"/>
      <c r="DU42" s="88" t="str">
        <f t="shared" si="89"/>
        <v/>
      </c>
      <c r="DV42" s="89" t="str">
        <f t="shared" si="90"/>
        <v/>
      </c>
      <c r="DW42" s="90" t="str">
        <f t="shared" si="91"/>
        <v/>
      </c>
      <c r="DX42" s="90" t="str">
        <f t="shared" si="92"/>
        <v/>
      </c>
      <c r="DY42" s="91" t="str">
        <f t="shared" si="93"/>
        <v/>
      </c>
      <c r="DZ42" s="92" t="str">
        <f t="shared" si="94"/>
        <v/>
      </c>
      <c r="EA42" s="93" t="str">
        <f t="shared" si="95"/>
        <v/>
      </c>
      <c r="EB42" s="94" t="str">
        <f t="shared" si="96"/>
        <v/>
      </c>
      <c r="EC42" s="95" t="str">
        <f t="shared" si="97"/>
        <v/>
      </c>
      <c r="EE42" s="87"/>
      <c r="EF42" s="87"/>
      <c r="EG42" s="88" t="str">
        <f t="shared" si="98"/>
        <v/>
      </c>
      <c r="EH42" s="89" t="str">
        <f t="shared" si="99"/>
        <v/>
      </c>
      <c r="EI42" s="90" t="str">
        <f t="shared" si="100"/>
        <v/>
      </c>
      <c r="EJ42" s="90" t="str">
        <f t="shared" si="101"/>
        <v/>
      </c>
      <c r="EK42" s="91" t="str">
        <f t="shared" si="102"/>
        <v/>
      </c>
      <c r="EL42" s="92" t="str">
        <f t="shared" si="103"/>
        <v/>
      </c>
      <c r="EM42" s="93" t="str">
        <f t="shared" si="104"/>
        <v/>
      </c>
      <c r="EN42" s="94" t="str">
        <f t="shared" si="105"/>
        <v/>
      </c>
      <c r="EO42" s="95" t="str">
        <f t="shared" si="106"/>
        <v/>
      </c>
      <c r="EQ42" s="87"/>
      <c r="ER42" s="87"/>
      <c r="ES42" s="88" t="str">
        <f t="shared" si="107"/>
        <v/>
      </c>
      <c r="ET42" s="89" t="str">
        <f t="shared" si="108"/>
        <v/>
      </c>
      <c r="EU42" s="90" t="str">
        <f t="shared" si="109"/>
        <v/>
      </c>
      <c r="EV42" s="90" t="str">
        <f t="shared" si="110"/>
        <v/>
      </c>
      <c r="EW42" s="91" t="str">
        <f t="shared" si="111"/>
        <v/>
      </c>
      <c r="EX42" s="92" t="str">
        <f t="shared" si="112"/>
        <v/>
      </c>
      <c r="EY42" s="93" t="str">
        <f t="shared" si="113"/>
        <v/>
      </c>
      <c r="EZ42" s="94" t="str">
        <f t="shared" si="114"/>
        <v/>
      </c>
      <c r="FA42" s="95" t="str">
        <f t="shared" si="115"/>
        <v/>
      </c>
      <c r="FC42" s="87"/>
      <c r="FD42" s="87"/>
      <c r="FE42" s="88" t="str">
        <f t="shared" si="116"/>
        <v/>
      </c>
      <c r="FF42" s="89" t="str">
        <f t="shared" si="117"/>
        <v/>
      </c>
      <c r="FG42" s="90" t="str">
        <f t="shared" si="118"/>
        <v/>
      </c>
      <c r="FH42" s="90" t="str">
        <f t="shared" si="119"/>
        <v/>
      </c>
      <c r="FI42" s="91" t="str">
        <f t="shared" si="120"/>
        <v/>
      </c>
      <c r="FJ42" s="92" t="str">
        <f t="shared" si="121"/>
        <v/>
      </c>
      <c r="FK42" s="93" t="str">
        <f t="shared" si="122"/>
        <v/>
      </c>
      <c r="FL42" s="94" t="str">
        <f t="shared" si="123"/>
        <v/>
      </c>
      <c r="FM42" s="95" t="str">
        <f t="shared" si="124"/>
        <v/>
      </c>
      <c r="FO42" s="87"/>
      <c r="FP42" s="87"/>
      <c r="FQ42" s="88" t="str">
        <f>IF(FU42="","",#REF!)</f>
        <v/>
      </c>
      <c r="FR42" s="89" t="str">
        <f t="shared" si="125"/>
        <v/>
      </c>
      <c r="FS42" s="90" t="str">
        <f t="shared" si="126"/>
        <v/>
      </c>
      <c r="FT42" s="90" t="str">
        <f t="shared" si="127"/>
        <v/>
      </c>
      <c r="FU42" s="91" t="str">
        <f t="shared" si="128"/>
        <v/>
      </c>
      <c r="FV42" s="92" t="str">
        <f t="shared" si="129"/>
        <v/>
      </c>
      <c r="FW42" s="93" t="str">
        <f t="shared" si="130"/>
        <v/>
      </c>
      <c r="FX42" s="94" t="str">
        <f t="shared" si="131"/>
        <v/>
      </c>
      <c r="FY42" s="95" t="str">
        <f t="shared" si="132"/>
        <v/>
      </c>
      <c r="GA42" s="87"/>
      <c r="GB42" s="87"/>
      <c r="GC42" s="88" t="str">
        <f t="shared" si="133"/>
        <v/>
      </c>
      <c r="GD42" s="89" t="str">
        <f t="shared" si="134"/>
        <v/>
      </c>
      <c r="GE42" s="90" t="str">
        <f t="shared" si="135"/>
        <v/>
      </c>
      <c r="GF42" s="90" t="str">
        <f t="shared" si="136"/>
        <v/>
      </c>
      <c r="GG42" s="91" t="str">
        <f t="shared" si="137"/>
        <v/>
      </c>
      <c r="GH42" s="92" t="str">
        <f t="shared" si="138"/>
        <v/>
      </c>
      <c r="GI42" s="93" t="str">
        <f t="shared" si="139"/>
        <v/>
      </c>
      <c r="GJ42" s="94" t="str">
        <f t="shared" si="140"/>
        <v/>
      </c>
      <c r="GK42" s="95" t="str">
        <f t="shared" si="141"/>
        <v/>
      </c>
      <c r="GM42" s="87"/>
      <c r="GN42" s="87"/>
      <c r="GO42" s="88" t="str">
        <f t="shared" si="142"/>
        <v/>
      </c>
      <c r="GP42" s="89" t="str">
        <f t="shared" si="143"/>
        <v/>
      </c>
      <c r="GQ42" s="90" t="str">
        <f t="shared" si="144"/>
        <v/>
      </c>
      <c r="GR42" s="90" t="str">
        <f t="shared" si="145"/>
        <v/>
      </c>
      <c r="GS42" s="91" t="str">
        <f t="shared" si="146"/>
        <v/>
      </c>
      <c r="GT42" s="92" t="str">
        <f t="shared" si="147"/>
        <v/>
      </c>
      <c r="GU42" s="93" t="str">
        <f t="shared" si="148"/>
        <v/>
      </c>
      <c r="GV42" s="94" t="str">
        <f t="shared" si="149"/>
        <v/>
      </c>
      <c r="GW42" s="95" t="str">
        <f t="shared" si="150"/>
        <v/>
      </c>
      <c r="GY42" s="87"/>
      <c r="GZ42" s="87"/>
      <c r="HA42" s="88" t="str">
        <f t="shared" si="151"/>
        <v/>
      </c>
      <c r="HB42" s="89" t="str">
        <f t="shared" si="152"/>
        <v/>
      </c>
      <c r="HC42" s="90" t="str">
        <f t="shared" si="153"/>
        <v/>
      </c>
      <c r="HD42" s="90" t="str">
        <f t="shared" si="154"/>
        <v/>
      </c>
      <c r="HE42" s="91" t="str">
        <f t="shared" si="155"/>
        <v/>
      </c>
      <c r="HF42" s="92" t="str">
        <f t="shared" si="156"/>
        <v/>
      </c>
      <c r="HG42" s="93" t="str">
        <f t="shared" si="157"/>
        <v/>
      </c>
      <c r="HH42" s="94" t="str">
        <f t="shared" si="158"/>
        <v/>
      </c>
      <c r="HI42" s="95" t="str">
        <f t="shared" si="159"/>
        <v/>
      </c>
      <c r="HK42" s="87"/>
      <c r="HL42" s="87" t="s">
        <v>291</v>
      </c>
      <c r="HM42" s="88" t="str">
        <f t="shared" si="160"/>
        <v/>
      </c>
      <c r="HN42" s="89" t="str">
        <f t="shared" si="161"/>
        <v/>
      </c>
      <c r="HO42" s="90" t="str">
        <f t="shared" si="162"/>
        <v/>
      </c>
      <c r="HP42" s="90" t="str">
        <f t="shared" si="163"/>
        <v/>
      </c>
      <c r="HQ42" s="91" t="str">
        <f t="shared" si="164"/>
        <v/>
      </c>
      <c r="HR42" s="92" t="str">
        <f t="shared" si="165"/>
        <v/>
      </c>
      <c r="HS42" s="93" t="str">
        <f t="shared" si="166"/>
        <v/>
      </c>
      <c r="HT42" s="94" t="str">
        <f t="shared" si="167"/>
        <v/>
      </c>
      <c r="HU42" s="95" t="str">
        <f t="shared" si="168"/>
        <v/>
      </c>
      <c r="HW42" s="87"/>
      <c r="HX42" s="87"/>
      <c r="HY42" s="88" t="str">
        <f t="shared" si="169"/>
        <v/>
      </c>
      <c r="HZ42" s="89" t="str">
        <f t="shared" si="170"/>
        <v/>
      </c>
      <c r="IA42" s="90" t="str">
        <f t="shared" si="171"/>
        <v/>
      </c>
      <c r="IB42" s="90" t="str">
        <f t="shared" si="172"/>
        <v/>
      </c>
      <c r="IC42" s="91" t="str">
        <f t="shared" si="173"/>
        <v/>
      </c>
      <c r="ID42" s="92" t="str">
        <f t="shared" si="174"/>
        <v/>
      </c>
      <c r="IE42" s="93" t="str">
        <f t="shared" si="175"/>
        <v/>
      </c>
      <c r="IF42" s="94" t="str">
        <f t="shared" si="176"/>
        <v/>
      </c>
      <c r="IG42" s="95" t="str">
        <f t="shared" si="177"/>
        <v/>
      </c>
      <c r="II42" s="87"/>
      <c r="IJ42" s="87"/>
      <c r="IK42" s="88" t="str">
        <f t="shared" si="178"/>
        <v/>
      </c>
      <c r="IL42" s="89" t="str">
        <f t="shared" si="179"/>
        <v/>
      </c>
      <c r="IM42" s="90" t="str">
        <f t="shared" si="180"/>
        <v/>
      </c>
      <c r="IN42" s="90" t="str">
        <f t="shared" si="181"/>
        <v/>
      </c>
      <c r="IO42" s="91" t="str">
        <f t="shared" si="182"/>
        <v/>
      </c>
      <c r="IP42" s="92" t="str">
        <f t="shared" si="183"/>
        <v/>
      </c>
      <c r="IQ42" s="93" t="str">
        <f t="shared" si="184"/>
        <v/>
      </c>
      <c r="IR42" s="94" t="str">
        <f t="shared" si="185"/>
        <v/>
      </c>
      <c r="IS42" s="95" t="str">
        <f t="shared" si="186"/>
        <v/>
      </c>
      <c r="IU42" s="87"/>
      <c r="IV42" s="87"/>
      <c r="IW42" s="88" t="str">
        <f t="shared" si="187"/>
        <v/>
      </c>
      <c r="IX42" s="89" t="str">
        <f t="shared" si="188"/>
        <v/>
      </c>
      <c r="IY42" s="90" t="str">
        <f t="shared" si="189"/>
        <v/>
      </c>
      <c r="IZ42" s="90" t="str">
        <f t="shared" si="190"/>
        <v/>
      </c>
      <c r="JA42" s="91" t="str">
        <f t="shared" si="191"/>
        <v/>
      </c>
      <c r="JB42" s="92" t="str">
        <f t="shared" si="192"/>
        <v/>
      </c>
      <c r="JC42" s="93" t="str">
        <f t="shared" si="193"/>
        <v/>
      </c>
      <c r="JD42" s="94" t="str">
        <f t="shared" si="194"/>
        <v/>
      </c>
      <c r="JE42" s="95" t="str">
        <f t="shared" si="195"/>
        <v/>
      </c>
      <c r="JG42" s="87"/>
      <c r="JH42" s="87"/>
      <c r="JI42" s="88" t="str">
        <f t="shared" si="196"/>
        <v/>
      </c>
      <c r="JJ42" s="89" t="str">
        <f t="shared" si="197"/>
        <v/>
      </c>
      <c r="JK42" s="90" t="str">
        <f t="shared" si="198"/>
        <v/>
      </c>
      <c r="JL42" s="90" t="str">
        <f t="shared" si="199"/>
        <v/>
      </c>
      <c r="JM42" s="91" t="str">
        <f t="shared" si="200"/>
        <v/>
      </c>
      <c r="JN42" s="92" t="str">
        <f t="shared" si="201"/>
        <v/>
      </c>
      <c r="JO42" s="93" t="str">
        <f t="shared" si="202"/>
        <v/>
      </c>
      <c r="JP42" s="94" t="str">
        <f t="shared" si="203"/>
        <v/>
      </c>
      <c r="JQ42" s="95" t="str">
        <f t="shared" si="204"/>
        <v/>
      </c>
      <c r="JS42" s="87"/>
      <c r="JT42" s="87"/>
      <c r="JU42" s="88" t="str">
        <f t="shared" si="205"/>
        <v/>
      </c>
      <c r="JV42" s="89" t="str">
        <f t="shared" si="206"/>
        <v/>
      </c>
      <c r="JW42" s="90" t="str">
        <f t="shared" si="207"/>
        <v/>
      </c>
      <c r="JX42" s="90" t="str">
        <f t="shared" si="208"/>
        <v/>
      </c>
      <c r="JY42" s="91" t="str">
        <f t="shared" si="209"/>
        <v/>
      </c>
      <c r="JZ42" s="92" t="str">
        <f t="shared" si="210"/>
        <v/>
      </c>
      <c r="KA42" s="93" t="str">
        <f t="shared" si="211"/>
        <v/>
      </c>
      <c r="KB42" s="94" t="str">
        <f t="shared" si="212"/>
        <v/>
      </c>
      <c r="KC42" s="95" t="str">
        <f t="shared" si="213"/>
        <v/>
      </c>
      <c r="KE42" s="87"/>
      <c r="KF42" s="87"/>
    </row>
    <row r="43" spans="1:292" ht="13.5" customHeight="1" x14ac:dyDescent="0.25">
      <c r="A43" s="17"/>
      <c r="B43" s="87" t="s">
        <v>554</v>
      </c>
      <c r="C43" s="2" t="s">
        <v>555</v>
      </c>
      <c r="D43" s="167"/>
      <c r="E43" s="88" t="str">
        <f t="shared" si="0"/>
        <v/>
      </c>
      <c r="F43" s="89" t="str">
        <f t="shared" si="1"/>
        <v/>
      </c>
      <c r="G43" s="90" t="str">
        <f t="shared" si="2"/>
        <v/>
      </c>
      <c r="H43" s="90" t="str">
        <f t="shared" si="3"/>
        <v/>
      </c>
      <c r="I43" s="91" t="str">
        <f t="shared" si="4"/>
        <v/>
      </c>
      <c r="J43" s="92" t="str">
        <f t="shared" si="5"/>
        <v/>
      </c>
      <c r="K43" s="93" t="str">
        <f t="shared" si="6"/>
        <v/>
      </c>
      <c r="L43" s="94" t="str">
        <f t="shared" si="214"/>
        <v/>
      </c>
      <c r="M43" s="95" t="str">
        <f t="shared" si="7"/>
        <v/>
      </c>
      <c r="O43" s="87"/>
      <c r="P43" s="167"/>
      <c r="Q43" s="88" t="str">
        <f t="shared" si="8"/>
        <v/>
      </c>
      <c r="R43" s="89" t="str">
        <f t="shared" si="9"/>
        <v/>
      </c>
      <c r="S43" s="90" t="str">
        <f t="shared" si="10"/>
        <v/>
      </c>
      <c r="T43" s="90" t="str">
        <f t="shared" si="11"/>
        <v/>
      </c>
      <c r="U43" s="91" t="str">
        <f t="shared" si="12"/>
        <v/>
      </c>
      <c r="V43" s="92" t="str">
        <f t="shared" si="13"/>
        <v/>
      </c>
      <c r="W43" s="93" t="str">
        <f t="shared" si="14"/>
        <v/>
      </c>
      <c r="X43" s="94" t="str">
        <f t="shared" si="15"/>
        <v/>
      </c>
      <c r="Y43" s="95" t="str">
        <f t="shared" si="16"/>
        <v/>
      </c>
      <c r="AA43" s="87"/>
      <c r="AB43" s="87"/>
      <c r="AC43" s="88" t="str">
        <f t="shared" si="17"/>
        <v/>
      </c>
      <c r="AD43" s="89" t="str">
        <f t="shared" si="18"/>
        <v/>
      </c>
      <c r="AE43" s="90" t="str">
        <f t="shared" si="19"/>
        <v/>
      </c>
      <c r="AF43" s="90" t="str">
        <f t="shared" si="20"/>
        <v/>
      </c>
      <c r="AG43" s="91" t="str">
        <f t="shared" si="21"/>
        <v/>
      </c>
      <c r="AH43" s="92" t="str">
        <f t="shared" si="22"/>
        <v/>
      </c>
      <c r="AI43" s="93" t="str">
        <f t="shared" si="23"/>
        <v/>
      </c>
      <c r="AJ43" s="94" t="str">
        <f t="shared" si="24"/>
        <v/>
      </c>
      <c r="AK43" s="95" t="str">
        <f t="shared" si="25"/>
        <v/>
      </c>
      <c r="AM43" s="87"/>
      <c r="AN43" s="87"/>
      <c r="AO43" s="88" t="str">
        <f t="shared" si="26"/>
        <v/>
      </c>
      <c r="AP43" s="89" t="str">
        <f t="shared" si="27"/>
        <v/>
      </c>
      <c r="AQ43" s="90" t="str">
        <f t="shared" si="28"/>
        <v/>
      </c>
      <c r="AR43" s="90" t="str">
        <f t="shared" si="29"/>
        <v/>
      </c>
      <c r="AS43" s="91" t="str">
        <f t="shared" si="30"/>
        <v/>
      </c>
      <c r="AT43" s="92" t="str">
        <f t="shared" si="31"/>
        <v/>
      </c>
      <c r="AU43" s="93" t="str">
        <f t="shared" si="32"/>
        <v/>
      </c>
      <c r="AV43" s="94" t="str">
        <f t="shared" si="33"/>
        <v/>
      </c>
      <c r="AW43" s="95" t="str">
        <f t="shared" si="34"/>
        <v/>
      </c>
      <c r="AY43" s="87"/>
      <c r="AZ43" s="87"/>
      <c r="BA43" s="88" t="str">
        <f t="shared" si="35"/>
        <v/>
      </c>
      <c r="BB43" s="89" t="str">
        <f t="shared" si="36"/>
        <v/>
      </c>
      <c r="BC43" s="90" t="str">
        <f t="shared" si="37"/>
        <v/>
      </c>
      <c r="BD43" s="90" t="str">
        <f t="shared" si="38"/>
        <v/>
      </c>
      <c r="BE43" s="91" t="str">
        <f t="shared" si="39"/>
        <v/>
      </c>
      <c r="BF43" s="92" t="str">
        <f t="shared" si="40"/>
        <v/>
      </c>
      <c r="BG43" s="93" t="str">
        <f t="shared" si="41"/>
        <v/>
      </c>
      <c r="BH43" s="94" t="str">
        <f t="shared" si="42"/>
        <v/>
      </c>
      <c r="BI43" s="95" t="str">
        <f t="shared" si="43"/>
        <v/>
      </c>
      <c r="BK43" s="87"/>
      <c r="BL43" s="87"/>
      <c r="BM43" s="88" t="str">
        <f t="shared" si="44"/>
        <v/>
      </c>
      <c r="BN43" s="89" t="str">
        <f t="shared" si="45"/>
        <v/>
      </c>
      <c r="BO43" s="90" t="str">
        <f t="shared" si="46"/>
        <v/>
      </c>
      <c r="BP43" s="90" t="str">
        <f t="shared" si="47"/>
        <v/>
      </c>
      <c r="BQ43" s="91" t="str">
        <f t="shared" si="48"/>
        <v/>
      </c>
      <c r="BR43" s="92" t="str">
        <f t="shared" si="49"/>
        <v/>
      </c>
      <c r="BS43" s="93" t="str">
        <f t="shared" si="50"/>
        <v/>
      </c>
      <c r="BT43" s="94" t="str">
        <f t="shared" si="51"/>
        <v/>
      </c>
      <c r="BU43" s="95" t="str">
        <f t="shared" si="52"/>
        <v/>
      </c>
      <c r="BW43" s="87"/>
      <c r="BX43" s="87"/>
      <c r="BY43" s="88" t="str">
        <f t="shared" si="53"/>
        <v/>
      </c>
      <c r="BZ43" s="89" t="str">
        <f t="shared" si="54"/>
        <v/>
      </c>
      <c r="CA43" s="90" t="str">
        <f t="shared" si="55"/>
        <v/>
      </c>
      <c r="CB43" s="90" t="str">
        <f t="shared" si="56"/>
        <v/>
      </c>
      <c r="CC43" s="91" t="str">
        <f t="shared" si="57"/>
        <v/>
      </c>
      <c r="CD43" s="92" t="str">
        <f t="shared" si="58"/>
        <v/>
      </c>
      <c r="CE43" s="93" t="str">
        <f t="shared" si="59"/>
        <v/>
      </c>
      <c r="CF43" s="94" t="str">
        <f t="shared" si="60"/>
        <v/>
      </c>
      <c r="CG43" s="95" t="str">
        <f t="shared" si="61"/>
        <v/>
      </c>
      <c r="CI43" s="87"/>
      <c r="CJ43" s="87"/>
      <c r="CK43" s="88" t="str">
        <f t="shared" si="62"/>
        <v/>
      </c>
      <c r="CL43" s="89" t="str">
        <f t="shared" si="63"/>
        <v/>
      </c>
      <c r="CM43" s="90" t="str">
        <f t="shared" si="64"/>
        <v/>
      </c>
      <c r="CN43" s="90" t="str">
        <f t="shared" si="65"/>
        <v/>
      </c>
      <c r="CO43" s="91" t="str">
        <f t="shared" si="66"/>
        <v/>
      </c>
      <c r="CP43" s="92" t="str">
        <f t="shared" si="67"/>
        <v/>
      </c>
      <c r="CQ43" s="93" t="str">
        <f t="shared" si="68"/>
        <v/>
      </c>
      <c r="CR43" s="94" t="str">
        <f t="shared" si="69"/>
        <v/>
      </c>
      <c r="CS43" s="95" t="str">
        <f t="shared" si="70"/>
        <v/>
      </c>
      <c r="CU43" s="87"/>
      <c r="CV43" s="87"/>
      <c r="CW43" s="88" t="str">
        <f t="shared" si="71"/>
        <v/>
      </c>
      <c r="CX43" s="89" t="str">
        <f t="shared" si="72"/>
        <v/>
      </c>
      <c r="CY43" s="90" t="str">
        <f t="shared" si="73"/>
        <v/>
      </c>
      <c r="CZ43" s="90" t="str">
        <f t="shared" si="74"/>
        <v/>
      </c>
      <c r="DA43" s="91" t="str">
        <f t="shared" si="75"/>
        <v/>
      </c>
      <c r="DB43" s="92" t="str">
        <f t="shared" si="76"/>
        <v/>
      </c>
      <c r="DC43" s="93" t="str">
        <f t="shared" si="77"/>
        <v/>
      </c>
      <c r="DD43" s="94" t="str">
        <f t="shared" si="78"/>
        <v/>
      </c>
      <c r="DE43" s="95" t="str">
        <f t="shared" si="79"/>
        <v/>
      </c>
      <c r="DG43" s="87"/>
      <c r="DH43" s="87"/>
      <c r="DI43" s="88" t="str">
        <f t="shared" si="80"/>
        <v/>
      </c>
      <c r="DJ43" s="89" t="str">
        <f t="shared" si="81"/>
        <v/>
      </c>
      <c r="DK43" s="90" t="str">
        <f t="shared" si="82"/>
        <v/>
      </c>
      <c r="DL43" s="90" t="str">
        <f t="shared" si="83"/>
        <v/>
      </c>
      <c r="DM43" s="91" t="str">
        <f t="shared" si="84"/>
        <v/>
      </c>
      <c r="DN43" s="92" t="str">
        <f t="shared" si="85"/>
        <v/>
      </c>
      <c r="DO43" s="93" t="str">
        <f t="shared" si="86"/>
        <v/>
      </c>
      <c r="DP43" s="94" t="str">
        <f t="shared" si="87"/>
        <v/>
      </c>
      <c r="DQ43" s="95" t="str">
        <f t="shared" si="88"/>
        <v/>
      </c>
      <c r="DS43" s="87"/>
      <c r="DT43" s="87"/>
      <c r="DU43" s="88" t="str">
        <f t="shared" si="89"/>
        <v/>
      </c>
      <c r="DV43" s="89" t="str">
        <f t="shared" si="90"/>
        <v/>
      </c>
      <c r="DW43" s="90" t="str">
        <f t="shared" si="91"/>
        <v/>
      </c>
      <c r="DX43" s="90" t="str">
        <f t="shared" si="92"/>
        <v/>
      </c>
      <c r="DY43" s="91" t="str">
        <f t="shared" si="93"/>
        <v/>
      </c>
      <c r="DZ43" s="92" t="str">
        <f t="shared" si="94"/>
        <v/>
      </c>
      <c r="EA43" s="93" t="str">
        <f t="shared" si="95"/>
        <v/>
      </c>
      <c r="EB43" s="94" t="str">
        <f t="shared" si="96"/>
        <v/>
      </c>
      <c r="EC43" s="95" t="str">
        <f t="shared" si="97"/>
        <v/>
      </c>
      <c r="EE43" s="87"/>
      <c r="EF43" s="87"/>
      <c r="EG43" s="88" t="str">
        <f t="shared" si="98"/>
        <v/>
      </c>
      <c r="EH43" s="89" t="str">
        <f t="shared" si="99"/>
        <v/>
      </c>
      <c r="EI43" s="90" t="str">
        <f t="shared" si="100"/>
        <v/>
      </c>
      <c r="EJ43" s="90" t="str">
        <f t="shared" si="101"/>
        <v/>
      </c>
      <c r="EK43" s="91" t="str">
        <f t="shared" si="102"/>
        <v/>
      </c>
      <c r="EL43" s="92" t="str">
        <f t="shared" si="103"/>
        <v/>
      </c>
      <c r="EM43" s="93" t="str">
        <f t="shared" si="104"/>
        <v/>
      </c>
      <c r="EN43" s="94" t="str">
        <f t="shared" si="105"/>
        <v/>
      </c>
      <c r="EO43" s="95" t="str">
        <f t="shared" si="106"/>
        <v/>
      </c>
      <c r="EQ43" s="87"/>
      <c r="ER43" s="87"/>
      <c r="ES43" s="88" t="str">
        <f t="shared" si="107"/>
        <v/>
      </c>
      <c r="ET43" s="89" t="str">
        <f t="shared" si="108"/>
        <v/>
      </c>
      <c r="EU43" s="90" t="str">
        <f t="shared" si="109"/>
        <v/>
      </c>
      <c r="EV43" s="90" t="str">
        <f t="shared" si="110"/>
        <v/>
      </c>
      <c r="EW43" s="91" t="str">
        <f t="shared" si="111"/>
        <v/>
      </c>
      <c r="EX43" s="92" t="str">
        <f t="shared" si="112"/>
        <v/>
      </c>
      <c r="EY43" s="93" t="str">
        <f t="shared" si="113"/>
        <v/>
      </c>
      <c r="EZ43" s="94" t="str">
        <f t="shared" si="114"/>
        <v/>
      </c>
      <c r="FA43" s="95" t="str">
        <f t="shared" si="115"/>
        <v/>
      </c>
      <c r="FC43" s="87"/>
      <c r="FD43" s="87"/>
      <c r="FE43" s="88" t="str">
        <f t="shared" si="116"/>
        <v/>
      </c>
      <c r="FF43" s="89" t="str">
        <f t="shared" si="117"/>
        <v/>
      </c>
      <c r="FG43" s="90" t="str">
        <f t="shared" si="118"/>
        <v/>
      </c>
      <c r="FH43" s="90" t="str">
        <f t="shared" si="119"/>
        <v/>
      </c>
      <c r="FI43" s="91" t="str">
        <f t="shared" si="120"/>
        <v/>
      </c>
      <c r="FJ43" s="92" t="str">
        <f t="shared" si="121"/>
        <v/>
      </c>
      <c r="FK43" s="93" t="str">
        <f t="shared" si="122"/>
        <v/>
      </c>
      <c r="FL43" s="94" t="str">
        <f t="shared" si="123"/>
        <v/>
      </c>
      <c r="FM43" s="95" t="str">
        <f t="shared" si="124"/>
        <v/>
      </c>
      <c r="FO43" s="87"/>
      <c r="FP43" s="87"/>
      <c r="FQ43" s="88" t="str">
        <f>IF(FU43="","",#REF!)</f>
        <v/>
      </c>
      <c r="FR43" s="89" t="str">
        <f t="shared" si="125"/>
        <v/>
      </c>
      <c r="FS43" s="90" t="str">
        <f t="shared" si="126"/>
        <v/>
      </c>
      <c r="FT43" s="90" t="str">
        <f t="shared" si="127"/>
        <v/>
      </c>
      <c r="FU43" s="91" t="str">
        <f t="shared" si="128"/>
        <v/>
      </c>
      <c r="FV43" s="92" t="str">
        <f t="shared" si="129"/>
        <v/>
      </c>
      <c r="FW43" s="93" t="str">
        <f t="shared" si="130"/>
        <v/>
      </c>
      <c r="FX43" s="94" t="str">
        <f t="shared" si="131"/>
        <v/>
      </c>
      <c r="FY43" s="95" t="str">
        <f t="shared" si="132"/>
        <v/>
      </c>
      <c r="GA43" s="87"/>
      <c r="GB43" s="87"/>
      <c r="GC43" s="88" t="str">
        <f t="shared" si="133"/>
        <v/>
      </c>
      <c r="GD43" s="89" t="str">
        <f t="shared" si="134"/>
        <v/>
      </c>
      <c r="GE43" s="90" t="str">
        <f t="shared" si="135"/>
        <v/>
      </c>
      <c r="GF43" s="90" t="str">
        <f t="shared" si="136"/>
        <v/>
      </c>
      <c r="GG43" s="91" t="str">
        <f t="shared" si="137"/>
        <v/>
      </c>
      <c r="GH43" s="92" t="str">
        <f t="shared" si="138"/>
        <v/>
      </c>
      <c r="GI43" s="93" t="str">
        <f t="shared" si="139"/>
        <v/>
      </c>
      <c r="GJ43" s="94" t="str">
        <f t="shared" si="140"/>
        <v/>
      </c>
      <c r="GK43" s="95" t="str">
        <f t="shared" si="141"/>
        <v/>
      </c>
      <c r="GM43" s="87"/>
      <c r="GN43" s="87"/>
      <c r="GO43" s="88" t="str">
        <f t="shared" si="142"/>
        <v/>
      </c>
      <c r="GP43" s="89" t="str">
        <f t="shared" si="143"/>
        <v/>
      </c>
      <c r="GQ43" s="90" t="str">
        <f t="shared" si="144"/>
        <v/>
      </c>
      <c r="GR43" s="90" t="str">
        <f t="shared" si="145"/>
        <v/>
      </c>
      <c r="GS43" s="91" t="str">
        <f t="shared" si="146"/>
        <v/>
      </c>
      <c r="GT43" s="92" t="str">
        <f t="shared" si="147"/>
        <v/>
      </c>
      <c r="GU43" s="93" t="str">
        <f t="shared" si="148"/>
        <v/>
      </c>
      <c r="GV43" s="94" t="str">
        <f t="shared" si="149"/>
        <v/>
      </c>
      <c r="GW43" s="95" t="str">
        <f t="shared" si="150"/>
        <v/>
      </c>
      <c r="GY43" s="87"/>
      <c r="GZ43" s="87"/>
      <c r="HA43" s="88" t="str">
        <f t="shared" si="151"/>
        <v/>
      </c>
      <c r="HB43" s="89" t="str">
        <f t="shared" si="152"/>
        <v/>
      </c>
      <c r="HC43" s="90" t="str">
        <f t="shared" si="153"/>
        <v/>
      </c>
      <c r="HD43" s="90" t="str">
        <f t="shared" si="154"/>
        <v/>
      </c>
      <c r="HE43" s="91" t="str">
        <f t="shared" si="155"/>
        <v/>
      </c>
      <c r="HF43" s="92" t="str">
        <f t="shared" si="156"/>
        <v/>
      </c>
      <c r="HG43" s="93" t="str">
        <f t="shared" si="157"/>
        <v/>
      </c>
      <c r="HH43" s="94" t="str">
        <f t="shared" si="158"/>
        <v/>
      </c>
      <c r="HI43" s="95" t="str">
        <f t="shared" si="159"/>
        <v/>
      </c>
      <c r="HK43" s="87"/>
      <c r="HL43" s="87" t="s">
        <v>291</v>
      </c>
      <c r="HM43" s="88" t="str">
        <f t="shared" si="160"/>
        <v/>
      </c>
      <c r="HN43" s="89" t="str">
        <f t="shared" si="161"/>
        <v/>
      </c>
      <c r="HO43" s="90" t="str">
        <f t="shared" si="162"/>
        <v/>
      </c>
      <c r="HP43" s="90" t="str">
        <f t="shared" si="163"/>
        <v/>
      </c>
      <c r="HQ43" s="91" t="str">
        <f t="shared" si="164"/>
        <v/>
      </c>
      <c r="HR43" s="92" t="str">
        <f t="shared" si="165"/>
        <v/>
      </c>
      <c r="HS43" s="93" t="str">
        <f t="shared" si="166"/>
        <v/>
      </c>
      <c r="HT43" s="94" t="str">
        <f t="shared" si="167"/>
        <v/>
      </c>
      <c r="HU43" s="95" t="str">
        <f t="shared" si="168"/>
        <v/>
      </c>
      <c r="HW43" s="87"/>
      <c r="HX43" s="87"/>
      <c r="HY43" s="88" t="str">
        <f t="shared" si="169"/>
        <v/>
      </c>
      <c r="HZ43" s="89" t="str">
        <f t="shared" si="170"/>
        <v/>
      </c>
      <c r="IA43" s="90" t="str">
        <f t="shared" si="171"/>
        <v/>
      </c>
      <c r="IB43" s="90" t="str">
        <f t="shared" si="172"/>
        <v/>
      </c>
      <c r="IC43" s="91" t="str">
        <f t="shared" si="173"/>
        <v/>
      </c>
      <c r="ID43" s="92" t="str">
        <f t="shared" si="174"/>
        <v/>
      </c>
      <c r="IE43" s="93" t="str">
        <f t="shared" si="175"/>
        <v/>
      </c>
      <c r="IF43" s="94" t="str">
        <f t="shared" si="176"/>
        <v/>
      </c>
      <c r="IG43" s="95" t="str">
        <f t="shared" si="177"/>
        <v/>
      </c>
      <c r="II43" s="87"/>
      <c r="IJ43" s="87"/>
      <c r="IK43" s="88" t="str">
        <f t="shared" si="178"/>
        <v/>
      </c>
      <c r="IL43" s="89" t="str">
        <f t="shared" si="179"/>
        <v/>
      </c>
      <c r="IM43" s="90" t="str">
        <f t="shared" si="180"/>
        <v/>
      </c>
      <c r="IN43" s="90" t="str">
        <f t="shared" si="181"/>
        <v/>
      </c>
      <c r="IO43" s="91" t="str">
        <f t="shared" si="182"/>
        <v/>
      </c>
      <c r="IP43" s="92" t="str">
        <f t="shared" si="183"/>
        <v/>
      </c>
      <c r="IQ43" s="93" t="str">
        <f t="shared" si="184"/>
        <v/>
      </c>
      <c r="IR43" s="94" t="str">
        <f t="shared" si="185"/>
        <v/>
      </c>
      <c r="IS43" s="95" t="str">
        <f t="shared" si="186"/>
        <v/>
      </c>
      <c r="IU43" s="87"/>
      <c r="IV43" s="87"/>
      <c r="IW43" s="88" t="str">
        <f t="shared" si="187"/>
        <v/>
      </c>
      <c r="IX43" s="89" t="str">
        <f t="shared" si="188"/>
        <v/>
      </c>
      <c r="IY43" s="90" t="str">
        <f t="shared" si="189"/>
        <v/>
      </c>
      <c r="IZ43" s="90" t="str">
        <f t="shared" si="190"/>
        <v/>
      </c>
      <c r="JA43" s="91" t="str">
        <f t="shared" si="191"/>
        <v/>
      </c>
      <c r="JB43" s="92" t="str">
        <f t="shared" si="192"/>
        <v/>
      </c>
      <c r="JC43" s="93" t="str">
        <f t="shared" si="193"/>
        <v/>
      </c>
      <c r="JD43" s="94" t="str">
        <f t="shared" si="194"/>
        <v/>
      </c>
      <c r="JE43" s="95" t="str">
        <f t="shared" si="195"/>
        <v/>
      </c>
      <c r="JG43" s="87"/>
      <c r="JH43" s="87"/>
      <c r="JI43" s="88" t="str">
        <f t="shared" si="196"/>
        <v/>
      </c>
      <c r="JJ43" s="89" t="str">
        <f t="shared" si="197"/>
        <v/>
      </c>
      <c r="JK43" s="90" t="str">
        <f t="shared" si="198"/>
        <v/>
      </c>
      <c r="JL43" s="90" t="str">
        <f t="shared" si="199"/>
        <v/>
      </c>
      <c r="JM43" s="91" t="str">
        <f t="shared" si="200"/>
        <v/>
      </c>
      <c r="JN43" s="92" t="str">
        <f t="shared" si="201"/>
        <v/>
      </c>
      <c r="JO43" s="93" t="str">
        <f t="shared" si="202"/>
        <v/>
      </c>
      <c r="JP43" s="94" t="str">
        <f t="shared" si="203"/>
        <v/>
      </c>
      <c r="JQ43" s="95" t="str">
        <f t="shared" si="204"/>
        <v/>
      </c>
      <c r="JS43" s="87"/>
      <c r="JT43" s="87"/>
      <c r="JU43" s="88" t="str">
        <f t="shared" si="205"/>
        <v/>
      </c>
      <c r="JV43" s="89" t="str">
        <f t="shared" si="206"/>
        <v/>
      </c>
      <c r="JW43" s="90" t="str">
        <f t="shared" si="207"/>
        <v/>
      </c>
      <c r="JX43" s="90" t="str">
        <f t="shared" si="208"/>
        <v/>
      </c>
      <c r="JY43" s="91" t="str">
        <f t="shared" si="209"/>
        <v/>
      </c>
      <c r="JZ43" s="92" t="str">
        <f t="shared" si="210"/>
        <v/>
      </c>
      <c r="KA43" s="93" t="str">
        <f t="shared" si="211"/>
        <v/>
      </c>
      <c r="KB43" s="94" t="str">
        <f t="shared" si="212"/>
        <v/>
      </c>
      <c r="KC43" s="95" t="str">
        <f t="shared" si="213"/>
        <v/>
      </c>
      <c r="KE43" s="87"/>
      <c r="KF43" s="87"/>
    </row>
    <row r="44" spans="1:292" ht="13.5" customHeight="1" x14ac:dyDescent="0.25">
      <c r="A44" s="17"/>
      <c r="B44" s="87" t="s">
        <v>1183</v>
      </c>
      <c r="C44" s="2" t="s">
        <v>1185</v>
      </c>
      <c r="D44" s="167"/>
      <c r="E44" s="88"/>
      <c r="F44" s="89"/>
      <c r="G44" s="90"/>
      <c r="H44" s="90"/>
      <c r="I44" s="91"/>
      <c r="J44" s="92"/>
      <c r="K44" s="93"/>
      <c r="L44" s="94"/>
      <c r="M44" s="95"/>
      <c r="O44" s="87"/>
      <c r="P44" s="167"/>
      <c r="Q44" s="88"/>
      <c r="R44" s="89"/>
      <c r="S44" s="90"/>
      <c r="T44" s="90"/>
      <c r="U44" s="91"/>
      <c r="V44" s="92"/>
      <c r="W44" s="93"/>
      <c r="X44" s="94"/>
      <c r="Y44" s="95"/>
      <c r="AA44" s="87"/>
      <c r="AB44" s="87"/>
      <c r="AC44" s="88"/>
      <c r="AD44" s="89"/>
      <c r="AE44" s="90"/>
      <c r="AF44" s="90"/>
      <c r="AG44" s="91"/>
      <c r="AH44" s="92"/>
      <c r="AI44" s="93"/>
      <c r="AJ44" s="94"/>
      <c r="AK44" s="95"/>
      <c r="AM44" s="87"/>
      <c r="AN44" s="87"/>
      <c r="AO44" s="88">
        <f t="shared" ref="AO44:AO45" si="290">IF(AS44="","",AO$3)</f>
        <v>44926</v>
      </c>
      <c r="AP44" s="89" t="str">
        <f t="shared" ref="AP44:AP45" si="291">IF(AS44="","",AO$1)</f>
        <v>Orban IV</v>
      </c>
      <c r="AQ44" s="90">
        <f t="shared" ref="AQ44" si="292">IF(AS44="","",AO$2)</f>
        <v>44705</v>
      </c>
      <c r="AR44" s="90">
        <v>44866</v>
      </c>
      <c r="AS44" s="91" t="str">
        <f t="shared" ref="AS44:AS45" si="293">IF(AZ44="","",IF(ISNUMBER(SEARCH(":",AZ44)),MID(AZ44,FIND(":",AZ44)+2,FIND("(",AZ44)-FIND(":",AZ44)-3),LEFT(AZ44,FIND("(",AZ44)-2)))</f>
        <v>János Lázár</v>
      </c>
      <c r="AT44" s="92" t="str">
        <f t="shared" ref="AT44:AT45" si="294">IF(AZ44="","",MID(AZ44,FIND("(",AZ44)+1,4))</f>
        <v>1975</v>
      </c>
      <c r="AU44" s="93" t="str">
        <f t="shared" ref="AU44:AU45" si="295">IF(ISNUMBER(SEARCH("*female*",AZ44)),"female",IF(ISNUMBER(SEARCH("*male*",AZ44)),"male",""))</f>
        <v>male</v>
      </c>
      <c r="AV44" s="94" t="str">
        <f t="shared" ref="AV44:AV45" si="296">IF(AZ44="","",IF(ISERROR(MID(AZ44,FIND("male,",AZ44)+6,(FIND(")",AZ44)-(FIND("male,",AZ44)+6))))=TRUE,"missing/error",MID(AZ44,FIND("male,",AZ44)+6,(FIND(")",AZ44)-(FIND("male,",AZ44)+6)))))</f>
        <v>hu_fidesz01</v>
      </c>
      <c r="AW44" s="95" t="str">
        <f t="shared" ref="AW44:AW45" si="297">IF(AS44="","",(MID(AS44,(SEARCH("^^",SUBSTITUTE(AS44," ","^^",LEN(AS44)-LEN(SUBSTITUTE(AS44," ","")))))+1,99)&amp;"_"&amp;LEFT(AS44,FIND(" ",AS44)-1)&amp;"_"&amp;AT44))</f>
        <v>Lázár_János_1975</v>
      </c>
      <c r="AY44" s="87"/>
      <c r="AZ44" s="87" t="s">
        <v>1081</v>
      </c>
      <c r="BA44" s="88"/>
      <c r="BB44" s="89"/>
      <c r="BC44" s="90"/>
      <c r="BD44" s="90"/>
      <c r="BE44" s="91"/>
      <c r="BF44" s="92"/>
      <c r="BG44" s="93"/>
      <c r="BH44" s="94"/>
      <c r="BI44" s="95"/>
      <c r="BK44" s="87"/>
      <c r="BL44" s="87"/>
      <c r="BM44" s="88"/>
      <c r="BN44" s="89"/>
      <c r="BO44" s="90"/>
      <c r="BP44" s="90"/>
      <c r="BQ44" s="91"/>
      <c r="BR44" s="92"/>
      <c r="BS44" s="93"/>
      <c r="BT44" s="94"/>
      <c r="BU44" s="95"/>
      <c r="BW44" s="87"/>
      <c r="BX44" s="87"/>
      <c r="BY44" s="88"/>
      <c r="BZ44" s="89"/>
      <c r="CA44" s="90"/>
      <c r="CB44" s="90"/>
      <c r="CC44" s="91"/>
      <c r="CD44" s="92"/>
      <c r="CE44" s="93"/>
      <c r="CF44" s="94"/>
      <c r="CG44" s="95"/>
      <c r="CI44" s="87"/>
      <c r="CJ44" s="87"/>
      <c r="CK44" s="88"/>
      <c r="CL44" s="89"/>
      <c r="CM44" s="90"/>
      <c r="CN44" s="90"/>
      <c r="CO44" s="91"/>
      <c r="CP44" s="92"/>
      <c r="CQ44" s="93"/>
      <c r="CR44" s="94"/>
      <c r="CS44" s="95"/>
      <c r="CU44" s="87"/>
      <c r="CV44" s="87"/>
      <c r="CW44" s="88"/>
      <c r="CX44" s="89"/>
      <c r="CY44" s="90"/>
      <c r="CZ44" s="90"/>
      <c r="DA44" s="91"/>
      <c r="DB44" s="92"/>
      <c r="DC44" s="93"/>
      <c r="DD44" s="94"/>
      <c r="DE44" s="95"/>
      <c r="DG44" s="87"/>
      <c r="DH44" s="87"/>
      <c r="DI44" s="88"/>
      <c r="DJ44" s="89"/>
      <c r="DK44" s="90"/>
      <c r="DL44" s="90"/>
      <c r="DM44" s="91"/>
      <c r="DN44" s="92"/>
      <c r="DO44" s="93"/>
      <c r="DP44" s="94"/>
      <c r="DQ44" s="95"/>
      <c r="DS44" s="87"/>
      <c r="DT44" s="87"/>
      <c r="DU44" s="88"/>
      <c r="DV44" s="89"/>
      <c r="DW44" s="90"/>
      <c r="DX44" s="90"/>
      <c r="DY44" s="91"/>
      <c r="DZ44" s="92"/>
      <c r="EA44" s="93"/>
      <c r="EB44" s="94"/>
      <c r="EC44" s="95"/>
      <c r="EE44" s="87"/>
      <c r="EF44" s="87"/>
      <c r="EG44" s="88"/>
      <c r="EH44" s="89"/>
      <c r="EI44" s="90"/>
      <c r="EJ44" s="90"/>
      <c r="EK44" s="91"/>
      <c r="EL44" s="92"/>
      <c r="EM44" s="93"/>
      <c r="EN44" s="94"/>
      <c r="EO44" s="95"/>
      <c r="EQ44" s="87"/>
      <c r="ER44" s="87"/>
      <c r="ES44" s="88"/>
      <c r="ET44" s="89"/>
      <c r="EU44" s="90"/>
      <c r="EV44" s="90"/>
      <c r="EW44" s="91"/>
      <c r="EX44" s="92"/>
      <c r="EY44" s="93"/>
      <c r="EZ44" s="94"/>
      <c r="FA44" s="95"/>
      <c r="FC44" s="87"/>
      <c r="FD44" s="87"/>
      <c r="FE44" s="88"/>
      <c r="FF44" s="89"/>
      <c r="FG44" s="90"/>
      <c r="FH44" s="90"/>
      <c r="FI44" s="91"/>
      <c r="FJ44" s="92"/>
      <c r="FK44" s="93"/>
      <c r="FL44" s="94"/>
      <c r="FM44" s="95"/>
      <c r="FO44" s="87"/>
      <c r="FP44" s="87"/>
      <c r="FQ44" s="88"/>
      <c r="FR44" s="89"/>
      <c r="FS44" s="90"/>
      <c r="FT44" s="90"/>
      <c r="FU44" s="91"/>
      <c r="FV44" s="92"/>
      <c r="FW44" s="93"/>
      <c r="FX44" s="94"/>
      <c r="FY44" s="95"/>
      <c r="GA44" s="87"/>
      <c r="GB44" s="87"/>
      <c r="GC44" s="88"/>
      <c r="GD44" s="89"/>
      <c r="GE44" s="90"/>
      <c r="GF44" s="90"/>
      <c r="GG44" s="91"/>
      <c r="GH44" s="92"/>
      <c r="GI44" s="93"/>
      <c r="GJ44" s="94"/>
      <c r="GK44" s="95"/>
      <c r="GM44" s="87"/>
      <c r="GN44" s="87"/>
      <c r="GO44" s="88"/>
      <c r="GP44" s="89"/>
      <c r="GQ44" s="90"/>
      <c r="GR44" s="90"/>
      <c r="GS44" s="91"/>
      <c r="GT44" s="92"/>
      <c r="GU44" s="93"/>
      <c r="GV44" s="94"/>
      <c r="GW44" s="95"/>
      <c r="GY44" s="87"/>
      <c r="GZ44" s="87"/>
      <c r="HA44" s="88"/>
      <c r="HB44" s="89"/>
      <c r="HC44" s="90"/>
      <c r="HD44" s="90"/>
      <c r="HE44" s="91"/>
      <c r="HF44" s="92"/>
      <c r="HG44" s="93"/>
      <c r="HH44" s="94"/>
      <c r="HI44" s="95"/>
      <c r="HK44" s="87"/>
      <c r="HL44" s="87"/>
      <c r="HM44" s="88"/>
      <c r="HN44" s="89"/>
      <c r="HO44" s="90"/>
      <c r="HP44" s="90"/>
      <c r="HQ44" s="91"/>
      <c r="HR44" s="92"/>
      <c r="HS44" s="93"/>
      <c r="HT44" s="94"/>
      <c r="HU44" s="95"/>
      <c r="HW44" s="87"/>
      <c r="HX44" s="87"/>
      <c r="HY44" s="88"/>
      <c r="HZ44" s="89"/>
      <c r="IA44" s="90"/>
      <c r="IB44" s="90"/>
      <c r="IC44" s="91"/>
      <c r="ID44" s="92"/>
      <c r="IE44" s="93"/>
      <c r="IF44" s="94"/>
      <c r="IG44" s="95"/>
      <c r="II44" s="87"/>
      <c r="IJ44" s="87"/>
      <c r="IK44" s="88"/>
      <c r="IL44" s="89"/>
      <c r="IM44" s="90"/>
      <c r="IN44" s="90"/>
      <c r="IO44" s="91"/>
      <c r="IP44" s="92"/>
      <c r="IQ44" s="93"/>
      <c r="IR44" s="94"/>
      <c r="IS44" s="95"/>
      <c r="IU44" s="87"/>
      <c r="IV44" s="87"/>
      <c r="IW44" s="88"/>
      <c r="IX44" s="89"/>
      <c r="IY44" s="90"/>
      <c r="IZ44" s="90"/>
      <c r="JA44" s="91"/>
      <c r="JB44" s="92"/>
      <c r="JC44" s="93"/>
      <c r="JD44" s="94"/>
      <c r="JE44" s="95"/>
      <c r="JG44" s="87"/>
      <c r="JH44" s="87"/>
      <c r="JI44" s="88"/>
      <c r="JJ44" s="89"/>
      <c r="JK44" s="90"/>
      <c r="JL44" s="90"/>
      <c r="JM44" s="91"/>
      <c r="JN44" s="92"/>
      <c r="JO44" s="93"/>
      <c r="JP44" s="94"/>
      <c r="JQ44" s="95"/>
      <c r="JS44" s="87"/>
      <c r="JT44" s="87"/>
      <c r="JU44" s="88"/>
      <c r="JV44" s="89"/>
      <c r="JW44" s="90"/>
      <c r="JX44" s="90"/>
      <c r="JY44" s="91"/>
      <c r="JZ44" s="92"/>
      <c r="KA44" s="93"/>
      <c r="KB44" s="94"/>
      <c r="KC44" s="95"/>
      <c r="KE44" s="87"/>
      <c r="KF44" s="87"/>
    </row>
    <row r="45" spans="1:292" ht="13.5" customHeight="1" x14ac:dyDescent="0.25">
      <c r="A45" s="17"/>
      <c r="B45" s="87" t="s">
        <v>1184</v>
      </c>
      <c r="C45" s="2" t="s">
        <v>1186</v>
      </c>
      <c r="D45" s="167"/>
      <c r="E45" s="88"/>
      <c r="F45" s="89"/>
      <c r="G45" s="90"/>
      <c r="H45" s="90"/>
      <c r="I45" s="91"/>
      <c r="J45" s="92"/>
      <c r="K45" s="93"/>
      <c r="L45" s="94"/>
      <c r="M45" s="95"/>
      <c r="O45" s="87"/>
      <c r="P45" s="167"/>
      <c r="Q45" s="88"/>
      <c r="R45" s="89"/>
      <c r="S45" s="90"/>
      <c r="T45" s="90"/>
      <c r="U45" s="91"/>
      <c r="V45" s="92"/>
      <c r="W45" s="93"/>
      <c r="X45" s="94"/>
      <c r="Y45" s="95"/>
      <c r="AA45" s="87"/>
      <c r="AB45" s="87"/>
      <c r="AC45" s="88"/>
      <c r="AD45" s="89"/>
      <c r="AE45" s="90"/>
      <c r="AF45" s="90"/>
      <c r="AG45" s="91"/>
      <c r="AH45" s="92"/>
      <c r="AI45" s="93"/>
      <c r="AJ45" s="94"/>
      <c r="AK45" s="95"/>
      <c r="AM45" s="87"/>
      <c r="AN45" s="87"/>
      <c r="AO45" s="88">
        <f t="shared" si="290"/>
        <v>44926</v>
      </c>
      <c r="AP45" s="89" t="str">
        <f t="shared" si="291"/>
        <v>Orban IV</v>
      </c>
      <c r="AQ45" s="90">
        <v>44866</v>
      </c>
      <c r="AR45" s="90">
        <f t="shared" ref="AR45" si="298">IF(AS45="","",AO$3)</f>
        <v>44926</v>
      </c>
      <c r="AS45" s="91" t="str">
        <f t="shared" si="293"/>
        <v>János Lázár</v>
      </c>
      <c r="AT45" s="92" t="str">
        <f t="shared" si="294"/>
        <v>1975</v>
      </c>
      <c r="AU45" s="93" t="str">
        <f t="shared" si="295"/>
        <v>male</v>
      </c>
      <c r="AV45" s="94" t="str">
        <f t="shared" si="296"/>
        <v>hu_fidesz01</v>
      </c>
      <c r="AW45" s="95" t="str">
        <f t="shared" si="297"/>
        <v>Lázár_János_1975</v>
      </c>
      <c r="AY45" s="87"/>
      <c r="AZ45" s="87" t="s">
        <v>1081</v>
      </c>
      <c r="BA45" s="88"/>
      <c r="BB45" s="89"/>
      <c r="BC45" s="90"/>
      <c r="BD45" s="90"/>
      <c r="BE45" s="91"/>
      <c r="BF45" s="92"/>
      <c r="BG45" s="93"/>
      <c r="BH45" s="94"/>
      <c r="BI45" s="95"/>
      <c r="BK45" s="87"/>
      <c r="BL45" s="87"/>
      <c r="BM45" s="88"/>
      <c r="BN45" s="89"/>
      <c r="BO45" s="90"/>
      <c r="BP45" s="90"/>
      <c r="BQ45" s="91"/>
      <c r="BR45" s="92"/>
      <c r="BS45" s="93"/>
      <c r="BT45" s="94"/>
      <c r="BU45" s="95"/>
      <c r="BW45" s="87"/>
      <c r="BX45" s="87"/>
      <c r="BY45" s="88"/>
      <c r="BZ45" s="89"/>
      <c r="CA45" s="90"/>
      <c r="CB45" s="90"/>
      <c r="CC45" s="91"/>
      <c r="CD45" s="92"/>
      <c r="CE45" s="93"/>
      <c r="CF45" s="94"/>
      <c r="CG45" s="95"/>
      <c r="CI45" s="87"/>
      <c r="CJ45" s="87"/>
      <c r="CK45" s="88"/>
      <c r="CL45" s="89"/>
      <c r="CM45" s="90"/>
      <c r="CN45" s="90"/>
      <c r="CO45" s="91"/>
      <c r="CP45" s="92"/>
      <c r="CQ45" s="93"/>
      <c r="CR45" s="94"/>
      <c r="CS45" s="95"/>
      <c r="CU45" s="87"/>
      <c r="CV45" s="87"/>
      <c r="CW45" s="88"/>
      <c r="CX45" s="89"/>
      <c r="CY45" s="90"/>
      <c r="CZ45" s="90"/>
      <c r="DA45" s="91"/>
      <c r="DB45" s="92"/>
      <c r="DC45" s="93"/>
      <c r="DD45" s="94"/>
      <c r="DE45" s="95"/>
      <c r="DG45" s="87"/>
      <c r="DH45" s="87"/>
      <c r="DI45" s="88"/>
      <c r="DJ45" s="89"/>
      <c r="DK45" s="90"/>
      <c r="DL45" s="90"/>
      <c r="DM45" s="91"/>
      <c r="DN45" s="92"/>
      <c r="DO45" s="93"/>
      <c r="DP45" s="94"/>
      <c r="DQ45" s="95"/>
      <c r="DS45" s="87"/>
      <c r="DT45" s="87"/>
      <c r="DU45" s="88"/>
      <c r="DV45" s="89"/>
      <c r="DW45" s="90"/>
      <c r="DX45" s="90"/>
      <c r="DY45" s="91"/>
      <c r="DZ45" s="92"/>
      <c r="EA45" s="93"/>
      <c r="EB45" s="94"/>
      <c r="EC45" s="95"/>
      <c r="EE45" s="87"/>
      <c r="EF45" s="87"/>
      <c r="EG45" s="88"/>
      <c r="EH45" s="89"/>
      <c r="EI45" s="90"/>
      <c r="EJ45" s="90"/>
      <c r="EK45" s="91"/>
      <c r="EL45" s="92"/>
      <c r="EM45" s="93"/>
      <c r="EN45" s="94"/>
      <c r="EO45" s="95"/>
      <c r="EQ45" s="87"/>
      <c r="ER45" s="87"/>
      <c r="ES45" s="88"/>
      <c r="ET45" s="89"/>
      <c r="EU45" s="90"/>
      <c r="EV45" s="90"/>
      <c r="EW45" s="91"/>
      <c r="EX45" s="92"/>
      <c r="EY45" s="93"/>
      <c r="EZ45" s="94"/>
      <c r="FA45" s="95"/>
      <c r="FC45" s="87"/>
      <c r="FD45" s="87"/>
      <c r="FE45" s="88"/>
      <c r="FF45" s="89"/>
      <c r="FG45" s="90"/>
      <c r="FH45" s="90"/>
      <c r="FI45" s="91"/>
      <c r="FJ45" s="92"/>
      <c r="FK45" s="93"/>
      <c r="FL45" s="94"/>
      <c r="FM45" s="95"/>
      <c r="FO45" s="87"/>
      <c r="FP45" s="87"/>
      <c r="FQ45" s="88"/>
      <c r="FR45" s="89"/>
      <c r="FS45" s="90"/>
      <c r="FT45" s="90"/>
      <c r="FU45" s="91"/>
      <c r="FV45" s="92"/>
      <c r="FW45" s="93"/>
      <c r="FX45" s="94"/>
      <c r="FY45" s="95"/>
      <c r="GA45" s="87"/>
      <c r="GB45" s="87"/>
      <c r="GC45" s="88"/>
      <c r="GD45" s="89"/>
      <c r="GE45" s="90"/>
      <c r="GF45" s="90"/>
      <c r="GG45" s="91"/>
      <c r="GH45" s="92"/>
      <c r="GI45" s="93"/>
      <c r="GJ45" s="94"/>
      <c r="GK45" s="95"/>
      <c r="GM45" s="87"/>
      <c r="GN45" s="87"/>
      <c r="GO45" s="88"/>
      <c r="GP45" s="89"/>
      <c r="GQ45" s="90"/>
      <c r="GR45" s="90"/>
      <c r="GS45" s="91"/>
      <c r="GT45" s="92"/>
      <c r="GU45" s="93"/>
      <c r="GV45" s="94"/>
      <c r="GW45" s="95"/>
      <c r="GY45" s="87"/>
      <c r="GZ45" s="87"/>
      <c r="HA45" s="88"/>
      <c r="HB45" s="89"/>
      <c r="HC45" s="90"/>
      <c r="HD45" s="90"/>
      <c r="HE45" s="91"/>
      <c r="HF45" s="92"/>
      <c r="HG45" s="93"/>
      <c r="HH45" s="94"/>
      <c r="HI45" s="95"/>
      <c r="HK45" s="87"/>
      <c r="HL45" s="87"/>
      <c r="HM45" s="88"/>
      <c r="HN45" s="89"/>
      <c r="HO45" s="90"/>
      <c r="HP45" s="90"/>
      <c r="HQ45" s="91"/>
      <c r="HR45" s="92"/>
      <c r="HS45" s="93"/>
      <c r="HT45" s="94"/>
      <c r="HU45" s="95"/>
      <c r="HW45" s="87"/>
      <c r="HX45" s="87"/>
      <c r="HY45" s="88"/>
      <c r="HZ45" s="89"/>
      <c r="IA45" s="90"/>
      <c r="IB45" s="90"/>
      <c r="IC45" s="91"/>
      <c r="ID45" s="92"/>
      <c r="IE45" s="93"/>
      <c r="IF45" s="94"/>
      <c r="IG45" s="95"/>
      <c r="II45" s="87"/>
      <c r="IJ45" s="87"/>
      <c r="IK45" s="88"/>
      <c r="IL45" s="89"/>
      <c r="IM45" s="90"/>
      <c r="IN45" s="90"/>
      <c r="IO45" s="91"/>
      <c r="IP45" s="92"/>
      <c r="IQ45" s="93"/>
      <c r="IR45" s="94"/>
      <c r="IS45" s="95"/>
      <c r="IU45" s="87"/>
      <c r="IV45" s="87"/>
      <c r="IW45" s="88"/>
      <c r="IX45" s="89"/>
      <c r="IY45" s="90"/>
      <c r="IZ45" s="90"/>
      <c r="JA45" s="91"/>
      <c r="JB45" s="92"/>
      <c r="JC45" s="93"/>
      <c r="JD45" s="94"/>
      <c r="JE45" s="95"/>
      <c r="JG45" s="87"/>
      <c r="JH45" s="87"/>
      <c r="JI45" s="88"/>
      <c r="JJ45" s="89"/>
      <c r="JK45" s="90"/>
      <c r="JL45" s="90"/>
      <c r="JM45" s="91"/>
      <c r="JN45" s="92"/>
      <c r="JO45" s="93"/>
      <c r="JP45" s="94"/>
      <c r="JQ45" s="95"/>
      <c r="JS45" s="87"/>
      <c r="JT45" s="87"/>
      <c r="JU45" s="88"/>
      <c r="JV45" s="89"/>
      <c r="JW45" s="90"/>
      <c r="JX45" s="90"/>
      <c r="JY45" s="91"/>
      <c r="JZ45" s="92"/>
      <c r="KA45" s="93"/>
      <c r="KB45" s="94"/>
      <c r="KC45" s="95"/>
      <c r="KE45" s="87"/>
      <c r="KF45" s="87"/>
    </row>
    <row r="46" spans="1:292" ht="13.5" customHeight="1" x14ac:dyDescent="0.25">
      <c r="A46" s="17"/>
      <c r="B46" s="87" t="s">
        <v>556</v>
      </c>
      <c r="C46" s="2" t="s">
        <v>557</v>
      </c>
      <c r="D46" s="167"/>
      <c r="E46" s="88" t="str">
        <f t="shared" si="0"/>
        <v/>
      </c>
      <c r="F46" s="89" t="str">
        <f t="shared" si="1"/>
        <v/>
      </c>
      <c r="G46" s="90" t="str">
        <f t="shared" si="2"/>
        <v/>
      </c>
      <c r="H46" s="90" t="str">
        <f t="shared" si="3"/>
        <v/>
      </c>
      <c r="I46" s="91" t="str">
        <f t="shared" si="4"/>
        <v/>
      </c>
      <c r="J46" s="92" t="str">
        <f t="shared" si="5"/>
        <v/>
      </c>
      <c r="K46" s="93" t="str">
        <f t="shared" si="6"/>
        <v/>
      </c>
      <c r="L46" s="94" t="str">
        <f t="shared" si="214"/>
        <v/>
      </c>
      <c r="M46" s="95" t="str">
        <f t="shared" si="7"/>
        <v/>
      </c>
      <c r="O46" s="87"/>
      <c r="P46" s="167"/>
      <c r="Q46" s="88" t="str">
        <f t="shared" si="8"/>
        <v/>
      </c>
      <c r="R46" s="89" t="str">
        <f t="shared" si="9"/>
        <v/>
      </c>
      <c r="S46" s="90" t="str">
        <f t="shared" si="10"/>
        <v/>
      </c>
      <c r="T46" s="90" t="str">
        <f t="shared" si="11"/>
        <v/>
      </c>
      <c r="U46" s="91" t="str">
        <f t="shared" si="12"/>
        <v/>
      </c>
      <c r="V46" s="92" t="str">
        <f t="shared" si="13"/>
        <v/>
      </c>
      <c r="W46" s="93" t="str">
        <f t="shared" si="14"/>
        <v/>
      </c>
      <c r="X46" s="94" t="str">
        <f t="shared" si="15"/>
        <v/>
      </c>
      <c r="Y46" s="95" t="str">
        <f t="shared" si="16"/>
        <v/>
      </c>
      <c r="AA46" s="87"/>
      <c r="AB46" s="87"/>
      <c r="AC46" s="88" t="str">
        <f t="shared" si="17"/>
        <v/>
      </c>
      <c r="AD46" s="89" t="str">
        <f t="shared" si="18"/>
        <v/>
      </c>
      <c r="AE46" s="90" t="str">
        <f t="shared" si="19"/>
        <v/>
      </c>
      <c r="AF46" s="90" t="str">
        <f t="shared" si="20"/>
        <v/>
      </c>
      <c r="AG46" s="91" t="str">
        <f t="shared" si="21"/>
        <v/>
      </c>
      <c r="AH46" s="92" t="str">
        <f t="shared" si="22"/>
        <v/>
      </c>
      <c r="AI46" s="93" t="str">
        <f t="shared" si="23"/>
        <v/>
      </c>
      <c r="AJ46" s="94" t="str">
        <f t="shared" si="24"/>
        <v/>
      </c>
      <c r="AK46" s="95" t="str">
        <f t="shared" si="25"/>
        <v/>
      </c>
      <c r="AM46" s="87"/>
      <c r="AN46" s="87"/>
      <c r="AO46" s="88" t="str">
        <f t="shared" si="26"/>
        <v/>
      </c>
      <c r="AP46" s="89" t="str">
        <f t="shared" si="27"/>
        <v/>
      </c>
      <c r="AQ46" s="90" t="str">
        <f t="shared" si="28"/>
        <v/>
      </c>
      <c r="AR46" s="90" t="str">
        <f t="shared" si="29"/>
        <v/>
      </c>
      <c r="AS46" s="91" t="str">
        <f t="shared" si="30"/>
        <v/>
      </c>
      <c r="AT46" s="92" t="str">
        <f t="shared" si="31"/>
        <v/>
      </c>
      <c r="AU46" s="93" t="str">
        <f t="shared" si="32"/>
        <v/>
      </c>
      <c r="AV46" s="94" t="str">
        <f t="shared" si="33"/>
        <v/>
      </c>
      <c r="AW46" s="95" t="str">
        <f t="shared" si="34"/>
        <v/>
      </c>
      <c r="AY46" s="87"/>
      <c r="AZ46" s="87"/>
      <c r="BA46" s="88" t="str">
        <f t="shared" si="35"/>
        <v/>
      </c>
      <c r="BB46" s="89" t="str">
        <f t="shared" si="36"/>
        <v/>
      </c>
      <c r="BC46" s="90" t="str">
        <f t="shared" si="37"/>
        <v/>
      </c>
      <c r="BD46" s="90" t="str">
        <f t="shared" si="38"/>
        <v/>
      </c>
      <c r="BE46" s="91" t="str">
        <f t="shared" si="39"/>
        <v/>
      </c>
      <c r="BF46" s="92" t="str">
        <f t="shared" si="40"/>
        <v/>
      </c>
      <c r="BG46" s="93" t="str">
        <f t="shared" si="41"/>
        <v/>
      </c>
      <c r="BH46" s="94" t="str">
        <f t="shared" si="42"/>
        <v/>
      </c>
      <c r="BI46" s="95" t="str">
        <f t="shared" si="43"/>
        <v/>
      </c>
      <c r="BK46" s="87"/>
      <c r="BL46" s="87"/>
      <c r="BM46" s="88" t="str">
        <f t="shared" si="44"/>
        <v/>
      </c>
      <c r="BN46" s="89" t="str">
        <f t="shared" si="45"/>
        <v/>
      </c>
      <c r="BO46" s="90" t="str">
        <f t="shared" si="46"/>
        <v/>
      </c>
      <c r="BP46" s="90" t="str">
        <f t="shared" si="47"/>
        <v/>
      </c>
      <c r="BQ46" s="91" t="str">
        <f t="shared" si="48"/>
        <v/>
      </c>
      <c r="BR46" s="92" t="str">
        <f t="shared" si="49"/>
        <v/>
      </c>
      <c r="BS46" s="93" t="str">
        <f t="shared" si="50"/>
        <v/>
      </c>
      <c r="BT46" s="94" t="str">
        <f t="shared" si="51"/>
        <v/>
      </c>
      <c r="BU46" s="95" t="str">
        <f t="shared" si="52"/>
        <v/>
      </c>
      <c r="BW46" s="87"/>
      <c r="BX46" s="87"/>
      <c r="BY46" s="88" t="str">
        <f t="shared" si="53"/>
        <v/>
      </c>
      <c r="BZ46" s="89" t="str">
        <f t="shared" si="54"/>
        <v/>
      </c>
      <c r="CA46" s="90" t="str">
        <f t="shared" si="55"/>
        <v/>
      </c>
      <c r="CB46" s="90" t="str">
        <f t="shared" si="56"/>
        <v/>
      </c>
      <c r="CC46" s="91" t="str">
        <f t="shared" si="57"/>
        <v/>
      </c>
      <c r="CD46" s="92" t="str">
        <f t="shared" si="58"/>
        <v/>
      </c>
      <c r="CE46" s="93" t="str">
        <f t="shared" si="59"/>
        <v/>
      </c>
      <c r="CF46" s="94" t="str">
        <f t="shared" si="60"/>
        <v/>
      </c>
      <c r="CG46" s="95" t="str">
        <f t="shared" si="61"/>
        <v/>
      </c>
      <c r="CI46" s="87"/>
      <c r="CJ46" s="87"/>
      <c r="CK46" s="88" t="str">
        <f t="shared" si="62"/>
        <v/>
      </c>
      <c r="CL46" s="89" t="str">
        <f t="shared" si="63"/>
        <v/>
      </c>
      <c r="CM46" s="90" t="str">
        <f t="shared" si="64"/>
        <v/>
      </c>
      <c r="CN46" s="90" t="str">
        <f t="shared" si="65"/>
        <v/>
      </c>
      <c r="CO46" s="91" t="str">
        <f t="shared" si="66"/>
        <v/>
      </c>
      <c r="CP46" s="92" t="str">
        <f t="shared" si="67"/>
        <v/>
      </c>
      <c r="CQ46" s="93" t="str">
        <f t="shared" si="68"/>
        <v/>
      </c>
      <c r="CR46" s="94" t="str">
        <f t="shared" si="69"/>
        <v/>
      </c>
      <c r="CS46" s="95" t="str">
        <f t="shared" si="70"/>
        <v/>
      </c>
      <c r="CU46" s="87"/>
      <c r="CV46" s="87"/>
      <c r="CW46" s="88" t="str">
        <f t="shared" si="71"/>
        <v/>
      </c>
      <c r="CX46" s="89" t="str">
        <f t="shared" si="72"/>
        <v/>
      </c>
      <c r="CY46" s="90" t="str">
        <f t="shared" si="73"/>
        <v/>
      </c>
      <c r="CZ46" s="90" t="str">
        <f t="shared" si="74"/>
        <v/>
      </c>
      <c r="DA46" s="91" t="str">
        <f t="shared" si="75"/>
        <v/>
      </c>
      <c r="DB46" s="92" t="str">
        <f t="shared" si="76"/>
        <v/>
      </c>
      <c r="DC46" s="93" t="str">
        <f t="shared" si="77"/>
        <v/>
      </c>
      <c r="DD46" s="94" t="str">
        <f t="shared" si="78"/>
        <v/>
      </c>
      <c r="DE46" s="95" t="str">
        <f t="shared" si="79"/>
        <v/>
      </c>
      <c r="DG46" s="87"/>
      <c r="DH46" s="87"/>
      <c r="DI46" s="88" t="str">
        <f t="shared" si="80"/>
        <v/>
      </c>
      <c r="DJ46" s="89" t="str">
        <f t="shared" si="81"/>
        <v/>
      </c>
      <c r="DK46" s="90" t="str">
        <f t="shared" si="82"/>
        <v/>
      </c>
      <c r="DL46" s="90" t="str">
        <f t="shared" si="83"/>
        <v/>
      </c>
      <c r="DM46" s="91" t="str">
        <f t="shared" si="84"/>
        <v/>
      </c>
      <c r="DN46" s="92" t="str">
        <f t="shared" si="85"/>
        <v/>
      </c>
      <c r="DO46" s="93" t="str">
        <f t="shared" si="86"/>
        <v/>
      </c>
      <c r="DP46" s="94" t="str">
        <f t="shared" si="87"/>
        <v/>
      </c>
      <c r="DQ46" s="95" t="str">
        <f t="shared" si="88"/>
        <v/>
      </c>
      <c r="DS46" s="87"/>
      <c r="DT46" s="87"/>
      <c r="DU46" s="88" t="str">
        <f t="shared" si="89"/>
        <v/>
      </c>
      <c r="DV46" s="89" t="str">
        <f t="shared" si="90"/>
        <v/>
      </c>
      <c r="DW46" s="90" t="str">
        <f t="shared" si="91"/>
        <v/>
      </c>
      <c r="DX46" s="90" t="str">
        <f t="shared" si="92"/>
        <v/>
      </c>
      <c r="DY46" s="91" t="str">
        <f t="shared" si="93"/>
        <v/>
      </c>
      <c r="DZ46" s="92" t="str">
        <f t="shared" si="94"/>
        <v/>
      </c>
      <c r="EA46" s="93" t="str">
        <f t="shared" si="95"/>
        <v/>
      </c>
      <c r="EB46" s="94" t="str">
        <f t="shared" si="96"/>
        <v/>
      </c>
      <c r="EC46" s="95" t="str">
        <f t="shared" si="97"/>
        <v/>
      </c>
      <c r="EE46" s="87"/>
      <c r="EF46" s="87"/>
      <c r="EG46" s="88" t="str">
        <f t="shared" si="98"/>
        <v/>
      </c>
      <c r="EH46" s="89" t="str">
        <f t="shared" si="99"/>
        <v/>
      </c>
      <c r="EI46" s="90" t="str">
        <f t="shared" si="100"/>
        <v/>
      </c>
      <c r="EJ46" s="90" t="str">
        <f t="shared" si="101"/>
        <v/>
      </c>
      <c r="EK46" s="91" t="str">
        <f t="shared" si="102"/>
        <v/>
      </c>
      <c r="EL46" s="92" t="str">
        <f t="shared" si="103"/>
        <v/>
      </c>
      <c r="EM46" s="93" t="str">
        <f t="shared" si="104"/>
        <v/>
      </c>
      <c r="EN46" s="94" t="str">
        <f t="shared" si="105"/>
        <v/>
      </c>
      <c r="EO46" s="95" t="str">
        <f t="shared" si="106"/>
        <v/>
      </c>
      <c r="EQ46" s="87"/>
      <c r="ER46" s="87"/>
      <c r="ES46" s="88" t="str">
        <f t="shared" si="107"/>
        <v/>
      </c>
      <c r="ET46" s="89" t="str">
        <f t="shared" si="108"/>
        <v/>
      </c>
      <c r="EU46" s="90" t="str">
        <f t="shared" si="109"/>
        <v/>
      </c>
      <c r="EV46" s="90" t="str">
        <f t="shared" si="110"/>
        <v/>
      </c>
      <c r="EW46" s="91" t="str">
        <f t="shared" si="111"/>
        <v/>
      </c>
      <c r="EX46" s="92" t="str">
        <f t="shared" si="112"/>
        <v/>
      </c>
      <c r="EY46" s="93" t="str">
        <f t="shared" si="113"/>
        <v/>
      </c>
      <c r="EZ46" s="94" t="str">
        <f t="shared" si="114"/>
        <v/>
      </c>
      <c r="FA46" s="95" t="str">
        <f t="shared" si="115"/>
        <v/>
      </c>
      <c r="FC46" s="87"/>
      <c r="FD46" s="87"/>
      <c r="FE46" s="88" t="str">
        <f t="shared" si="116"/>
        <v/>
      </c>
      <c r="FF46" s="89" t="str">
        <f t="shared" si="117"/>
        <v/>
      </c>
      <c r="FG46" s="90" t="str">
        <f t="shared" si="118"/>
        <v/>
      </c>
      <c r="FH46" s="90" t="str">
        <f t="shared" si="119"/>
        <v/>
      </c>
      <c r="FI46" s="91" t="str">
        <f t="shared" si="120"/>
        <v/>
      </c>
      <c r="FJ46" s="92" t="str">
        <f t="shared" si="121"/>
        <v/>
      </c>
      <c r="FK46" s="93" t="str">
        <f t="shared" si="122"/>
        <v/>
      </c>
      <c r="FL46" s="94" t="str">
        <f t="shared" si="123"/>
        <v/>
      </c>
      <c r="FM46" s="95" t="str">
        <f t="shared" si="124"/>
        <v/>
      </c>
      <c r="FO46" s="87"/>
      <c r="FP46" s="87"/>
      <c r="FQ46" s="88" t="str">
        <f>IF(FU46="","",#REF!)</f>
        <v/>
      </c>
      <c r="FR46" s="89" t="str">
        <f t="shared" si="125"/>
        <v/>
      </c>
      <c r="FS46" s="90" t="str">
        <f t="shared" si="126"/>
        <v/>
      </c>
      <c r="FT46" s="90" t="str">
        <f t="shared" si="127"/>
        <v/>
      </c>
      <c r="FU46" s="91" t="str">
        <f t="shared" si="128"/>
        <v/>
      </c>
      <c r="FV46" s="92" t="str">
        <f t="shared" si="129"/>
        <v/>
      </c>
      <c r="FW46" s="93" t="str">
        <f t="shared" si="130"/>
        <v/>
      </c>
      <c r="FX46" s="94" t="str">
        <f t="shared" si="131"/>
        <v/>
      </c>
      <c r="FY46" s="95" t="str">
        <f t="shared" si="132"/>
        <v/>
      </c>
      <c r="GA46" s="87"/>
      <c r="GB46" s="87"/>
      <c r="GC46" s="88" t="str">
        <f t="shared" si="133"/>
        <v/>
      </c>
      <c r="GD46" s="89" t="str">
        <f t="shared" si="134"/>
        <v/>
      </c>
      <c r="GE46" s="90" t="str">
        <f t="shared" si="135"/>
        <v/>
      </c>
      <c r="GF46" s="90" t="str">
        <f t="shared" si="136"/>
        <v/>
      </c>
      <c r="GG46" s="91" t="str">
        <f t="shared" si="137"/>
        <v/>
      </c>
      <c r="GH46" s="92" t="str">
        <f t="shared" si="138"/>
        <v/>
      </c>
      <c r="GI46" s="93" t="str">
        <f t="shared" si="139"/>
        <v/>
      </c>
      <c r="GJ46" s="94" t="str">
        <f t="shared" si="140"/>
        <v/>
      </c>
      <c r="GK46" s="95" t="str">
        <f t="shared" si="141"/>
        <v/>
      </c>
      <c r="GM46" s="87"/>
      <c r="GN46" s="87"/>
      <c r="GO46" s="88" t="str">
        <f t="shared" si="142"/>
        <v/>
      </c>
      <c r="GP46" s="89" t="str">
        <f t="shared" si="143"/>
        <v/>
      </c>
      <c r="GQ46" s="90" t="str">
        <f t="shared" si="144"/>
        <v/>
      </c>
      <c r="GR46" s="90" t="str">
        <f t="shared" si="145"/>
        <v/>
      </c>
      <c r="GS46" s="91" t="str">
        <f t="shared" si="146"/>
        <v/>
      </c>
      <c r="GT46" s="92" t="str">
        <f t="shared" si="147"/>
        <v/>
      </c>
      <c r="GU46" s="93" t="str">
        <f t="shared" si="148"/>
        <v/>
      </c>
      <c r="GV46" s="94" t="str">
        <f t="shared" si="149"/>
        <v/>
      </c>
      <c r="GW46" s="95" t="str">
        <f t="shared" si="150"/>
        <v/>
      </c>
      <c r="GY46" s="87"/>
      <c r="GZ46" s="87"/>
      <c r="HA46" s="88" t="str">
        <f t="shared" si="151"/>
        <v/>
      </c>
      <c r="HB46" s="89" t="str">
        <f t="shared" si="152"/>
        <v/>
      </c>
      <c r="HC46" s="90" t="str">
        <f t="shared" si="153"/>
        <v/>
      </c>
      <c r="HD46" s="90" t="str">
        <f t="shared" si="154"/>
        <v/>
      </c>
      <c r="HE46" s="91" t="str">
        <f t="shared" si="155"/>
        <v/>
      </c>
      <c r="HF46" s="92" t="str">
        <f t="shared" si="156"/>
        <v/>
      </c>
      <c r="HG46" s="93" t="str">
        <f t="shared" si="157"/>
        <v/>
      </c>
      <c r="HH46" s="94" t="str">
        <f t="shared" si="158"/>
        <v/>
      </c>
      <c r="HI46" s="95" t="str">
        <f t="shared" si="159"/>
        <v/>
      </c>
      <c r="HK46" s="87"/>
      <c r="HL46" s="87" t="s">
        <v>291</v>
      </c>
      <c r="HM46" s="88" t="str">
        <f t="shared" si="160"/>
        <v/>
      </c>
      <c r="HN46" s="89" t="str">
        <f t="shared" si="161"/>
        <v/>
      </c>
      <c r="HO46" s="90" t="str">
        <f t="shared" si="162"/>
        <v/>
      </c>
      <c r="HP46" s="90" t="str">
        <f t="shared" si="163"/>
        <v/>
      </c>
      <c r="HQ46" s="91" t="str">
        <f t="shared" si="164"/>
        <v/>
      </c>
      <c r="HR46" s="92" t="str">
        <f t="shared" si="165"/>
        <v/>
      </c>
      <c r="HS46" s="93" t="str">
        <f t="shared" si="166"/>
        <v/>
      </c>
      <c r="HT46" s="94" t="str">
        <f t="shared" si="167"/>
        <v/>
      </c>
      <c r="HU46" s="95" t="str">
        <f t="shared" si="168"/>
        <v/>
      </c>
      <c r="HW46" s="87"/>
      <c r="HX46" s="87"/>
      <c r="HY46" s="88" t="str">
        <f t="shared" si="169"/>
        <v/>
      </c>
      <c r="HZ46" s="89" t="str">
        <f t="shared" si="170"/>
        <v/>
      </c>
      <c r="IA46" s="90" t="str">
        <f t="shared" si="171"/>
        <v/>
      </c>
      <c r="IB46" s="90" t="str">
        <f t="shared" si="172"/>
        <v/>
      </c>
      <c r="IC46" s="91" t="str">
        <f t="shared" si="173"/>
        <v/>
      </c>
      <c r="ID46" s="92" t="str">
        <f t="shared" si="174"/>
        <v/>
      </c>
      <c r="IE46" s="93" t="str">
        <f t="shared" si="175"/>
        <v/>
      </c>
      <c r="IF46" s="94" t="str">
        <f t="shared" si="176"/>
        <v/>
      </c>
      <c r="IG46" s="95" t="str">
        <f t="shared" si="177"/>
        <v/>
      </c>
      <c r="II46" s="87"/>
      <c r="IJ46" s="87"/>
      <c r="IK46" s="88" t="str">
        <f t="shared" si="178"/>
        <v/>
      </c>
      <c r="IL46" s="89" t="str">
        <f t="shared" si="179"/>
        <v/>
      </c>
      <c r="IM46" s="90" t="str">
        <f t="shared" si="180"/>
        <v/>
      </c>
      <c r="IN46" s="90" t="str">
        <f t="shared" si="181"/>
        <v/>
      </c>
      <c r="IO46" s="91" t="str">
        <f t="shared" si="182"/>
        <v/>
      </c>
      <c r="IP46" s="92" t="str">
        <f t="shared" si="183"/>
        <v/>
      </c>
      <c r="IQ46" s="93" t="str">
        <f t="shared" si="184"/>
        <v/>
      </c>
      <c r="IR46" s="94" t="str">
        <f t="shared" si="185"/>
        <v/>
      </c>
      <c r="IS46" s="95" t="str">
        <f t="shared" si="186"/>
        <v/>
      </c>
      <c r="IU46" s="87"/>
      <c r="IV46" s="87"/>
      <c r="IW46" s="88" t="str">
        <f t="shared" si="187"/>
        <v/>
      </c>
      <c r="IX46" s="89" t="str">
        <f t="shared" si="188"/>
        <v/>
      </c>
      <c r="IY46" s="90" t="str">
        <f t="shared" si="189"/>
        <v/>
      </c>
      <c r="IZ46" s="90" t="str">
        <f t="shared" si="190"/>
        <v/>
      </c>
      <c r="JA46" s="91" t="str">
        <f t="shared" si="191"/>
        <v/>
      </c>
      <c r="JB46" s="92" t="str">
        <f t="shared" si="192"/>
        <v/>
      </c>
      <c r="JC46" s="93" t="str">
        <f t="shared" si="193"/>
        <v/>
      </c>
      <c r="JD46" s="94" t="str">
        <f t="shared" si="194"/>
        <v/>
      </c>
      <c r="JE46" s="95" t="str">
        <f t="shared" si="195"/>
        <v/>
      </c>
      <c r="JG46" s="87"/>
      <c r="JH46" s="87"/>
      <c r="JI46" s="88" t="str">
        <f t="shared" si="196"/>
        <v/>
      </c>
      <c r="JJ46" s="89" t="str">
        <f t="shared" si="197"/>
        <v/>
      </c>
      <c r="JK46" s="90" t="str">
        <f t="shared" si="198"/>
        <v/>
      </c>
      <c r="JL46" s="90" t="str">
        <f t="shared" si="199"/>
        <v/>
      </c>
      <c r="JM46" s="91" t="str">
        <f t="shared" si="200"/>
        <v/>
      </c>
      <c r="JN46" s="92" t="str">
        <f t="shared" si="201"/>
        <v/>
      </c>
      <c r="JO46" s="93" t="str">
        <f t="shared" si="202"/>
        <v/>
      </c>
      <c r="JP46" s="94" t="str">
        <f t="shared" si="203"/>
        <v/>
      </c>
      <c r="JQ46" s="95" t="str">
        <f t="shared" si="204"/>
        <v/>
      </c>
      <c r="JS46" s="87"/>
      <c r="JT46" s="87"/>
      <c r="JU46" s="88" t="str">
        <f t="shared" si="205"/>
        <v/>
      </c>
      <c r="JV46" s="89" t="str">
        <f t="shared" si="206"/>
        <v/>
      </c>
      <c r="JW46" s="90" t="str">
        <f t="shared" si="207"/>
        <v/>
      </c>
      <c r="JX46" s="90" t="str">
        <f t="shared" si="208"/>
        <v/>
      </c>
      <c r="JY46" s="91" t="str">
        <f t="shared" si="209"/>
        <v/>
      </c>
      <c r="JZ46" s="92" t="str">
        <f t="shared" si="210"/>
        <v/>
      </c>
      <c r="KA46" s="93" t="str">
        <f t="shared" si="211"/>
        <v/>
      </c>
      <c r="KB46" s="94" t="str">
        <f t="shared" si="212"/>
        <v/>
      </c>
      <c r="KC46" s="95" t="str">
        <f t="shared" si="213"/>
        <v/>
      </c>
      <c r="KE46" s="87"/>
      <c r="KF46" s="87"/>
    </row>
    <row r="47" spans="1:292" ht="13.5" customHeight="1" x14ac:dyDescent="0.25">
      <c r="A47" s="17"/>
      <c r="B47" s="87" t="s">
        <v>558</v>
      </c>
      <c r="C47" s="2" t="s">
        <v>559</v>
      </c>
      <c r="D47" s="167"/>
      <c r="E47" s="88" t="str">
        <f t="shared" si="0"/>
        <v/>
      </c>
      <c r="F47" s="89" t="str">
        <f t="shared" si="1"/>
        <v/>
      </c>
      <c r="G47" s="90" t="str">
        <f t="shared" si="2"/>
        <v/>
      </c>
      <c r="H47" s="90" t="str">
        <f t="shared" si="3"/>
        <v/>
      </c>
      <c r="I47" s="91" t="str">
        <f t="shared" si="4"/>
        <v/>
      </c>
      <c r="J47" s="92" t="str">
        <f t="shared" si="5"/>
        <v/>
      </c>
      <c r="K47" s="93" t="str">
        <f t="shared" si="6"/>
        <v/>
      </c>
      <c r="L47" s="94" t="str">
        <f t="shared" si="214"/>
        <v/>
      </c>
      <c r="M47" s="95" t="str">
        <f t="shared" si="7"/>
        <v/>
      </c>
      <c r="O47" s="87"/>
      <c r="P47" s="167"/>
      <c r="Q47" s="88" t="str">
        <f t="shared" si="8"/>
        <v/>
      </c>
      <c r="R47" s="89" t="str">
        <f t="shared" si="9"/>
        <v/>
      </c>
      <c r="S47" s="90" t="str">
        <f t="shared" si="10"/>
        <v/>
      </c>
      <c r="T47" s="90" t="str">
        <f t="shared" si="11"/>
        <v/>
      </c>
      <c r="U47" s="91" t="str">
        <f t="shared" si="12"/>
        <v/>
      </c>
      <c r="V47" s="92" t="str">
        <f t="shared" si="13"/>
        <v/>
      </c>
      <c r="W47" s="93" t="str">
        <f t="shared" si="14"/>
        <v/>
      </c>
      <c r="X47" s="94" t="str">
        <f t="shared" si="15"/>
        <v/>
      </c>
      <c r="Y47" s="95" t="str">
        <f t="shared" si="16"/>
        <v/>
      </c>
      <c r="AA47" s="87"/>
      <c r="AB47" s="87"/>
      <c r="AC47" s="88" t="str">
        <f t="shared" si="17"/>
        <v/>
      </c>
      <c r="AD47" s="89" t="str">
        <f t="shared" si="18"/>
        <v/>
      </c>
      <c r="AE47" s="90" t="str">
        <f t="shared" si="19"/>
        <v/>
      </c>
      <c r="AF47" s="90" t="str">
        <f t="shared" si="20"/>
        <v/>
      </c>
      <c r="AG47" s="91" t="str">
        <f t="shared" si="21"/>
        <v/>
      </c>
      <c r="AH47" s="92" t="str">
        <f t="shared" si="22"/>
        <v/>
      </c>
      <c r="AI47" s="93" t="str">
        <f t="shared" si="23"/>
        <v/>
      </c>
      <c r="AJ47" s="94" t="str">
        <f t="shared" si="24"/>
        <v/>
      </c>
      <c r="AK47" s="95" t="str">
        <f t="shared" si="25"/>
        <v/>
      </c>
      <c r="AM47" s="87"/>
      <c r="AN47" s="87"/>
      <c r="AO47" s="88">
        <f t="shared" si="26"/>
        <v>44926</v>
      </c>
      <c r="AP47" s="89" t="str">
        <f t="shared" si="27"/>
        <v>Orban IV</v>
      </c>
      <c r="AQ47" s="90">
        <f t="shared" si="28"/>
        <v>44705</v>
      </c>
      <c r="AR47" s="90">
        <f t="shared" si="29"/>
        <v>44926</v>
      </c>
      <c r="AS47" s="91" t="str">
        <f t="shared" si="30"/>
        <v>János Csák</v>
      </c>
      <c r="AT47" s="92" t="str">
        <f t="shared" si="31"/>
        <v>1962</v>
      </c>
      <c r="AU47" s="93" t="str">
        <f t="shared" si="32"/>
        <v>male</v>
      </c>
      <c r="AV47" s="94" t="str">
        <f t="shared" si="33"/>
        <v>hu_independent01</v>
      </c>
      <c r="AW47" s="95" t="str">
        <f t="shared" si="34"/>
        <v>Csák_János_1962</v>
      </c>
      <c r="AY47" s="87"/>
      <c r="AZ47" s="87" t="s">
        <v>1178</v>
      </c>
      <c r="BA47" s="88" t="str">
        <f t="shared" si="35"/>
        <v/>
      </c>
      <c r="BB47" s="89" t="str">
        <f t="shared" si="36"/>
        <v/>
      </c>
      <c r="BC47" s="90" t="str">
        <f t="shared" si="37"/>
        <v/>
      </c>
      <c r="BD47" s="90" t="str">
        <f t="shared" si="38"/>
        <v/>
      </c>
      <c r="BE47" s="91" t="str">
        <f t="shared" si="39"/>
        <v/>
      </c>
      <c r="BF47" s="92" t="str">
        <f t="shared" si="40"/>
        <v/>
      </c>
      <c r="BG47" s="93" t="str">
        <f t="shared" si="41"/>
        <v/>
      </c>
      <c r="BH47" s="94" t="str">
        <f t="shared" si="42"/>
        <v/>
      </c>
      <c r="BI47" s="95" t="str">
        <f t="shared" si="43"/>
        <v/>
      </c>
      <c r="BK47" s="87"/>
      <c r="BL47" s="87"/>
      <c r="BM47" s="88" t="str">
        <f t="shared" si="44"/>
        <v/>
      </c>
      <c r="BN47" s="89" t="str">
        <f t="shared" si="45"/>
        <v/>
      </c>
      <c r="BO47" s="90" t="str">
        <f t="shared" si="46"/>
        <v/>
      </c>
      <c r="BP47" s="90" t="str">
        <f t="shared" si="47"/>
        <v/>
      </c>
      <c r="BQ47" s="91" t="str">
        <f t="shared" si="48"/>
        <v/>
      </c>
      <c r="BR47" s="92" t="str">
        <f t="shared" si="49"/>
        <v/>
      </c>
      <c r="BS47" s="93" t="str">
        <f t="shared" si="50"/>
        <v/>
      </c>
      <c r="BT47" s="94" t="str">
        <f t="shared" si="51"/>
        <v/>
      </c>
      <c r="BU47" s="95" t="str">
        <f t="shared" si="52"/>
        <v/>
      </c>
      <c r="BW47" s="87"/>
      <c r="BX47" s="87"/>
      <c r="BY47" s="88" t="str">
        <f t="shared" si="53"/>
        <v/>
      </c>
      <c r="BZ47" s="89" t="str">
        <f t="shared" si="54"/>
        <v/>
      </c>
      <c r="CA47" s="90" t="str">
        <f t="shared" si="55"/>
        <v/>
      </c>
      <c r="CB47" s="90" t="str">
        <f t="shared" si="56"/>
        <v/>
      </c>
      <c r="CC47" s="91" t="str">
        <f t="shared" si="57"/>
        <v/>
      </c>
      <c r="CD47" s="92" t="str">
        <f t="shared" si="58"/>
        <v/>
      </c>
      <c r="CE47" s="93" t="str">
        <f t="shared" si="59"/>
        <v/>
      </c>
      <c r="CF47" s="94" t="str">
        <f t="shared" si="60"/>
        <v/>
      </c>
      <c r="CG47" s="95" t="str">
        <f t="shared" si="61"/>
        <v/>
      </c>
      <c r="CI47" s="87"/>
      <c r="CJ47" s="87"/>
      <c r="CK47" s="88" t="str">
        <f t="shared" si="62"/>
        <v/>
      </c>
      <c r="CL47" s="89" t="str">
        <f t="shared" si="63"/>
        <v/>
      </c>
      <c r="CM47" s="90" t="str">
        <f t="shared" si="64"/>
        <v/>
      </c>
      <c r="CN47" s="90" t="str">
        <f t="shared" si="65"/>
        <v/>
      </c>
      <c r="CO47" s="91" t="str">
        <f t="shared" si="66"/>
        <v/>
      </c>
      <c r="CP47" s="92" t="str">
        <f t="shared" si="67"/>
        <v/>
      </c>
      <c r="CQ47" s="93" t="str">
        <f t="shared" si="68"/>
        <v/>
      </c>
      <c r="CR47" s="94" t="str">
        <f t="shared" si="69"/>
        <v/>
      </c>
      <c r="CS47" s="95" t="str">
        <f t="shared" si="70"/>
        <v/>
      </c>
      <c r="CU47" s="87"/>
      <c r="CV47" s="87"/>
      <c r="CW47" s="88" t="str">
        <f t="shared" si="71"/>
        <v/>
      </c>
      <c r="CX47" s="89" t="str">
        <f t="shared" si="72"/>
        <v/>
      </c>
      <c r="CY47" s="90" t="str">
        <f t="shared" si="73"/>
        <v/>
      </c>
      <c r="CZ47" s="90" t="str">
        <f t="shared" si="74"/>
        <v/>
      </c>
      <c r="DA47" s="91" t="str">
        <f t="shared" si="75"/>
        <v/>
      </c>
      <c r="DB47" s="92" t="str">
        <f t="shared" si="76"/>
        <v/>
      </c>
      <c r="DC47" s="93" t="str">
        <f t="shared" si="77"/>
        <v/>
      </c>
      <c r="DD47" s="94" t="str">
        <f t="shared" si="78"/>
        <v/>
      </c>
      <c r="DE47" s="95" t="str">
        <f t="shared" si="79"/>
        <v/>
      </c>
      <c r="DG47" s="87"/>
      <c r="DH47" s="87"/>
      <c r="DI47" s="88" t="str">
        <f t="shared" si="80"/>
        <v/>
      </c>
      <c r="DJ47" s="89" t="str">
        <f t="shared" si="81"/>
        <v/>
      </c>
      <c r="DK47" s="90" t="str">
        <f t="shared" si="82"/>
        <v/>
      </c>
      <c r="DL47" s="90" t="str">
        <f t="shared" si="83"/>
        <v/>
      </c>
      <c r="DM47" s="91" t="str">
        <f t="shared" si="84"/>
        <v/>
      </c>
      <c r="DN47" s="92" t="str">
        <f t="shared" si="85"/>
        <v/>
      </c>
      <c r="DO47" s="93" t="str">
        <f t="shared" si="86"/>
        <v/>
      </c>
      <c r="DP47" s="94" t="str">
        <f t="shared" si="87"/>
        <v/>
      </c>
      <c r="DQ47" s="95" t="str">
        <f t="shared" si="88"/>
        <v/>
      </c>
      <c r="DS47" s="87"/>
      <c r="DT47" s="87"/>
      <c r="DU47" s="88" t="str">
        <f t="shared" si="89"/>
        <v/>
      </c>
      <c r="DV47" s="89" t="str">
        <f t="shared" si="90"/>
        <v/>
      </c>
      <c r="DW47" s="90" t="str">
        <f t="shared" si="91"/>
        <v/>
      </c>
      <c r="DX47" s="90" t="str">
        <f t="shared" si="92"/>
        <v/>
      </c>
      <c r="DY47" s="91" t="str">
        <f t="shared" si="93"/>
        <v/>
      </c>
      <c r="DZ47" s="92" t="str">
        <f t="shared" si="94"/>
        <v/>
      </c>
      <c r="EA47" s="93" t="str">
        <f t="shared" si="95"/>
        <v/>
      </c>
      <c r="EB47" s="94" t="str">
        <f t="shared" si="96"/>
        <v/>
      </c>
      <c r="EC47" s="95" t="str">
        <f t="shared" si="97"/>
        <v/>
      </c>
      <c r="EE47" s="87"/>
      <c r="EF47" s="87"/>
      <c r="EG47" s="88" t="str">
        <f t="shared" si="98"/>
        <v/>
      </c>
      <c r="EH47" s="89" t="str">
        <f t="shared" si="99"/>
        <v/>
      </c>
      <c r="EI47" s="90" t="str">
        <f t="shared" si="100"/>
        <v/>
      </c>
      <c r="EJ47" s="90" t="str">
        <f t="shared" si="101"/>
        <v/>
      </c>
      <c r="EK47" s="91" t="str">
        <f t="shared" si="102"/>
        <v/>
      </c>
      <c r="EL47" s="92" t="str">
        <f t="shared" si="103"/>
        <v/>
      </c>
      <c r="EM47" s="93" t="str">
        <f t="shared" si="104"/>
        <v/>
      </c>
      <c r="EN47" s="94" t="str">
        <f t="shared" si="105"/>
        <v/>
      </c>
      <c r="EO47" s="95" t="str">
        <f t="shared" si="106"/>
        <v/>
      </c>
      <c r="EQ47" s="87"/>
      <c r="ER47" s="87"/>
      <c r="ES47" s="88" t="str">
        <f t="shared" si="107"/>
        <v/>
      </c>
      <c r="ET47" s="89" t="str">
        <f t="shared" si="108"/>
        <v/>
      </c>
      <c r="EU47" s="90" t="str">
        <f t="shared" si="109"/>
        <v/>
      </c>
      <c r="EV47" s="90" t="str">
        <f t="shared" si="110"/>
        <v/>
      </c>
      <c r="EW47" s="91" t="str">
        <f t="shared" si="111"/>
        <v/>
      </c>
      <c r="EX47" s="92" t="str">
        <f t="shared" si="112"/>
        <v/>
      </c>
      <c r="EY47" s="93" t="str">
        <f t="shared" si="113"/>
        <v/>
      </c>
      <c r="EZ47" s="94" t="str">
        <f t="shared" si="114"/>
        <v/>
      </c>
      <c r="FA47" s="95" t="str">
        <f t="shared" si="115"/>
        <v/>
      </c>
      <c r="FC47" s="87"/>
      <c r="FD47" s="87"/>
      <c r="FE47" s="88" t="str">
        <f t="shared" si="116"/>
        <v/>
      </c>
      <c r="FF47" s="89" t="str">
        <f t="shared" si="117"/>
        <v/>
      </c>
      <c r="FG47" s="90" t="str">
        <f t="shared" si="118"/>
        <v/>
      </c>
      <c r="FH47" s="90" t="str">
        <f t="shared" si="119"/>
        <v/>
      </c>
      <c r="FI47" s="91" t="str">
        <f t="shared" si="120"/>
        <v/>
      </c>
      <c r="FJ47" s="92" t="str">
        <f t="shared" si="121"/>
        <v/>
      </c>
      <c r="FK47" s="93" t="str">
        <f t="shared" si="122"/>
        <v/>
      </c>
      <c r="FL47" s="94" t="str">
        <f t="shared" si="123"/>
        <v/>
      </c>
      <c r="FM47" s="95" t="str">
        <f t="shared" si="124"/>
        <v/>
      </c>
      <c r="FO47" s="87"/>
      <c r="FP47" s="87"/>
      <c r="FQ47" s="88" t="str">
        <f>IF(FU47="","",#REF!)</f>
        <v/>
      </c>
      <c r="FR47" s="89" t="str">
        <f t="shared" si="125"/>
        <v/>
      </c>
      <c r="FS47" s="90" t="str">
        <f t="shared" si="126"/>
        <v/>
      </c>
      <c r="FT47" s="90" t="str">
        <f t="shared" si="127"/>
        <v/>
      </c>
      <c r="FU47" s="91" t="str">
        <f t="shared" si="128"/>
        <v/>
      </c>
      <c r="FV47" s="92" t="str">
        <f t="shared" si="129"/>
        <v/>
      </c>
      <c r="FW47" s="93" t="str">
        <f t="shared" si="130"/>
        <v/>
      </c>
      <c r="FX47" s="94" t="str">
        <f t="shared" si="131"/>
        <v/>
      </c>
      <c r="FY47" s="95" t="str">
        <f t="shared" si="132"/>
        <v/>
      </c>
      <c r="GA47" s="87"/>
      <c r="GB47" s="87"/>
      <c r="GC47" s="88" t="str">
        <f t="shared" si="133"/>
        <v/>
      </c>
      <c r="GD47" s="89" t="str">
        <f t="shared" si="134"/>
        <v/>
      </c>
      <c r="GE47" s="90" t="str">
        <f t="shared" si="135"/>
        <v/>
      </c>
      <c r="GF47" s="90" t="str">
        <f t="shared" si="136"/>
        <v/>
      </c>
      <c r="GG47" s="91" t="str">
        <f t="shared" si="137"/>
        <v/>
      </c>
      <c r="GH47" s="92" t="str">
        <f t="shared" si="138"/>
        <v/>
      </c>
      <c r="GI47" s="93" t="str">
        <f t="shared" si="139"/>
        <v/>
      </c>
      <c r="GJ47" s="94" t="str">
        <f t="shared" si="140"/>
        <v/>
      </c>
      <c r="GK47" s="95" t="str">
        <f t="shared" si="141"/>
        <v/>
      </c>
      <c r="GM47" s="87"/>
      <c r="GN47" s="87"/>
      <c r="GO47" s="88" t="str">
        <f t="shared" si="142"/>
        <v/>
      </c>
      <c r="GP47" s="89" t="str">
        <f t="shared" si="143"/>
        <v/>
      </c>
      <c r="GQ47" s="90" t="str">
        <f t="shared" si="144"/>
        <v/>
      </c>
      <c r="GR47" s="90" t="str">
        <f t="shared" si="145"/>
        <v/>
      </c>
      <c r="GS47" s="91" t="str">
        <f t="shared" si="146"/>
        <v/>
      </c>
      <c r="GT47" s="92" t="str">
        <f t="shared" si="147"/>
        <v/>
      </c>
      <c r="GU47" s="93" t="str">
        <f t="shared" si="148"/>
        <v/>
      </c>
      <c r="GV47" s="94" t="str">
        <f t="shared" si="149"/>
        <v/>
      </c>
      <c r="GW47" s="95" t="str">
        <f t="shared" si="150"/>
        <v/>
      </c>
      <c r="GY47" s="87"/>
      <c r="GZ47" s="87"/>
      <c r="HA47" s="88" t="str">
        <f t="shared" si="151"/>
        <v/>
      </c>
      <c r="HB47" s="89" t="str">
        <f t="shared" si="152"/>
        <v/>
      </c>
      <c r="HC47" s="90" t="str">
        <f t="shared" si="153"/>
        <v/>
      </c>
      <c r="HD47" s="90" t="str">
        <f t="shared" si="154"/>
        <v/>
      </c>
      <c r="HE47" s="91" t="str">
        <f t="shared" si="155"/>
        <v/>
      </c>
      <c r="HF47" s="92" t="str">
        <f t="shared" si="156"/>
        <v/>
      </c>
      <c r="HG47" s="93" t="str">
        <f t="shared" si="157"/>
        <v/>
      </c>
      <c r="HH47" s="94" t="str">
        <f t="shared" si="158"/>
        <v/>
      </c>
      <c r="HI47" s="95" t="str">
        <f t="shared" si="159"/>
        <v/>
      </c>
      <c r="HK47" s="87"/>
      <c r="HL47" s="87" t="s">
        <v>291</v>
      </c>
      <c r="HM47" s="88" t="str">
        <f t="shared" si="160"/>
        <v/>
      </c>
      <c r="HN47" s="89" t="str">
        <f t="shared" si="161"/>
        <v/>
      </c>
      <c r="HO47" s="90" t="str">
        <f t="shared" si="162"/>
        <v/>
      </c>
      <c r="HP47" s="90" t="str">
        <f t="shared" si="163"/>
        <v/>
      </c>
      <c r="HQ47" s="91" t="str">
        <f t="shared" si="164"/>
        <v/>
      </c>
      <c r="HR47" s="92" t="str">
        <f t="shared" si="165"/>
        <v/>
      </c>
      <c r="HS47" s="93" t="str">
        <f t="shared" si="166"/>
        <v/>
      </c>
      <c r="HT47" s="94" t="str">
        <f t="shared" si="167"/>
        <v/>
      </c>
      <c r="HU47" s="95" t="str">
        <f t="shared" si="168"/>
        <v/>
      </c>
      <c r="HW47" s="87"/>
      <c r="HX47" s="87"/>
      <c r="HY47" s="88" t="str">
        <f t="shared" si="169"/>
        <v/>
      </c>
      <c r="HZ47" s="89" t="str">
        <f t="shared" si="170"/>
        <v/>
      </c>
      <c r="IA47" s="90" t="str">
        <f t="shared" si="171"/>
        <v/>
      </c>
      <c r="IB47" s="90" t="str">
        <f t="shared" si="172"/>
        <v/>
      </c>
      <c r="IC47" s="91" t="str">
        <f t="shared" si="173"/>
        <v/>
      </c>
      <c r="ID47" s="92" t="str">
        <f t="shared" si="174"/>
        <v/>
      </c>
      <c r="IE47" s="93" t="str">
        <f t="shared" si="175"/>
        <v/>
      </c>
      <c r="IF47" s="94" t="str">
        <f t="shared" si="176"/>
        <v/>
      </c>
      <c r="IG47" s="95" t="str">
        <f t="shared" si="177"/>
        <v/>
      </c>
      <c r="II47" s="87"/>
      <c r="IJ47" s="87"/>
      <c r="IK47" s="88" t="str">
        <f t="shared" si="178"/>
        <v/>
      </c>
      <c r="IL47" s="89" t="str">
        <f t="shared" si="179"/>
        <v/>
      </c>
      <c r="IM47" s="90" t="str">
        <f t="shared" si="180"/>
        <v/>
      </c>
      <c r="IN47" s="90" t="str">
        <f t="shared" si="181"/>
        <v/>
      </c>
      <c r="IO47" s="91" t="str">
        <f t="shared" si="182"/>
        <v/>
      </c>
      <c r="IP47" s="92" t="str">
        <f t="shared" si="183"/>
        <v/>
      </c>
      <c r="IQ47" s="93" t="str">
        <f t="shared" si="184"/>
        <v/>
      </c>
      <c r="IR47" s="94" t="str">
        <f t="shared" si="185"/>
        <v/>
      </c>
      <c r="IS47" s="95" t="str">
        <f t="shared" si="186"/>
        <v/>
      </c>
      <c r="IU47" s="87"/>
      <c r="IV47" s="87"/>
      <c r="IW47" s="88" t="str">
        <f t="shared" si="187"/>
        <v/>
      </c>
      <c r="IX47" s="89" t="str">
        <f t="shared" si="188"/>
        <v/>
      </c>
      <c r="IY47" s="90" t="str">
        <f t="shared" si="189"/>
        <v/>
      </c>
      <c r="IZ47" s="90" t="str">
        <f t="shared" si="190"/>
        <v/>
      </c>
      <c r="JA47" s="91" t="str">
        <f t="shared" si="191"/>
        <v/>
      </c>
      <c r="JB47" s="92" t="str">
        <f t="shared" si="192"/>
        <v/>
      </c>
      <c r="JC47" s="93" t="str">
        <f t="shared" si="193"/>
        <v/>
      </c>
      <c r="JD47" s="94" t="str">
        <f t="shared" si="194"/>
        <v/>
      </c>
      <c r="JE47" s="95" t="str">
        <f t="shared" si="195"/>
        <v/>
      </c>
      <c r="JG47" s="87"/>
      <c r="JH47" s="87"/>
      <c r="JI47" s="88" t="str">
        <f t="shared" si="196"/>
        <v/>
      </c>
      <c r="JJ47" s="89" t="str">
        <f t="shared" si="197"/>
        <v/>
      </c>
      <c r="JK47" s="90" t="str">
        <f t="shared" si="198"/>
        <v/>
      </c>
      <c r="JL47" s="90" t="str">
        <f t="shared" si="199"/>
        <v/>
      </c>
      <c r="JM47" s="91" t="str">
        <f t="shared" si="200"/>
        <v/>
      </c>
      <c r="JN47" s="92" t="str">
        <f t="shared" si="201"/>
        <v/>
      </c>
      <c r="JO47" s="93" t="str">
        <f t="shared" si="202"/>
        <v/>
      </c>
      <c r="JP47" s="94" t="str">
        <f t="shared" si="203"/>
        <v/>
      </c>
      <c r="JQ47" s="95" t="str">
        <f t="shared" si="204"/>
        <v/>
      </c>
      <c r="JS47" s="87"/>
      <c r="JT47" s="87"/>
      <c r="JU47" s="88" t="str">
        <f t="shared" si="205"/>
        <v/>
      </c>
      <c r="JV47" s="89" t="str">
        <f t="shared" si="206"/>
        <v/>
      </c>
      <c r="JW47" s="90" t="str">
        <f t="shared" si="207"/>
        <v/>
      </c>
      <c r="JX47" s="90" t="str">
        <f t="shared" si="208"/>
        <v/>
      </c>
      <c r="JY47" s="91" t="str">
        <f t="shared" si="209"/>
        <v/>
      </c>
      <c r="JZ47" s="92" t="str">
        <f t="shared" si="210"/>
        <v/>
      </c>
      <c r="KA47" s="93" t="str">
        <f t="shared" si="211"/>
        <v/>
      </c>
      <c r="KB47" s="94" t="str">
        <f t="shared" si="212"/>
        <v/>
      </c>
      <c r="KC47" s="95" t="str">
        <f t="shared" si="213"/>
        <v/>
      </c>
      <c r="KE47" s="87"/>
      <c r="KF47" s="87"/>
    </row>
    <row r="48" spans="1:292" ht="13.5" customHeight="1" x14ac:dyDescent="0.25">
      <c r="A48" s="17"/>
      <c r="B48" s="87" t="s">
        <v>1176</v>
      </c>
      <c r="C48" s="2" t="s">
        <v>1177</v>
      </c>
      <c r="D48" s="167"/>
      <c r="E48" s="88"/>
      <c r="F48" s="89"/>
      <c r="G48" s="90"/>
      <c r="H48" s="90"/>
      <c r="I48" s="91"/>
      <c r="J48" s="92"/>
      <c r="K48" s="93"/>
      <c r="L48" s="94"/>
      <c r="M48" s="95"/>
      <c r="O48" s="87"/>
      <c r="P48" s="167"/>
      <c r="Q48" s="88"/>
      <c r="R48" s="89"/>
      <c r="S48" s="90"/>
      <c r="T48" s="90"/>
      <c r="U48" s="91"/>
      <c r="V48" s="92"/>
      <c r="W48" s="93"/>
      <c r="X48" s="94"/>
      <c r="Y48" s="95"/>
      <c r="AA48" s="87"/>
      <c r="AB48" s="87"/>
      <c r="AC48" s="88"/>
      <c r="AD48" s="89"/>
      <c r="AE48" s="90"/>
      <c r="AF48" s="90"/>
      <c r="AG48" s="91"/>
      <c r="AH48" s="92"/>
      <c r="AI48" s="93"/>
      <c r="AJ48" s="94"/>
      <c r="AK48" s="95"/>
      <c r="AM48" s="87"/>
      <c r="AN48" s="87"/>
      <c r="AO48" s="88" t="str">
        <f t="shared" ref="AO48" si="299">IF(AS48="","",AO$3)</f>
        <v/>
      </c>
      <c r="AP48" s="89" t="str">
        <f t="shared" ref="AP48" si="300">IF(AS48="","",AO$1)</f>
        <v/>
      </c>
      <c r="AQ48" s="90" t="str">
        <f t="shared" ref="AQ48" si="301">IF(AS48="","",AO$2)</f>
        <v/>
      </c>
      <c r="AR48" s="90" t="str">
        <f t="shared" ref="AR48" si="302">IF(AS48="","",AO$3)</f>
        <v/>
      </c>
      <c r="AS48" s="91" t="str">
        <f t="shared" ref="AS48" si="303">IF(AZ48="","",IF(ISNUMBER(SEARCH(":",AZ48)),MID(AZ48,FIND(":",AZ48)+2,FIND("(",AZ48)-FIND(":",AZ48)-3),LEFT(AZ48,FIND("(",AZ48)-2)))</f>
        <v/>
      </c>
      <c r="AT48" s="92" t="str">
        <f t="shared" ref="AT48" si="304">IF(AZ48="","",MID(AZ48,FIND("(",AZ48)+1,4))</f>
        <v/>
      </c>
      <c r="AU48" s="93" t="str">
        <f t="shared" ref="AU48" si="305">IF(ISNUMBER(SEARCH("*female*",AZ48)),"female",IF(ISNUMBER(SEARCH("*male*",AZ48)),"male",""))</f>
        <v/>
      </c>
      <c r="AV48" s="94" t="str">
        <f t="shared" ref="AV48" si="306">IF(AZ48="","",IF(ISERROR(MID(AZ48,FIND("male,",AZ48)+6,(FIND(")",AZ48)-(FIND("male,",AZ48)+6))))=TRUE,"missing/error",MID(AZ48,FIND("male,",AZ48)+6,(FIND(")",AZ48)-(FIND("male,",AZ48)+6)))))</f>
        <v/>
      </c>
      <c r="AW48" s="95" t="str">
        <f t="shared" ref="AW48" si="307">IF(AS48="","",(MID(AS48,(SEARCH("^^",SUBSTITUTE(AS48," ","^^",LEN(AS48)-LEN(SUBSTITUTE(AS48," ","")))))+1,99)&amp;"_"&amp;LEFT(AS48,FIND(" ",AS48)-1)&amp;"_"&amp;AT48))</f>
        <v/>
      </c>
      <c r="AY48" s="87"/>
      <c r="AZ48" s="87"/>
      <c r="BA48" s="88"/>
      <c r="BB48" s="89"/>
      <c r="BC48" s="90"/>
      <c r="BD48" s="90"/>
      <c r="BE48" s="91"/>
      <c r="BF48" s="92"/>
      <c r="BG48" s="93"/>
      <c r="BH48" s="94"/>
      <c r="BI48" s="95"/>
      <c r="BK48" s="87"/>
      <c r="BL48" s="87"/>
      <c r="BM48" s="88"/>
      <c r="BN48" s="89"/>
      <c r="BO48" s="90"/>
      <c r="BP48" s="90"/>
      <c r="BQ48" s="91"/>
      <c r="BR48" s="92"/>
      <c r="BS48" s="93"/>
      <c r="BT48" s="94"/>
      <c r="BU48" s="95"/>
      <c r="BW48" s="87"/>
      <c r="BX48" s="87"/>
      <c r="BY48" s="88"/>
      <c r="BZ48" s="89"/>
      <c r="CA48" s="90"/>
      <c r="CB48" s="90"/>
      <c r="CC48" s="91"/>
      <c r="CD48" s="92"/>
      <c r="CE48" s="93"/>
      <c r="CF48" s="94"/>
      <c r="CG48" s="95"/>
      <c r="CI48" s="87"/>
      <c r="CJ48" s="87"/>
      <c r="CK48" s="88"/>
      <c r="CL48" s="89"/>
      <c r="CM48" s="90"/>
      <c r="CN48" s="90"/>
      <c r="CO48" s="91"/>
      <c r="CP48" s="92"/>
      <c r="CQ48" s="93"/>
      <c r="CR48" s="94"/>
      <c r="CS48" s="95"/>
      <c r="CU48" s="87"/>
      <c r="CV48" s="87"/>
      <c r="CW48" s="88"/>
      <c r="CX48" s="89"/>
      <c r="CY48" s="90"/>
      <c r="CZ48" s="90"/>
      <c r="DA48" s="91"/>
      <c r="DB48" s="92"/>
      <c r="DC48" s="93"/>
      <c r="DD48" s="94"/>
      <c r="DE48" s="95"/>
      <c r="DG48" s="87"/>
      <c r="DH48" s="87"/>
      <c r="DI48" s="88"/>
      <c r="DJ48" s="89"/>
      <c r="DK48" s="90"/>
      <c r="DL48" s="90"/>
      <c r="DM48" s="91"/>
      <c r="DN48" s="92"/>
      <c r="DO48" s="93"/>
      <c r="DP48" s="94"/>
      <c r="DQ48" s="95"/>
      <c r="DS48" s="87"/>
      <c r="DT48" s="87"/>
      <c r="DU48" s="88"/>
      <c r="DV48" s="89"/>
      <c r="DW48" s="90"/>
      <c r="DX48" s="90"/>
      <c r="DY48" s="91"/>
      <c r="DZ48" s="92"/>
      <c r="EA48" s="93"/>
      <c r="EB48" s="94"/>
      <c r="EC48" s="95"/>
      <c r="EE48" s="87"/>
      <c r="EF48" s="87"/>
      <c r="EG48" s="88"/>
      <c r="EH48" s="89"/>
      <c r="EI48" s="90"/>
      <c r="EJ48" s="90"/>
      <c r="EK48" s="91"/>
      <c r="EL48" s="92"/>
      <c r="EM48" s="93"/>
      <c r="EN48" s="94"/>
      <c r="EO48" s="95"/>
      <c r="EQ48" s="87"/>
      <c r="ER48" s="87"/>
      <c r="ES48" s="88"/>
      <c r="ET48" s="89"/>
      <c r="EU48" s="90"/>
      <c r="EV48" s="90"/>
      <c r="EW48" s="91"/>
      <c r="EX48" s="92"/>
      <c r="EY48" s="93"/>
      <c r="EZ48" s="94"/>
      <c r="FA48" s="95"/>
      <c r="FC48" s="87"/>
      <c r="FD48" s="87"/>
      <c r="FE48" s="88"/>
      <c r="FF48" s="89"/>
      <c r="FG48" s="90"/>
      <c r="FH48" s="90"/>
      <c r="FI48" s="91"/>
      <c r="FJ48" s="92"/>
      <c r="FK48" s="93"/>
      <c r="FL48" s="94"/>
      <c r="FM48" s="95"/>
      <c r="FO48" s="87"/>
      <c r="FP48" s="87"/>
      <c r="FQ48" s="88"/>
      <c r="FR48" s="89"/>
      <c r="FS48" s="90"/>
      <c r="FT48" s="90"/>
      <c r="FU48" s="91"/>
      <c r="FV48" s="92"/>
      <c r="FW48" s="93"/>
      <c r="FX48" s="94"/>
      <c r="FY48" s="95"/>
      <c r="GA48" s="87"/>
      <c r="GB48" s="87"/>
      <c r="GC48" s="88"/>
      <c r="GD48" s="89"/>
      <c r="GE48" s="90"/>
      <c r="GF48" s="90"/>
      <c r="GG48" s="91"/>
      <c r="GH48" s="92"/>
      <c r="GI48" s="93"/>
      <c r="GJ48" s="94"/>
      <c r="GK48" s="95"/>
      <c r="GM48" s="87"/>
      <c r="GN48" s="87"/>
      <c r="GO48" s="88"/>
      <c r="GP48" s="89"/>
      <c r="GQ48" s="90"/>
      <c r="GR48" s="90"/>
      <c r="GS48" s="91"/>
      <c r="GT48" s="92"/>
      <c r="GU48" s="93"/>
      <c r="GV48" s="94"/>
      <c r="GW48" s="95"/>
      <c r="GY48" s="87"/>
      <c r="GZ48" s="87"/>
      <c r="HA48" s="88"/>
      <c r="HB48" s="89"/>
      <c r="HC48" s="90"/>
      <c r="HD48" s="90"/>
      <c r="HE48" s="91"/>
      <c r="HF48" s="92"/>
      <c r="HG48" s="93"/>
      <c r="HH48" s="94"/>
      <c r="HI48" s="95"/>
      <c r="HK48" s="87"/>
      <c r="HL48" s="87"/>
      <c r="HM48" s="88"/>
      <c r="HN48" s="89"/>
      <c r="HO48" s="90"/>
      <c r="HP48" s="90"/>
      <c r="HQ48" s="91"/>
      <c r="HR48" s="92"/>
      <c r="HS48" s="93"/>
      <c r="HT48" s="94"/>
      <c r="HU48" s="95"/>
      <c r="HW48" s="87"/>
      <c r="HX48" s="87"/>
      <c r="HY48" s="88"/>
      <c r="HZ48" s="89"/>
      <c r="IA48" s="90"/>
      <c r="IB48" s="90"/>
      <c r="IC48" s="91"/>
      <c r="ID48" s="92"/>
      <c r="IE48" s="93"/>
      <c r="IF48" s="94"/>
      <c r="IG48" s="95"/>
      <c r="II48" s="87"/>
      <c r="IJ48" s="87"/>
      <c r="IK48" s="88"/>
      <c r="IL48" s="89"/>
      <c r="IM48" s="90"/>
      <c r="IN48" s="90"/>
      <c r="IO48" s="91"/>
      <c r="IP48" s="92"/>
      <c r="IQ48" s="93"/>
      <c r="IR48" s="94"/>
      <c r="IS48" s="95"/>
      <c r="IU48" s="87"/>
      <c r="IV48" s="87"/>
      <c r="IW48" s="88"/>
      <c r="IX48" s="89"/>
      <c r="IY48" s="90"/>
      <c r="IZ48" s="90"/>
      <c r="JA48" s="91"/>
      <c r="JB48" s="92"/>
      <c r="JC48" s="93"/>
      <c r="JD48" s="94"/>
      <c r="JE48" s="95"/>
      <c r="JG48" s="87"/>
      <c r="JH48" s="87"/>
      <c r="JI48" s="88"/>
      <c r="JJ48" s="89"/>
      <c r="JK48" s="90"/>
      <c r="JL48" s="90"/>
      <c r="JM48" s="91"/>
      <c r="JN48" s="92"/>
      <c r="JO48" s="93"/>
      <c r="JP48" s="94"/>
      <c r="JQ48" s="95"/>
      <c r="JS48" s="87"/>
      <c r="JT48" s="87"/>
      <c r="JU48" s="88"/>
      <c r="JV48" s="89"/>
      <c r="JW48" s="90"/>
      <c r="JX48" s="90"/>
      <c r="JY48" s="91"/>
      <c r="JZ48" s="92"/>
      <c r="KA48" s="93"/>
      <c r="KB48" s="94"/>
      <c r="KC48" s="95"/>
      <c r="KE48" s="87"/>
      <c r="KF48" s="87"/>
    </row>
    <row r="49" spans="1:292" ht="13.5" customHeight="1" x14ac:dyDescent="0.25">
      <c r="A49" s="17"/>
      <c r="B49" s="87" t="s">
        <v>560</v>
      </c>
      <c r="C49" s="2" t="s">
        <v>561</v>
      </c>
      <c r="D49" s="167"/>
      <c r="E49" s="88">
        <f t="shared" si="0"/>
        <v>41796</v>
      </c>
      <c r="F49" s="89" t="str">
        <f t="shared" si="1"/>
        <v>Orbán II</v>
      </c>
      <c r="G49" s="90">
        <f t="shared" si="2"/>
        <v>40327</v>
      </c>
      <c r="H49" s="90">
        <f t="shared" si="3"/>
        <v>41796</v>
      </c>
      <c r="I49" s="91" t="str">
        <f t="shared" si="4"/>
        <v>Csaba Hende</v>
      </c>
      <c r="J49" s="92" t="str">
        <f t="shared" si="5"/>
        <v>1960</v>
      </c>
      <c r="K49" s="93" t="str">
        <f t="shared" si="6"/>
        <v>male</v>
      </c>
      <c r="L49" s="94" t="str">
        <f t="shared" si="214"/>
        <v>hu_fidesz01</v>
      </c>
      <c r="M49" s="95" t="str">
        <f t="shared" si="7"/>
        <v>Hende_Csaba_1960</v>
      </c>
      <c r="O49" s="87"/>
      <c r="P49" s="167" t="s">
        <v>1009</v>
      </c>
      <c r="Q49" s="88">
        <f t="shared" si="8"/>
        <v>43238</v>
      </c>
      <c r="R49" s="89" t="str">
        <f t="shared" si="9"/>
        <v>Orbán III</v>
      </c>
      <c r="S49" s="90">
        <f t="shared" si="10"/>
        <v>41796</v>
      </c>
      <c r="T49" s="90">
        <f t="shared" si="11"/>
        <v>43238</v>
      </c>
      <c r="U49" s="91" t="str">
        <f t="shared" si="12"/>
        <v>Csaba Hende</v>
      </c>
      <c r="V49" s="92" t="str">
        <f t="shared" si="13"/>
        <v>1960</v>
      </c>
      <c r="W49" s="93" t="str">
        <f t="shared" si="14"/>
        <v>male</v>
      </c>
      <c r="X49" s="94" t="str">
        <f t="shared" si="15"/>
        <v>hu_fidesz01</v>
      </c>
      <c r="Y49" s="95" t="str">
        <f t="shared" si="16"/>
        <v>Hende_Csaba_1960</v>
      </c>
      <c r="AA49" s="87"/>
      <c r="AB49" s="167" t="s">
        <v>1009</v>
      </c>
      <c r="AC49" s="88">
        <f t="shared" si="17"/>
        <v>44705</v>
      </c>
      <c r="AD49" s="89" t="str">
        <f t="shared" si="18"/>
        <v>Orban IV</v>
      </c>
      <c r="AE49" s="90">
        <f t="shared" si="19"/>
        <v>43238</v>
      </c>
      <c r="AF49" s="90">
        <f t="shared" si="20"/>
        <v>44705</v>
      </c>
      <c r="AG49" s="91" t="str">
        <f t="shared" si="21"/>
        <v>Tibor Benko</v>
      </c>
      <c r="AH49" s="92" t="str">
        <f t="shared" si="22"/>
        <v>1955</v>
      </c>
      <c r="AI49" s="93" t="str">
        <f t="shared" si="23"/>
        <v>male</v>
      </c>
      <c r="AJ49" s="94" t="str">
        <f t="shared" si="24"/>
        <v>hu_independent01</v>
      </c>
      <c r="AK49" s="95" t="str">
        <f t="shared" si="25"/>
        <v>Benko_Tibor_1955</v>
      </c>
      <c r="AM49" s="87"/>
      <c r="AN49" s="87" t="s">
        <v>1147</v>
      </c>
      <c r="AO49" s="88">
        <f t="shared" si="26"/>
        <v>44926</v>
      </c>
      <c r="AP49" s="89" t="str">
        <f t="shared" si="27"/>
        <v>Orban IV</v>
      </c>
      <c r="AQ49" s="90">
        <f t="shared" si="28"/>
        <v>44705</v>
      </c>
      <c r="AR49" s="90">
        <f t="shared" si="29"/>
        <v>44926</v>
      </c>
      <c r="AS49" s="91" t="str">
        <f t="shared" si="30"/>
        <v>Kristóf Szalay-Bobrovniczky</v>
      </c>
      <c r="AT49" s="92" t="str">
        <f t="shared" si="31"/>
        <v>1970</v>
      </c>
      <c r="AU49" s="93" t="str">
        <f t="shared" si="32"/>
        <v>male</v>
      </c>
      <c r="AV49" s="94" t="str">
        <f t="shared" si="33"/>
        <v>hu_independent01</v>
      </c>
      <c r="AW49" s="95" t="str">
        <f t="shared" si="34"/>
        <v>Szalay-Bobrovniczky_Kristóf_1970</v>
      </c>
      <c r="AY49" s="87"/>
      <c r="AZ49" s="87" t="s">
        <v>1182</v>
      </c>
      <c r="BA49" s="88" t="str">
        <f t="shared" si="35"/>
        <v/>
      </c>
      <c r="BB49" s="89" t="str">
        <f t="shared" si="36"/>
        <v/>
      </c>
      <c r="BC49" s="90" t="str">
        <f t="shared" si="37"/>
        <v/>
      </c>
      <c r="BD49" s="90" t="str">
        <f t="shared" si="38"/>
        <v/>
      </c>
      <c r="BE49" s="91" t="str">
        <f t="shared" si="39"/>
        <v/>
      </c>
      <c r="BF49" s="92" t="str">
        <f t="shared" si="40"/>
        <v/>
      </c>
      <c r="BG49" s="93" t="str">
        <f t="shared" si="41"/>
        <v/>
      </c>
      <c r="BH49" s="94" t="str">
        <f t="shared" si="42"/>
        <v/>
      </c>
      <c r="BI49" s="95" t="str">
        <f t="shared" si="43"/>
        <v/>
      </c>
      <c r="BK49" s="87"/>
      <c r="BL49" s="87"/>
      <c r="BM49" s="88" t="str">
        <f t="shared" si="44"/>
        <v/>
      </c>
      <c r="BN49" s="89" t="str">
        <f t="shared" si="45"/>
        <v/>
      </c>
      <c r="BO49" s="90" t="str">
        <f t="shared" si="46"/>
        <v/>
      </c>
      <c r="BP49" s="90" t="str">
        <f t="shared" si="47"/>
        <v/>
      </c>
      <c r="BQ49" s="91" t="str">
        <f t="shared" si="48"/>
        <v/>
      </c>
      <c r="BR49" s="92" t="str">
        <f t="shared" si="49"/>
        <v/>
      </c>
      <c r="BS49" s="93" t="str">
        <f t="shared" si="50"/>
        <v/>
      </c>
      <c r="BT49" s="94" t="str">
        <f t="shared" si="51"/>
        <v/>
      </c>
      <c r="BU49" s="95" t="str">
        <f t="shared" si="52"/>
        <v/>
      </c>
      <c r="BW49" s="87"/>
      <c r="BX49" s="87"/>
      <c r="BY49" s="88" t="str">
        <f t="shared" si="53"/>
        <v/>
      </c>
      <c r="BZ49" s="89" t="str">
        <f t="shared" si="54"/>
        <v/>
      </c>
      <c r="CA49" s="90" t="str">
        <f t="shared" si="55"/>
        <v/>
      </c>
      <c r="CB49" s="90" t="str">
        <f t="shared" si="56"/>
        <v/>
      </c>
      <c r="CC49" s="91" t="str">
        <f t="shared" si="57"/>
        <v/>
      </c>
      <c r="CD49" s="92" t="str">
        <f t="shared" si="58"/>
        <v/>
      </c>
      <c r="CE49" s="93" t="str">
        <f t="shared" si="59"/>
        <v/>
      </c>
      <c r="CF49" s="94" t="str">
        <f t="shared" si="60"/>
        <v/>
      </c>
      <c r="CG49" s="95" t="str">
        <f t="shared" si="61"/>
        <v/>
      </c>
      <c r="CI49" s="87"/>
      <c r="CJ49" s="87"/>
      <c r="CK49" s="88" t="str">
        <f t="shared" si="62"/>
        <v/>
      </c>
      <c r="CL49" s="89" t="str">
        <f t="shared" si="63"/>
        <v/>
      </c>
      <c r="CM49" s="90" t="str">
        <f t="shared" si="64"/>
        <v/>
      </c>
      <c r="CN49" s="90" t="str">
        <f t="shared" si="65"/>
        <v/>
      </c>
      <c r="CO49" s="91" t="str">
        <f t="shared" si="66"/>
        <v/>
      </c>
      <c r="CP49" s="92" t="str">
        <f t="shared" si="67"/>
        <v/>
      </c>
      <c r="CQ49" s="93" t="str">
        <f t="shared" si="68"/>
        <v/>
      </c>
      <c r="CR49" s="94" t="str">
        <f t="shared" si="69"/>
        <v/>
      </c>
      <c r="CS49" s="95" t="str">
        <f t="shared" si="70"/>
        <v/>
      </c>
      <c r="CU49" s="87"/>
      <c r="CV49" s="87"/>
      <c r="CW49" s="88" t="str">
        <f t="shared" si="71"/>
        <v/>
      </c>
      <c r="CX49" s="89" t="str">
        <f t="shared" si="72"/>
        <v/>
      </c>
      <c r="CY49" s="90" t="str">
        <f t="shared" si="73"/>
        <v/>
      </c>
      <c r="CZ49" s="90" t="str">
        <f t="shared" si="74"/>
        <v/>
      </c>
      <c r="DA49" s="91" t="str">
        <f t="shared" si="75"/>
        <v/>
      </c>
      <c r="DB49" s="92" t="str">
        <f t="shared" si="76"/>
        <v/>
      </c>
      <c r="DC49" s="93" t="str">
        <f t="shared" si="77"/>
        <v/>
      </c>
      <c r="DD49" s="94" t="str">
        <f t="shared" si="78"/>
        <v/>
      </c>
      <c r="DE49" s="95" t="str">
        <f t="shared" si="79"/>
        <v/>
      </c>
      <c r="DG49" s="87"/>
      <c r="DH49" s="87"/>
      <c r="DI49" s="88" t="str">
        <f t="shared" si="80"/>
        <v/>
      </c>
      <c r="DJ49" s="89" t="str">
        <f t="shared" si="81"/>
        <v/>
      </c>
      <c r="DK49" s="90" t="str">
        <f t="shared" si="82"/>
        <v/>
      </c>
      <c r="DL49" s="90" t="str">
        <f t="shared" si="83"/>
        <v/>
      </c>
      <c r="DM49" s="91" t="str">
        <f t="shared" si="84"/>
        <v/>
      </c>
      <c r="DN49" s="92" t="str">
        <f t="shared" si="85"/>
        <v/>
      </c>
      <c r="DO49" s="93" t="str">
        <f t="shared" si="86"/>
        <v/>
      </c>
      <c r="DP49" s="94" t="str">
        <f t="shared" si="87"/>
        <v/>
      </c>
      <c r="DQ49" s="95" t="str">
        <f t="shared" si="88"/>
        <v/>
      </c>
      <c r="DS49" s="87"/>
      <c r="DT49" s="87"/>
      <c r="DU49" s="88" t="str">
        <f t="shared" si="89"/>
        <v/>
      </c>
      <c r="DV49" s="89" t="str">
        <f t="shared" si="90"/>
        <v/>
      </c>
      <c r="DW49" s="90" t="str">
        <f t="shared" si="91"/>
        <v/>
      </c>
      <c r="DX49" s="90" t="str">
        <f t="shared" si="92"/>
        <v/>
      </c>
      <c r="DY49" s="91" t="str">
        <f t="shared" si="93"/>
        <v/>
      </c>
      <c r="DZ49" s="92" t="str">
        <f t="shared" si="94"/>
        <v/>
      </c>
      <c r="EA49" s="93" t="str">
        <f t="shared" si="95"/>
        <v/>
      </c>
      <c r="EB49" s="94" t="str">
        <f t="shared" si="96"/>
        <v/>
      </c>
      <c r="EC49" s="95" t="str">
        <f t="shared" si="97"/>
        <v/>
      </c>
      <c r="EE49" s="87"/>
      <c r="EF49" s="87"/>
      <c r="EG49" s="88" t="str">
        <f t="shared" si="98"/>
        <v/>
      </c>
      <c r="EH49" s="89" t="str">
        <f t="shared" si="99"/>
        <v/>
      </c>
      <c r="EI49" s="90" t="str">
        <f t="shared" si="100"/>
        <v/>
      </c>
      <c r="EJ49" s="90" t="str">
        <f t="shared" si="101"/>
        <v/>
      </c>
      <c r="EK49" s="91" t="str">
        <f t="shared" si="102"/>
        <v/>
      </c>
      <c r="EL49" s="92" t="str">
        <f t="shared" si="103"/>
        <v/>
      </c>
      <c r="EM49" s="93" t="str">
        <f t="shared" si="104"/>
        <v/>
      </c>
      <c r="EN49" s="94" t="str">
        <f t="shared" si="105"/>
        <v/>
      </c>
      <c r="EO49" s="95" t="str">
        <f t="shared" si="106"/>
        <v/>
      </c>
      <c r="EQ49" s="87"/>
      <c r="ER49" s="87"/>
      <c r="ES49" s="88" t="str">
        <f t="shared" si="107"/>
        <v/>
      </c>
      <c r="ET49" s="89" t="str">
        <f t="shared" si="108"/>
        <v/>
      </c>
      <c r="EU49" s="90" t="str">
        <f t="shared" si="109"/>
        <v/>
      </c>
      <c r="EV49" s="90" t="str">
        <f t="shared" si="110"/>
        <v/>
      </c>
      <c r="EW49" s="91" t="str">
        <f t="shared" si="111"/>
        <v/>
      </c>
      <c r="EX49" s="92" t="str">
        <f t="shared" si="112"/>
        <v/>
      </c>
      <c r="EY49" s="93" t="str">
        <f t="shared" si="113"/>
        <v/>
      </c>
      <c r="EZ49" s="94" t="str">
        <f t="shared" si="114"/>
        <v/>
      </c>
      <c r="FA49" s="95" t="str">
        <f t="shared" si="115"/>
        <v/>
      </c>
      <c r="FC49" s="87"/>
      <c r="FD49" s="87"/>
      <c r="FE49" s="88" t="str">
        <f t="shared" si="116"/>
        <v/>
      </c>
      <c r="FF49" s="89" t="str">
        <f t="shared" si="117"/>
        <v/>
      </c>
      <c r="FG49" s="90" t="str">
        <f t="shared" si="118"/>
        <v/>
      </c>
      <c r="FH49" s="90" t="str">
        <f t="shared" si="119"/>
        <v/>
      </c>
      <c r="FI49" s="91" t="str">
        <f t="shared" si="120"/>
        <v/>
      </c>
      <c r="FJ49" s="92" t="str">
        <f t="shared" si="121"/>
        <v/>
      </c>
      <c r="FK49" s="93" t="str">
        <f t="shared" si="122"/>
        <v/>
      </c>
      <c r="FL49" s="94" t="str">
        <f t="shared" si="123"/>
        <v/>
      </c>
      <c r="FM49" s="95" t="str">
        <f t="shared" si="124"/>
        <v/>
      </c>
      <c r="FO49" s="87"/>
      <c r="FP49" s="87"/>
      <c r="FQ49" s="88" t="str">
        <f>IF(FU49="","",#REF!)</f>
        <v/>
      </c>
      <c r="FR49" s="89" t="str">
        <f t="shared" si="125"/>
        <v/>
      </c>
      <c r="FS49" s="90" t="str">
        <f t="shared" si="126"/>
        <v/>
      </c>
      <c r="FT49" s="90" t="str">
        <f t="shared" si="127"/>
        <v/>
      </c>
      <c r="FU49" s="91" t="str">
        <f t="shared" si="128"/>
        <v/>
      </c>
      <c r="FV49" s="92" t="str">
        <f t="shared" si="129"/>
        <v/>
      </c>
      <c r="FW49" s="93" t="str">
        <f t="shared" si="130"/>
        <v/>
      </c>
      <c r="FX49" s="94" t="str">
        <f t="shared" si="131"/>
        <v/>
      </c>
      <c r="FY49" s="95" t="str">
        <f t="shared" si="132"/>
        <v/>
      </c>
      <c r="GA49" s="87"/>
      <c r="GB49" s="87"/>
      <c r="GC49" s="88" t="str">
        <f t="shared" si="133"/>
        <v/>
      </c>
      <c r="GD49" s="89" t="str">
        <f t="shared" si="134"/>
        <v/>
      </c>
      <c r="GE49" s="90" t="str">
        <f t="shared" si="135"/>
        <v/>
      </c>
      <c r="GF49" s="90" t="str">
        <f t="shared" si="136"/>
        <v/>
      </c>
      <c r="GG49" s="91" t="str">
        <f t="shared" si="137"/>
        <v/>
      </c>
      <c r="GH49" s="92" t="str">
        <f t="shared" si="138"/>
        <v/>
      </c>
      <c r="GI49" s="93" t="str">
        <f t="shared" si="139"/>
        <v/>
      </c>
      <c r="GJ49" s="94" t="str">
        <f t="shared" si="140"/>
        <v/>
      </c>
      <c r="GK49" s="95" t="str">
        <f t="shared" si="141"/>
        <v/>
      </c>
      <c r="GM49" s="87"/>
      <c r="GN49" s="87"/>
      <c r="GO49" s="88" t="str">
        <f t="shared" si="142"/>
        <v/>
      </c>
      <c r="GP49" s="89" t="str">
        <f t="shared" si="143"/>
        <v/>
      </c>
      <c r="GQ49" s="90" t="str">
        <f t="shared" si="144"/>
        <v/>
      </c>
      <c r="GR49" s="90" t="str">
        <f t="shared" si="145"/>
        <v/>
      </c>
      <c r="GS49" s="91" t="str">
        <f t="shared" si="146"/>
        <v/>
      </c>
      <c r="GT49" s="92" t="str">
        <f t="shared" si="147"/>
        <v/>
      </c>
      <c r="GU49" s="93" t="str">
        <f t="shared" si="148"/>
        <v/>
      </c>
      <c r="GV49" s="94" t="str">
        <f t="shared" si="149"/>
        <v/>
      </c>
      <c r="GW49" s="95" t="str">
        <f t="shared" si="150"/>
        <v/>
      </c>
      <c r="GY49" s="87"/>
      <c r="GZ49" s="87"/>
      <c r="HA49" s="88" t="str">
        <f t="shared" si="151"/>
        <v/>
      </c>
      <c r="HB49" s="89" t="str">
        <f t="shared" si="152"/>
        <v/>
      </c>
      <c r="HC49" s="90" t="str">
        <f t="shared" si="153"/>
        <v/>
      </c>
      <c r="HD49" s="90" t="str">
        <f t="shared" si="154"/>
        <v/>
      </c>
      <c r="HE49" s="91" t="str">
        <f t="shared" si="155"/>
        <v/>
      </c>
      <c r="HF49" s="92" t="str">
        <f t="shared" si="156"/>
        <v/>
      </c>
      <c r="HG49" s="93" t="str">
        <f t="shared" si="157"/>
        <v/>
      </c>
      <c r="HH49" s="94" t="str">
        <f t="shared" si="158"/>
        <v/>
      </c>
      <c r="HI49" s="95" t="str">
        <f t="shared" si="159"/>
        <v/>
      </c>
      <c r="HK49" s="87"/>
      <c r="HL49" s="87" t="s">
        <v>291</v>
      </c>
      <c r="HM49" s="88" t="str">
        <f t="shared" si="160"/>
        <v/>
      </c>
      <c r="HN49" s="89" t="str">
        <f t="shared" si="161"/>
        <v/>
      </c>
      <c r="HO49" s="90" t="str">
        <f t="shared" si="162"/>
        <v/>
      </c>
      <c r="HP49" s="90" t="str">
        <f t="shared" si="163"/>
        <v/>
      </c>
      <c r="HQ49" s="91" t="str">
        <f t="shared" si="164"/>
        <v/>
      </c>
      <c r="HR49" s="92" t="str">
        <f t="shared" si="165"/>
        <v/>
      </c>
      <c r="HS49" s="93" t="str">
        <f t="shared" si="166"/>
        <v/>
      </c>
      <c r="HT49" s="94" t="str">
        <f t="shared" si="167"/>
        <v/>
      </c>
      <c r="HU49" s="95" t="str">
        <f t="shared" si="168"/>
        <v/>
      </c>
      <c r="HW49" s="87"/>
      <c r="HX49" s="87"/>
      <c r="HY49" s="88" t="str">
        <f t="shared" si="169"/>
        <v/>
      </c>
      <c r="HZ49" s="89" t="str">
        <f t="shared" si="170"/>
        <v/>
      </c>
      <c r="IA49" s="90" t="str">
        <f t="shared" si="171"/>
        <v/>
      </c>
      <c r="IB49" s="90" t="str">
        <f t="shared" si="172"/>
        <v/>
      </c>
      <c r="IC49" s="91" t="str">
        <f t="shared" si="173"/>
        <v/>
      </c>
      <c r="ID49" s="92" t="str">
        <f t="shared" si="174"/>
        <v/>
      </c>
      <c r="IE49" s="93" t="str">
        <f t="shared" si="175"/>
        <v/>
      </c>
      <c r="IF49" s="94" t="str">
        <f t="shared" si="176"/>
        <v/>
      </c>
      <c r="IG49" s="95" t="str">
        <f t="shared" si="177"/>
        <v/>
      </c>
      <c r="II49" s="87"/>
      <c r="IJ49" s="87"/>
      <c r="IK49" s="88" t="str">
        <f t="shared" si="178"/>
        <v/>
      </c>
      <c r="IL49" s="89" t="str">
        <f t="shared" si="179"/>
        <v/>
      </c>
      <c r="IM49" s="90" t="str">
        <f t="shared" si="180"/>
        <v/>
      </c>
      <c r="IN49" s="90" t="str">
        <f t="shared" si="181"/>
        <v/>
      </c>
      <c r="IO49" s="91" t="str">
        <f t="shared" si="182"/>
        <v/>
      </c>
      <c r="IP49" s="92" t="str">
        <f t="shared" si="183"/>
        <v/>
      </c>
      <c r="IQ49" s="93" t="str">
        <f t="shared" si="184"/>
        <v/>
      </c>
      <c r="IR49" s="94" t="str">
        <f t="shared" si="185"/>
        <v/>
      </c>
      <c r="IS49" s="95" t="str">
        <f t="shared" si="186"/>
        <v/>
      </c>
      <c r="IU49" s="87"/>
      <c r="IV49" s="87"/>
      <c r="IW49" s="88" t="str">
        <f t="shared" si="187"/>
        <v/>
      </c>
      <c r="IX49" s="89" t="str">
        <f t="shared" si="188"/>
        <v/>
      </c>
      <c r="IY49" s="90" t="str">
        <f t="shared" si="189"/>
        <v/>
      </c>
      <c r="IZ49" s="90" t="str">
        <f t="shared" si="190"/>
        <v/>
      </c>
      <c r="JA49" s="91" t="str">
        <f t="shared" si="191"/>
        <v/>
      </c>
      <c r="JB49" s="92" t="str">
        <f t="shared" si="192"/>
        <v/>
      </c>
      <c r="JC49" s="93" t="str">
        <f t="shared" si="193"/>
        <v/>
      </c>
      <c r="JD49" s="94" t="str">
        <f t="shared" si="194"/>
        <v/>
      </c>
      <c r="JE49" s="95" t="str">
        <f t="shared" si="195"/>
        <v/>
      </c>
      <c r="JG49" s="87"/>
      <c r="JH49" s="87"/>
      <c r="JI49" s="88" t="str">
        <f t="shared" si="196"/>
        <v/>
      </c>
      <c r="JJ49" s="89" t="str">
        <f t="shared" si="197"/>
        <v/>
      </c>
      <c r="JK49" s="90" t="str">
        <f t="shared" si="198"/>
        <v/>
      </c>
      <c r="JL49" s="90" t="str">
        <f t="shared" si="199"/>
        <v/>
      </c>
      <c r="JM49" s="91" t="str">
        <f t="shared" si="200"/>
        <v/>
      </c>
      <c r="JN49" s="92" t="str">
        <f t="shared" si="201"/>
        <v/>
      </c>
      <c r="JO49" s="93" t="str">
        <f t="shared" si="202"/>
        <v/>
      </c>
      <c r="JP49" s="94" t="str">
        <f t="shared" si="203"/>
        <v/>
      </c>
      <c r="JQ49" s="95" t="str">
        <f t="shared" si="204"/>
        <v/>
      </c>
      <c r="JS49" s="87"/>
      <c r="JT49" s="87"/>
      <c r="JU49" s="88" t="str">
        <f t="shared" si="205"/>
        <v/>
      </c>
      <c r="JV49" s="89" t="str">
        <f t="shared" si="206"/>
        <v/>
      </c>
      <c r="JW49" s="90" t="str">
        <f t="shared" si="207"/>
        <v/>
      </c>
      <c r="JX49" s="90" t="str">
        <f t="shared" si="208"/>
        <v/>
      </c>
      <c r="JY49" s="91" t="str">
        <f t="shared" si="209"/>
        <v/>
      </c>
      <c r="JZ49" s="92" t="str">
        <f t="shared" si="210"/>
        <v/>
      </c>
      <c r="KA49" s="93" t="str">
        <f t="shared" si="211"/>
        <v/>
      </c>
      <c r="KB49" s="94" t="str">
        <f t="shared" si="212"/>
        <v/>
      </c>
      <c r="KC49" s="95" t="str">
        <f t="shared" si="213"/>
        <v/>
      </c>
      <c r="KE49" s="87"/>
      <c r="KF49" s="87"/>
    </row>
    <row r="50" spans="1:292" ht="13.5" customHeight="1" x14ac:dyDescent="0.25">
      <c r="A50" s="17"/>
      <c r="B50" s="87" t="s">
        <v>560</v>
      </c>
      <c r="C50" s="2" t="s">
        <v>561</v>
      </c>
      <c r="D50" s="167"/>
      <c r="E50" s="88"/>
      <c r="F50" s="89"/>
      <c r="G50" s="90"/>
      <c r="H50" s="90"/>
      <c r="I50" s="91"/>
      <c r="J50" s="92"/>
      <c r="K50" s="93"/>
      <c r="L50" s="94"/>
      <c r="M50" s="95"/>
      <c r="O50" s="87"/>
      <c r="P50" s="167"/>
      <c r="Q50" s="88">
        <f t="shared" ref="Q50" si="308">IF(U50="","",Q$3)</f>
        <v>43238</v>
      </c>
      <c r="R50" s="89" t="str">
        <f t="shared" ref="R50" si="309">IF(U50="","",Q$1)</f>
        <v>Orbán III</v>
      </c>
      <c r="S50" s="90">
        <f t="shared" ref="S50" si="310">IF(U50="","",Q$2)</f>
        <v>41796</v>
      </c>
      <c r="T50" s="90">
        <f t="shared" ref="T50" si="311">IF(U50="","",Q$3)</f>
        <v>43238</v>
      </c>
      <c r="U50" s="91" t="str">
        <f t="shared" ref="U50" si="312">IF(AB50="","",IF(ISNUMBER(SEARCH(":",AB50)),MID(AB50,FIND(":",AB50)+2,FIND("(",AB50)-FIND(":",AB50)-3),LEFT(AB50,FIND("(",AB50)-2)))</f>
        <v>István Simicskó</v>
      </c>
      <c r="V50" s="92" t="str">
        <f t="shared" ref="V50" si="313">IF(AB50="","",MID(AB50,FIND("(",AB50)+1,4))</f>
        <v>1961</v>
      </c>
      <c r="W50" s="93" t="str">
        <f t="shared" ref="W50" si="314">IF(ISNUMBER(SEARCH("*female*",AB50)),"female",IF(ISNUMBER(SEARCH("*male*",AB50)),"male",""))</f>
        <v>male</v>
      </c>
      <c r="X50" s="94" t="s">
        <v>336</v>
      </c>
      <c r="Y50" s="95" t="str">
        <f t="shared" ref="Y50" si="315">IF(U50="","",(MID(U50,(SEARCH("^^",SUBSTITUTE(U50," ","^^",LEN(U50)-LEN(SUBSTITUTE(U50," ","")))))+1,99)&amp;"_"&amp;LEFT(U50,FIND(" ",U50)-1)&amp;"_"&amp;V50))</f>
        <v>Simicskó_István_1961</v>
      </c>
      <c r="AA50" s="87"/>
      <c r="AB50" s="167" t="s">
        <v>1104</v>
      </c>
      <c r="AC50" s="88"/>
      <c r="AD50" s="89"/>
      <c r="AE50" s="90"/>
      <c r="AF50" s="90"/>
      <c r="AG50" s="91"/>
      <c r="AH50" s="92"/>
      <c r="AI50" s="93"/>
      <c r="AJ50" s="94"/>
      <c r="AK50" s="95"/>
      <c r="AM50" s="87"/>
      <c r="AN50" s="87"/>
      <c r="AO50" s="88" t="str">
        <f t="shared" ref="AO50" si="316">IF(AS50="","",AO$3)</f>
        <v/>
      </c>
      <c r="AP50" s="89" t="str">
        <f t="shared" ref="AP50" si="317">IF(AS50="","",AO$1)</f>
        <v/>
      </c>
      <c r="AQ50" s="90" t="str">
        <f t="shared" ref="AQ50" si="318">IF(AS50="","",AO$2)</f>
        <v/>
      </c>
      <c r="AR50" s="90" t="str">
        <f t="shared" ref="AR50" si="319">IF(AS50="","",AO$3)</f>
        <v/>
      </c>
      <c r="AS50" s="91" t="str">
        <f t="shared" ref="AS50" si="320">IF(AZ50="","",IF(ISNUMBER(SEARCH(":",AZ50)),MID(AZ50,FIND(":",AZ50)+2,FIND("(",AZ50)-FIND(":",AZ50)-3),LEFT(AZ50,FIND("(",AZ50)-2)))</f>
        <v/>
      </c>
      <c r="AT50" s="92" t="str">
        <f t="shared" ref="AT50" si="321">IF(AZ50="","",MID(AZ50,FIND("(",AZ50)+1,4))</f>
        <v/>
      </c>
      <c r="AU50" s="93" t="str">
        <f t="shared" ref="AU50" si="322">IF(ISNUMBER(SEARCH("*female*",AZ50)),"female",IF(ISNUMBER(SEARCH("*male*",AZ50)),"male",""))</f>
        <v/>
      </c>
      <c r="AV50" s="94" t="str">
        <f t="shared" ref="AV50" si="323">IF(AZ50="","",IF(ISERROR(MID(AZ50,FIND("male,",AZ50)+6,(FIND(")",AZ50)-(FIND("male,",AZ50)+6))))=TRUE,"missing/error",MID(AZ50,FIND("male,",AZ50)+6,(FIND(")",AZ50)-(FIND("male,",AZ50)+6)))))</f>
        <v/>
      </c>
      <c r="AW50" s="95" t="str">
        <f t="shared" ref="AW50" si="324">IF(AS50="","",(MID(AS50,(SEARCH("^^",SUBSTITUTE(AS50," ","^^",LEN(AS50)-LEN(SUBSTITUTE(AS50," ","")))))+1,99)&amp;"_"&amp;LEFT(AS50,FIND(" ",AS50)-1)&amp;"_"&amp;AT50))</f>
        <v/>
      </c>
      <c r="AY50" s="87"/>
      <c r="AZ50" s="87"/>
      <c r="BA50" s="88"/>
      <c r="BB50" s="89"/>
      <c r="BC50" s="90"/>
      <c r="BD50" s="90"/>
      <c r="BE50" s="91"/>
      <c r="BF50" s="92"/>
      <c r="BG50" s="93"/>
      <c r="BH50" s="94"/>
      <c r="BI50" s="95"/>
      <c r="BK50" s="87"/>
      <c r="BL50" s="87"/>
      <c r="BM50" s="88"/>
      <c r="BN50" s="89"/>
      <c r="BO50" s="90"/>
      <c r="BP50" s="90"/>
      <c r="BQ50" s="91"/>
      <c r="BR50" s="92"/>
      <c r="BS50" s="93"/>
      <c r="BT50" s="94"/>
      <c r="BU50" s="95"/>
      <c r="BW50" s="87"/>
      <c r="BX50" s="87"/>
      <c r="BY50" s="88"/>
      <c r="BZ50" s="89"/>
      <c r="CA50" s="90"/>
      <c r="CB50" s="90"/>
      <c r="CC50" s="91"/>
      <c r="CD50" s="92"/>
      <c r="CE50" s="93"/>
      <c r="CF50" s="94"/>
      <c r="CG50" s="95"/>
      <c r="CI50" s="87"/>
      <c r="CJ50" s="87"/>
      <c r="CK50" s="88"/>
      <c r="CL50" s="89"/>
      <c r="CM50" s="90"/>
      <c r="CN50" s="90"/>
      <c r="CO50" s="91"/>
      <c r="CP50" s="92"/>
      <c r="CQ50" s="93"/>
      <c r="CR50" s="94"/>
      <c r="CS50" s="95"/>
      <c r="CU50" s="87"/>
      <c r="CV50" s="87"/>
      <c r="CW50" s="88"/>
      <c r="CX50" s="89"/>
      <c r="CY50" s="90"/>
      <c r="CZ50" s="90"/>
      <c r="DA50" s="91"/>
      <c r="DB50" s="92"/>
      <c r="DC50" s="93"/>
      <c r="DD50" s="94"/>
      <c r="DE50" s="95"/>
      <c r="DG50" s="87"/>
      <c r="DH50" s="87"/>
      <c r="DI50" s="88"/>
      <c r="DJ50" s="89"/>
      <c r="DK50" s="90"/>
      <c r="DL50" s="90"/>
      <c r="DM50" s="91"/>
      <c r="DN50" s="92"/>
      <c r="DO50" s="93"/>
      <c r="DP50" s="94"/>
      <c r="DQ50" s="95"/>
      <c r="DS50" s="87"/>
      <c r="DT50" s="87"/>
      <c r="DU50" s="88"/>
      <c r="DV50" s="89"/>
      <c r="DW50" s="90"/>
      <c r="DX50" s="90"/>
      <c r="DY50" s="91"/>
      <c r="DZ50" s="92"/>
      <c r="EA50" s="93"/>
      <c r="EB50" s="94"/>
      <c r="EC50" s="95"/>
      <c r="EE50" s="87"/>
      <c r="EF50" s="87"/>
      <c r="EG50" s="88"/>
      <c r="EH50" s="89"/>
      <c r="EI50" s="90"/>
      <c r="EJ50" s="90"/>
      <c r="EK50" s="91"/>
      <c r="EL50" s="92"/>
      <c r="EM50" s="93"/>
      <c r="EN50" s="94"/>
      <c r="EO50" s="95"/>
      <c r="EQ50" s="87"/>
      <c r="ER50" s="87"/>
      <c r="ES50" s="88"/>
      <c r="ET50" s="89"/>
      <c r="EU50" s="90"/>
      <c r="EV50" s="90"/>
      <c r="EW50" s="91"/>
      <c r="EX50" s="92"/>
      <c r="EY50" s="93"/>
      <c r="EZ50" s="94"/>
      <c r="FA50" s="95"/>
      <c r="FC50" s="87"/>
      <c r="FD50" s="87"/>
      <c r="FE50" s="88"/>
      <c r="FF50" s="89"/>
      <c r="FG50" s="90"/>
      <c r="FH50" s="90"/>
      <c r="FI50" s="91"/>
      <c r="FJ50" s="92"/>
      <c r="FK50" s="93"/>
      <c r="FL50" s="94"/>
      <c r="FM50" s="95"/>
      <c r="FO50" s="87"/>
      <c r="FP50" s="87"/>
      <c r="FQ50" s="88"/>
      <c r="FR50" s="89"/>
      <c r="FS50" s="90"/>
      <c r="FT50" s="90"/>
      <c r="FU50" s="91"/>
      <c r="FV50" s="92"/>
      <c r="FW50" s="93"/>
      <c r="FX50" s="94"/>
      <c r="FY50" s="95"/>
      <c r="GA50" s="87"/>
      <c r="GB50" s="87"/>
      <c r="GC50" s="88"/>
      <c r="GD50" s="89"/>
      <c r="GE50" s="90"/>
      <c r="GF50" s="90"/>
      <c r="GG50" s="91"/>
      <c r="GH50" s="92"/>
      <c r="GI50" s="93"/>
      <c r="GJ50" s="94"/>
      <c r="GK50" s="95"/>
      <c r="GM50" s="87"/>
      <c r="GN50" s="87"/>
      <c r="GO50" s="88"/>
      <c r="GP50" s="89"/>
      <c r="GQ50" s="90"/>
      <c r="GR50" s="90"/>
      <c r="GS50" s="91"/>
      <c r="GT50" s="92"/>
      <c r="GU50" s="93"/>
      <c r="GV50" s="94"/>
      <c r="GW50" s="95"/>
      <c r="GY50" s="87"/>
      <c r="GZ50" s="87"/>
      <c r="HA50" s="88"/>
      <c r="HB50" s="89"/>
      <c r="HC50" s="90"/>
      <c r="HD50" s="90"/>
      <c r="HE50" s="91"/>
      <c r="HF50" s="92"/>
      <c r="HG50" s="93"/>
      <c r="HH50" s="94"/>
      <c r="HI50" s="95"/>
      <c r="HK50" s="87"/>
      <c r="HL50" s="87"/>
      <c r="HM50" s="88"/>
      <c r="HN50" s="89"/>
      <c r="HO50" s="90"/>
      <c r="HP50" s="90"/>
      <c r="HQ50" s="91"/>
      <c r="HR50" s="92"/>
      <c r="HS50" s="93"/>
      <c r="HT50" s="94"/>
      <c r="HU50" s="95"/>
      <c r="HW50" s="87"/>
      <c r="HX50" s="87"/>
      <c r="HY50" s="88"/>
      <c r="HZ50" s="89"/>
      <c r="IA50" s="90"/>
      <c r="IB50" s="90"/>
      <c r="IC50" s="91"/>
      <c r="ID50" s="92"/>
      <c r="IE50" s="93"/>
      <c r="IF50" s="94"/>
      <c r="IG50" s="95"/>
      <c r="II50" s="87"/>
      <c r="IJ50" s="87"/>
      <c r="IK50" s="88"/>
      <c r="IL50" s="89"/>
      <c r="IM50" s="90"/>
      <c r="IN50" s="90"/>
      <c r="IO50" s="91"/>
      <c r="IP50" s="92"/>
      <c r="IQ50" s="93"/>
      <c r="IR50" s="94"/>
      <c r="IS50" s="95"/>
      <c r="IU50" s="87"/>
      <c r="IV50" s="87"/>
      <c r="IW50" s="88"/>
      <c r="IX50" s="89"/>
      <c r="IY50" s="90"/>
      <c r="IZ50" s="90"/>
      <c r="JA50" s="91"/>
      <c r="JB50" s="92"/>
      <c r="JC50" s="93"/>
      <c r="JD50" s="94"/>
      <c r="JE50" s="95"/>
      <c r="JG50" s="87"/>
      <c r="JH50" s="87"/>
      <c r="JI50" s="88"/>
      <c r="JJ50" s="89"/>
      <c r="JK50" s="90"/>
      <c r="JL50" s="90"/>
      <c r="JM50" s="91"/>
      <c r="JN50" s="92"/>
      <c r="JO50" s="93"/>
      <c r="JP50" s="94"/>
      <c r="JQ50" s="95"/>
      <c r="JS50" s="87"/>
      <c r="JT50" s="87"/>
      <c r="JU50" s="88"/>
      <c r="JV50" s="89"/>
      <c r="JW50" s="90"/>
      <c r="JX50" s="90"/>
      <c r="JY50" s="91"/>
      <c r="JZ50" s="92"/>
      <c r="KA50" s="93"/>
      <c r="KB50" s="94"/>
      <c r="KC50" s="95"/>
      <c r="KE50" s="87"/>
      <c r="KF50" s="87"/>
    </row>
    <row r="51" spans="1:292" ht="13.5" customHeight="1" x14ac:dyDescent="0.25">
      <c r="A51" s="17"/>
      <c r="B51" s="87" t="s">
        <v>562</v>
      </c>
      <c r="C51" s="2" t="s">
        <v>563</v>
      </c>
      <c r="D51" s="167"/>
      <c r="E51" s="88" t="str">
        <f t="shared" si="0"/>
        <v/>
      </c>
      <c r="F51" s="89" t="str">
        <f t="shared" si="1"/>
        <v/>
      </c>
      <c r="G51" s="90" t="str">
        <f t="shared" si="2"/>
        <v/>
      </c>
      <c r="H51" s="90" t="str">
        <f t="shared" si="3"/>
        <v/>
      </c>
      <c r="I51" s="91" t="str">
        <f t="shared" si="4"/>
        <v/>
      </c>
      <c r="J51" s="92" t="str">
        <f t="shared" si="5"/>
        <v/>
      </c>
      <c r="K51" s="93" t="str">
        <f t="shared" si="6"/>
        <v/>
      </c>
      <c r="L51" s="94" t="str">
        <f t="shared" si="214"/>
        <v/>
      </c>
      <c r="M51" s="95" t="str">
        <f t="shared" si="7"/>
        <v/>
      </c>
      <c r="O51" s="87"/>
      <c r="P51" s="167"/>
      <c r="Q51" s="88" t="str">
        <f t="shared" si="8"/>
        <v/>
      </c>
      <c r="R51" s="89" t="str">
        <f t="shared" si="9"/>
        <v/>
      </c>
      <c r="S51" s="90" t="str">
        <f t="shared" si="10"/>
        <v/>
      </c>
      <c r="T51" s="90" t="str">
        <f t="shared" si="11"/>
        <v/>
      </c>
      <c r="U51" s="91" t="str">
        <f t="shared" si="12"/>
        <v/>
      </c>
      <c r="V51" s="92" t="str">
        <f t="shared" si="13"/>
        <v/>
      </c>
      <c r="W51" s="93" t="str">
        <f t="shared" si="14"/>
        <v/>
      </c>
      <c r="X51" s="94" t="str">
        <f t="shared" si="15"/>
        <v/>
      </c>
      <c r="Y51" s="95" t="str">
        <f t="shared" si="16"/>
        <v/>
      </c>
      <c r="AA51" s="87"/>
      <c r="AB51" s="87"/>
      <c r="AC51" s="88" t="str">
        <f t="shared" si="17"/>
        <v/>
      </c>
      <c r="AD51" s="89" t="str">
        <f t="shared" si="18"/>
        <v/>
      </c>
      <c r="AE51" s="90" t="str">
        <f t="shared" si="19"/>
        <v/>
      </c>
      <c r="AF51" s="90" t="str">
        <f t="shared" si="20"/>
        <v/>
      </c>
      <c r="AG51" s="91" t="str">
        <f t="shared" si="21"/>
        <v/>
      </c>
      <c r="AH51" s="92" t="str">
        <f t="shared" si="22"/>
        <v/>
      </c>
      <c r="AI51" s="93" t="str">
        <f t="shared" si="23"/>
        <v/>
      </c>
      <c r="AJ51" s="94" t="str">
        <f t="shared" si="24"/>
        <v/>
      </c>
      <c r="AK51" s="95" t="str">
        <f t="shared" si="25"/>
        <v/>
      </c>
      <c r="AM51" s="87"/>
      <c r="AN51" s="87"/>
      <c r="AO51" s="88" t="str">
        <f t="shared" si="26"/>
        <v/>
      </c>
      <c r="AP51" s="89" t="str">
        <f t="shared" si="27"/>
        <v/>
      </c>
      <c r="AQ51" s="90" t="str">
        <f t="shared" si="28"/>
        <v/>
      </c>
      <c r="AR51" s="90" t="str">
        <f t="shared" si="29"/>
        <v/>
      </c>
      <c r="AS51" s="91" t="str">
        <f t="shared" si="30"/>
        <v/>
      </c>
      <c r="AT51" s="92" t="str">
        <f t="shared" si="31"/>
        <v/>
      </c>
      <c r="AU51" s="93" t="str">
        <f t="shared" si="32"/>
        <v/>
      </c>
      <c r="AV51" s="94" t="str">
        <f t="shared" si="33"/>
        <v/>
      </c>
      <c r="AW51" s="95" t="str">
        <f t="shared" si="34"/>
        <v/>
      </c>
      <c r="AY51" s="87"/>
      <c r="AZ51" s="87"/>
      <c r="BA51" s="88" t="str">
        <f t="shared" si="35"/>
        <v/>
      </c>
      <c r="BB51" s="89" t="str">
        <f t="shared" si="36"/>
        <v/>
      </c>
      <c r="BC51" s="90" t="str">
        <f t="shared" si="37"/>
        <v/>
      </c>
      <c r="BD51" s="90" t="str">
        <f t="shared" si="38"/>
        <v/>
      </c>
      <c r="BE51" s="91" t="str">
        <f t="shared" si="39"/>
        <v/>
      </c>
      <c r="BF51" s="92" t="str">
        <f t="shared" si="40"/>
        <v/>
      </c>
      <c r="BG51" s="93" t="str">
        <f t="shared" si="41"/>
        <v/>
      </c>
      <c r="BH51" s="94" t="str">
        <f t="shared" si="42"/>
        <v/>
      </c>
      <c r="BI51" s="95" t="str">
        <f t="shared" si="43"/>
        <v/>
      </c>
      <c r="BK51" s="87"/>
      <c r="BL51" s="87"/>
      <c r="BM51" s="88" t="str">
        <f t="shared" si="44"/>
        <v/>
      </c>
      <c r="BN51" s="89" t="str">
        <f t="shared" si="45"/>
        <v/>
      </c>
      <c r="BO51" s="90" t="str">
        <f t="shared" si="46"/>
        <v/>
      </c>
      <c r="BP51" s="90" t="str">
        <f t="shared" si="47"/>
        <v/>
      </c>
      <c r="BQ51" s="91" t="str">
        <f t="shared" si="48"/>
        <v/>
      </c>
      <c r="BR51" s="92" t="str">
        <f t="shared" si="49"/>
        <v/>
      </c>
      <c r="BS51" s="93" t="str">
        <f t="shared" si="50"/>
        <v/>
      </c>
      <c r="BT51" s="94" t="str">
        <f t="shared" si="51"/>
        <v/>
      </c>
      <c r="BU51" s="95" t="str">
        <f t="shared" si="52"/>
        <v/>
      </c>
      <c r="BW51" s="87"/>
      <c r="BX51" s="87"/>
      <c r="BY51" s="88" t="str">
        <f t="shared" si="53"/>
        <v/>
      </c>
      <c r="BZ51" s="89" t="str">
        <f t="shared" si="54"/>
        <v/>
      </c>
      <c r="CA51" s="90" t="str">
        <f t="shared" si="55"/>
        <v/>
      </c>
      <c r="CB51" s="90" t="str">
        <f t="shared" si="56"/>
        <v/>
      </c>
      <c r="CC51" s="91" t="str">
        <f t="shared" si="57"/>
        <v/>
      </c>
      <c r="CD51" s="92" t="str">
        <f t="shared" si="58"/>
        <v/>
      </c>
      <c r="CE51" s="93" t="str">
        <f t="shared" si="59"/>
        <v/>
      </c>
      <c r="CF51" s="94" t="str">
        <f t="shared" si="60"/>
        <v/>
      </c>
      <c r="CG51" s="95" t="str">
        <f t="shared" si="61"/>
        <v/>
      </c>
      <c r="CI51" s="87"/>
      <c r="CJ51" s="87"/>
      <c r="CK51" s="88" t="str">
        <f t="shared" si="62"/>
        <v/>
      </c>
      <c r="CL51" s="89" t="str">
        <f t="shared" si="63"/>
        <v/>
      </c>
      <c r="CM51" s="90" t="str">
        <f t="shared" si="64"/>
        <v/>
      </c>
      <c r="CN51" s="90" t="str">
        <f t="shared" si="65"/>
        <v/>
      </c>
      <c r="CO51" s="91" t="str">
        <f t="shared" si="66"/>
        <v/>
      </c>
      <c r="CP51" s="92" t="str">
        <f t="shared" si="67"/>
        <v/>
      </c>
      <c r="CQ51" s="93" t="str">
        <f t="shared" si="68"/>
        <v/>
      </c>
      <c r="CR51" s="94" t="str">
        <f t="shared" si="69"/>
        <v/>
      </c>
      <c r="CS51" s="95" t="str">
        <f t="shared" si="70"/>
        <v/>
      </c>
      <c r="CU51" s="87"/>
      <c r="CV51" s="87"/>
      <c r="CW51" s="88" t="str">
        <f t="shared" si="71"/>
        <v/>
      </c>
      <c r="CX51" s="89" t="str">
        <f t="shared" si="72"/>
        <v/>
      </c>
      <c r="CY51" s="90" t="str">
        <f t="shared" si="73"/>
        <v/>
      </c>
      <c r="CZ51" s="90" t="str">
        <f t="shared" si="74"/>
        <v/>
      </c>
      <c r="DA51" s="91" t="str">
        <f t="shared" si="75"/>
        <v/>
      </c>
      <c r="DB51" s="92" t="str">
        <f t="shared" si="76"/>
        <v/>
      </c>
      <c r="DC51" s="93" t="str">
        <f t="shared" si="77"/>
        <v/>
      </c>
      <c r="DD51" s="94" t="str">
        <f t="shared" si="78"/>
        <v/>
      </c>
      <c r="DE51" s="95" t="str">
        <f t="shared" si="79"/>
        <v/>
      </c>
      <c r="DG51" s="87"/>
      <c r="DH51" s="87"/>
      <c r="DI51" s="88" t="str">
        <f t="shared" si="80"/>
        <v/>
      </c>
      <c r="DJ51" s="89" t="str">
        <f t="shared" si="81"/>
        <v/>
      </c>
      <c r="DK51" s="90" t="str">
        <f t="shared" si="82"/>
        <v/>
      </c>
      <c r="DL51" s="90" t="str">
        <f t="shared" si="83"/>
        <v/>
      </c>
      <c r="DM51" s="91" t="str">
        <f t="shared" si="84"/>
        <v/>
      </c>
      <c r="DN51" s="92" t="str">
        <f t="shared" si="85"/>
        <v/>
      </c>
      <c r="DO51" s="93" t="str">
        <f t="shared" si="86"/>
        <v/>
      </c>
      <c r="DP51" s="94" t="str">
        <f t="shared" si="87"/>
        <v/>
      </c>
      <c r="DQ51" s="95" t="str">
        <f t="shared" si="88"/>
        <v/>
      </c>
      <c r="DS51" s="87"/>
      <c r="DT51" s="87"/>
      <c r="DU51" s="88" t="str">
        <f t="shared" si="89"/>
        <v/>
      </c>
      <c r="DV51" s="89" t="str">
        <f t="shared" si="90"/>
        <v/>
      </c>
      <c r="DW51" s="90" t="str">
        <f t="shared" si="91"/>
        <v/>
      </c>
      <c r="DX51" s="90" t="str">
        <f t="shared" si="92"/>
        <v/>
      </c>
      <c r="DY51" s="91" t="str">
        <f t="shared" si="93"/>
        <v/>
      </c>
      <c r="DZ51" s="92" t="str">
        <f t="shared" si="94"/>
        <v/>
      </c>
      <c r="EA51" s="93" t="str">
        <f t="shared" si="95"/>
        <v/>
      </c>
      <c r="EB51" s="94" t="str">
        <f t="shared" si="96"/>
        <v/>
      </c>
      <c r="EC51" s="95" t="str">
        <f t="shared" si="97"/>
        <v/>
      </c>
      <c r="EE51" s="87"/>
      <c r="EF51" s="87"/>
      <c r="EG51" s="88" t="str">
        <f t="shared" si="98"/>
        <v/>
      </c>
      <c r="EH51" s="89" t="str">
        <f t="shared" si="99"/>
        <v/>
      </c>
      <c r="EI51" s="90" t="str">
        <f t="shared" si="100"/>
        <v/>
      </c>
      <c r="EJ51" s="90" t="str">
        <f t="shared" si="101"/>
        <v/>
      </c>
      <c r="EK51" s="91" t="str">
        <f t="shared" si="102"/>
        <v/>
      </c>
      <c r="EL51" s="92" t="str">
        <f t="shared" si="103"/>
        <v/>
      </c>
      <c r="EM51" s="93" t="str">
        <f t="shared" si="104"/>
        <v/>
      </c>
      <c r="EN51" s="94" t="str">
        <f t="shared" si="105"/>
        <v/>
      </c>
      <c r="EO51" s="95" t="str">
        <f t="shared" si="106"/>
        <v/>
      </c>
      <c r="EQ51" s="87"/>
      <c r="ER51" s="87"/>
      <c r="ES51" s="88" t="str">
        <f t="shared" si="107"/>
        <v/>
      </c>
      <c r="ET51" s="89" t="str">
        <f t="shared" si="108"/>
        <v/>
      </c>
      <c r="EU51" s="90" t="str">
        <f t="shared" si="109"/>
        <v/>
      </c>
      <c r="EV51" s="90" t="str">
        <f t="shared" si="110"/>
        <v/>
      </c>
      <c r="EW51" s="91" t="str">
        <f t="shared" si="111"/>
        <v/>
      </c>
      <c r="EX51" s="92" t="str">
        <f t="shared" si="112"/>
        <v/>
      </c>
      <c r="EY51" s="93" t="str">
        <f t="shared" si="113"/>
        <v/>
      </c>
      <c r="EZ51" s="94" t="str">
        <f t="shared" si="114"/>
        <v/>
      </c>
      <c r="FA51" s="95" t="str">
        <f t="shared" si="115"/>
        <v/>
      </c>
      <c r="FC51" s="87"/>
      <c r="FD51" s="87"/>
      <c r="FE51" s="88" t="str">
        <f t="shared" si="116"/>
        <v/>
      </c>
      <c r="FF51" s="89" t="str">
        <f t="shared" si="117"/>
        <v/>
      </c>
      <c r="FG51" s="90" t="str">
        <f t="shared" si="118"/>
        <v/>
      </c>
      <c r="FH51" s="90" t="str">
        <f t="shared" si="119"/>
        <v/>
      </c>
      <c r="FI51" s="91" t="str">
        <f t="shared" si="120"/>
        <v/>
      </c>
      <c r="FJ51" s="92" t="str">
        <f t="shared" si="121"/>
        <v/>
      </c>
      <c r="FK51" s="93" t="str">
        <f t="shared" si="122"/>
        <v/>
      </c>
      <c r="FL51" s="94" t="str">
        <f t="shared" si="123"/>
        <v/>
      </c>
      <c r="FM51" s="95" t="str">
        <f t="shared" si="124"/>
        <v/>
      </c>
      <c r="FO51" s="87"/>
      <c r="FP51" s="87"/>
      <c r="FQ51" s="88" t="str">
        <f>IF(FU51="","",#REF!)</f>
        <v/>
      </c>
      <c r="FR51" s="89" t="str">
        <f t="shared" si="125"/>
        <v/>
      </c>
      <c r="FS51" s="90" t="str">
        <f t="shared" si="126"/>
        <v/>
      </c>
      <c r="FT51" s="90" t="str">
        <f t="shared" si="127"/>
        <v/>
      </c>
      <c r="FU51" s="91" t="str">
        <f t="shared" si="128"/>
        <v/>
      </c>
      <c r="FV51" s="92" t="str">
        <f t="shared" si="129"/>
        <v/>
      </c>
      <c r="FW51" s="93" t="str">
        <f t="shared" si="130"/>
        <v/>
      </c>
      <c r="FX51" s="94" t="str">
        <f t="shared" si="131"/>
        <v/>
      </c>
      <c r="FY51" s="95" t="str">
        <f t="shared" si="132"/>
        <v/>
      </c>
      <c r="GA51" s="87"/>
      <c r="GB51" s="87"/>
      <c r="GC51" s="88" t="str">
        <f t="shared" si="133"/>
        <v/>
      </c>
      <c r="GD51" s="89" t="str">
        <f t="shared" si="134"/>
        <v/>
      </c>
      <c r="GE51" s="90" t="str">
        <f t="shared" si="135"/>
        <v/>
      </c>
      <c r="GF51" s="90" t="str">
        <f t="shared" si="136"/>
        <v/>
      </c>
      <c r="GG51" s="91" t="str">
        <f t="shared" si="137"/>
        <v/>
      </c>
      <c r="GH51" s="92" t="str">
        <f t="shared" si="138"/>
        <v/>
      </c>
      <c r="GI51" s="93" t="str">
        <f t="shared" si="139"/>
        <v/>
      </c>
      <c r="GJ51" s="94" t="str">
        <f t="shared" si="140"/>
        <v/>
      </c>
      <c r="GK51" s="95" t="str">
        <f t="shared" si="141"/>
        <v/>
      </c>
      <c r="GM51" s="87"/>
      <c r="GN51" s="87"/>
      <c r="GO51" s="88" t="str">
        <f t="shared" si="142"/>
        <v/>
      </c>
      <c r="GP51" s="89" t="str">
        <f t="shared" si="143"/>
        <v/>
      </c>
      <c r="GQ51" s="90" t="str">
        <f t="shared" si="144"/>
        <v/>
      </c>
      <c r="GR51" s="90" t="str">
        <f t="shared" si="145"/>
        <v/>
      </c>
      <c r="GS51" s="91" t="str">
        <f t="shared" si="146"/>
        <v/>
      </c>
      <c r="GT51" s="92" t="str">
        <f t="shared" si="147"/>
        <v/>
      </c>
      <c r="GU51" s="93" t="str">
        <f t="shared" si="148"/>
        <v/>
      </c>
      <c r="GV51" s="94" t="str">
        <f t="shared" si="149"/>
        <v/>
      </c>
      <c r="GW51" s="95" t="str">
        <f t="shared" si="150"/>
        <v/>
      </c>
      <c r="GY51" s="87"/>
      <c r="GZ51" s="87"/>
      <c r="HA51" s="88" t="str">
        <f t="shared" si="151"/>
        <v/>
      </c>
      <c r="HB51" s="89" t="str">
        <f t="shared" si="152"/>
        <v/>
      </c>
      <c r="HC51" s="90" t="str">
        <f t="shared" si="153"/>
        <v/>
      </c>
      <c r="HD51" s="90" t="str">
        <f t="shared" si="154"/>
        <v/>
      </c>
      <c r="HE51" s="91" t="str">
        <f t="shared" si="155"/>
        <v/>
      </c>
      <c r="HF51" s="92" t="str">
        <f t="shared" si="156"/>
        <v/>
      </c>
      <c r="HG51" s="93" t="str">
        <f t="shared" si="157"/>
        <v/>
      </c>
      <c r="HH51" s="94" t="str">
        <f t="shared" si="158"/>
        <v/>
      </c>
      <c r="HI51" s="95" t="str">
        <f t="shared" si="159"/>
        <v/>
      </c>
      <c r="HK51" s="87"/>
      <c r="HL51" s="87" t="s">
        <v>291</v>
      </c>
      <c r="HM51" s="88" t="str">
        <f t="shared" si="160"/>
        <v/>
      </c>
      <c r="HN51" s="89" t="str">
        <f t="shared" si="161"/>
        <v/>
      </c>
      <c r="HO51" s="90" t="str">
        <f t="shared" si="162"/>
        <v/>
      </c>
      <c r="HP51" s="90" t="str">
        <f t="shared" si="163"/>
        <v/>
      </c>
      <c r="HQ51" s="91" t="str">
        <f t="shared" si="164"/>
        <v/>
      </c>
      <c r="HR51" s="92" t="str">
        <f t="shared" si="165"/>
        <v/>
      </c>
      <c r="HS51" s="93" t="str">
        <f t="shared" si="166"/>
        <v/>
      </c>
      <c r="HT51" s="94" t="str">
        <f t="shared" si="167"/>
        <v/>
      </c>
      <c r="HU51" s="95" t="str">
        <f t="shared" si="168"/>
        <v/>
      </c>
      <c r="HW51" s="87"/>
      <c r="HX51" s="87"/>
      <c r="HY51" s="88" t="str">
        <f t="shared" si="169"/>
        <v/>
      </c>
      <c r="HZ51" s="89" t="str">
        <f t="shared" si="170"/>
        <v/>
      </c>
      <c r="IA51" s="90" t="str">
        <f t="shared" si="171"/>
        <v/>
      </c>
      <c r="IB51" s="90" t="str">
        <f t="shared" si="172"/>
        <v/>
      </c>
      <c r="IC51" s="91" t="str">
        <f t="shared" si="173"/>
        <v/>
      </c>
      <c r="ID51" s="92" t="str">
        <f t="shared" si="174"/>
        <v/>
      </c>
      <c r="IE51" s="93" t="str">
        <f t="shared" si="175"/>
        <v/>
      </c>
      <c r="IF51" s="94" t="str">
        <f t="shared" si="176"/>
        <v/>
      </c>
      <c r="IG51" s="95" t="str">
        <f t="shared" si="177"/>
        <v/>
      </c>
      <c r="II51" s="87"/>
      <c r="IJ51" s="87"/>
      <c r="IK51" s="88" t="str">
        <f t="shared" si="178"/>
        <v/>
      </c>
      <c r="IL51" s="89" t="str">
        <f t="shared" si="179"/>
        <v/>
      </c>
      <c r="IM51" s="90" t="str">
        <f t="shared" si="180"/>
        <v/>
      </c>
      <c r="IN51" s="90" t="str">
        <f t="shared" si="181"/>
        <v/>
      </c>
      <c r="IO51" s="91" t="str">
        <f t="shared" si="182"/>
        <v/>
      </c>
      <c r="IP51" s="92" t="str">
        <f t="shared" si="183"/>
        <v/>
      </c>
      <c r="IQ51" s="93" t="str">
        <f t="shared" si="184"/>
        <v/>
      </c>
      <c r="IR51" s="94" t="str">
        <f t="shared" si="185"/>
        <v/>
      </c>
      <c r="IS51" s="95" t="str">
        <f t="shared" si="186"/>
        <v/>
      </c>
      <c r="IU51" s="87"/>
      <c r="IV51" s="87"/>
      <c r="IW51" s="88" t="str">
        <f t="shared" si="187"/>
        <v/>
      </c>
      <c r="IX51" s="89" t="str">
        <f t="shared" si="188"/>
        <v/>
      </c>
      <c r="IY51" s="90" t="str">
        <f t="shared" si="189"/>
        <v/>
      </c>
      <c r="IZ51" s="90" t="str">
        <f t="shared" si="190"/>
        <v/>
      </c>
      <c r="JA51" s="91" t="str">
        <f t="shared" si="191"/>
        <v/>
      </c>
      <c r="JB51" s="92" t="str">
        <f t="shared" si="192"/>
        <v/>
      </c>
      <c r="JC51" s="93" t="str">
        <f t="shared" si="193"/>
        <v/>
      </c>
      <c r="JD51" s="94" t="str">
        <f t="shared" si="194"/>
        <v/>
      </c>
      <c r="JE51" s="95" t="str">
        <f t="shared" si="195"/>
        <v/>
      </c>
      <c r="JG51" s="87"/>
      <c r="JH51" s="87"/>
      <c r="JI51" s="88" t="str">
        <f t="shared" si="196"/>
        <v/>
      </c>
      <c r="JJ51" s="89" t="str">
        <f t="shared" si="197"/>
        <v/>
      </c>
      <c r="JK51" s="90" t="str">
        <f t="shared" si="198"/>
        <v/>
      </c>
      <c r="JL51" s="90" t="str">
        <f t="shared" si="199"/>
        <v/>
      </c>
      <c r="JM51" s="91" t="str">
        <f t="shared" si="200"/>
        <v/>
      </c>
      <c r="JN51" s="92" t="str">
        <f t="shared" si="201"/>
        <v/>
      </c>
      <c r="JO51" s="93" t="str">
        <f t="shared" si="202"/>
        <v/>
      </c>
      <c r="JP51" s="94" t="str">
        <f t="shared" si="203"/>
        <v/>
      </c>
      <c r="JQ51" s="95" t="str">
        <f t="shared" si="204"/>
        <v/>
      </c>
      <c r="JS51" s="87"/>
      <c r="JT51" s="87"/>
      <c r="JU51" s="88" t="str">
        <f t="shared" si="205"/>
        <v/>
      </c>
      <c r="JV51" s="89" t="str">
        <f t="shared" si="206"/>
        <v/>
      </c>
      <c r="JW51" s="90" t="str">
        <f t="shared" si="207"/>
        <v/>
      </c>
      <c r="JX51" s="90" t="str">
        <f t="shared" si="208"/>
        <v/>
      </c>
      <c r="JY51" s="91" t="str">
        <f t="shared" si="209"/>
        <v/>
      </c>
      <c r="JZ51" s="92" t="str">
        <f t="shared" si="210"/>
        <v/>
      </c>
      <c r="KA51" s="93" t="str">
        <f t="shared" si="211"/>
        <v/>
      </c>
      <c r="KB51" s="94" t="str">
        <f t="shared" si="212"/>
        <v/>
      </c>
      <c r="KC51" s="95" t="str">
        <f t="shared" si="213"/>
        <v/>
      </c>
      <c r="KE51" s="87"/>
      <c r="KF51" s="87"/>
    </row>
    <row r="52" spans="1:292" ht="13.5" customHeight="1" x14ac:dyDescent="0.25">
      <c r="A52" s="17"/>
      <c r="B52" s="87" t="s">
        <v>564</v>
      </c>
      <c r="C52" s="2" t="s">
        <v>565</v>
      </c>
      <c r="D52" s="167"/>
      <c r="E52" s="88" t="str">
        <f t="shared" si="0"/>
        <v/>
      </c>
      <c r="F52" s="89" t="str">
        <f t="shared" si="1"/>
        <v/>
      </c>
      <c r="G52" s="90" t="str">
        <f t="shared" si="2"/>
        <v/>
      </c>
      <c r="H52" s="90" t="str">
        <f t="shared" si="3"/>
        <v/>
      </c>
      <c r="I52" s="91" t="str">
        <f t="shared" si="4"/>
        <v/>
      </c>
      <c r="J52" s="92" t="str">
        <f t="shared" si="5"/>
        <v/>
      </c>
      <c r="K52" s="93" t="str">
        <f t="shared" si="6"/>
        <v/>
      </c>
      <c r="L52" s="94" t="str">
        <f t="shared" si="214"/>
        <v/>
      </c>
      <c r="M52" s="95" t="str">
        <f t="shared" si="7"/>
        <v/>
      </c>
      <c r="O52" s="87"/>
      <c r="P52" s="167"/>
      <c r="Q52" s="88" t="str">
        <f t="shared" si="8"/>
        <v/>
      </c>
      <c r="R52" s="89" t="str">
        <f t="shared" si="9"/>
        <v/>
      </c>
      <c r="S52" s="90" t="str">
        <f t="shared" si="10"/>
        <v/>
      </c>
      <c r="T52" s="90" t="str">
        <f t="shared" si="11"/>
        <v/>
      </c>
      <c r="U52" s="91" t="str">
        <f t="shared" si="12"/>
        <v/>
      </c>
      <c r="V52" s="92" t="str">
        <f t="shared" si="13"/>
        <v/>
      </c>
      <c r="W52" s="93" t="str">
        <f t="shared" si="14"/>
        <v/>
      </c>
      <c r="X52" s="94" t="str">
        <f t="shared" si="15"/>
        <v/>
      </c>
      <c r="Y52" s="95" t="str">
        <f t="shared" si="16"/>
        <v/>
      </c>
      <c r="AA52" s="87"/>
      <c r="AB52" s="87"/>
      <c r="AC52" s="88" t="str">
        <f t="shared" si="17"/>
        <v/>
      </c>
      <c r="AD52" s="89" t="str">
        <f t="shared" si="18"/>
        <v/>
      </c>
      <c r="AE52" s="90" t="str">
        <f t="shared" si="19"/>
        <v/>
      </c>
      <c r="AF52" s="90" t="str">
        <f t="shared" si="20"/>
        <v/>
      </c>
      <c r="AG52" s="91" t="str">
        <f t="shared" si="21"/>
        <v/>
      </c>
      <c r="AH52" s="92" t="str">
        <f t="shared" si="22"/>
        <v/>
      </c>
      <c r="AI52" s="93" t="str">
        <f t="shared" si="23"/>
        <v/>
      </c>
      <c r="AJ52" s="94" t="str">
        <f t="shared" si="24"/>
        <v/>
      </c>
      <c r="AK52" s="95" t="str">
        <f t="shared" si="25"/>
        <v/>
      </c>
      <c r="AM52" s="87"/>
      <c r="AN52" s="87"/>
      <c r="AO52" s="88" t="str">
        <f t="shared" si="26"/>
        <v/>
      </c>
      <c r="AP52" s="89" t="str">
        <f t="shared" si="27"/>
        <v/>
      </c>
      <c r="AQ52" s="90" t="str">
        <f t="shared" si="28"/>
        <v/>
      </c>
      <c r="AR52" s="90" t="str">
        <f t="shared" si="29"/>
        <v/>
      </c>
      <c r="AS52" s="91" t="str">
        <f t="shared" si="30"/>
        <v/>
      </c>
      <c r="AT52" s="92" t="str">
        <f t="shared" si="31"/>
        <v/>
      </c>
      <c r="AU52" s="93" t="str">
        <f t="shared" si="32"/>
        <v/>
      </c>
      <c r="AV52" s="94" t="str">
        <f t="shared" si="33"/>
        <v/>
      </c>
      <c r="AW52" s="95" t="str">
        <f t="shared" si="34"/>
        <v/>
      </c>
      <c r="AY52" s="87"/>
      <c r="AZ52" s="87"/>
      <c r="BA52" s="88" t="str">
        <f t="shared" si="35"/>
        <v/>
      </c>
      <c r="BB52" s="89" t="str">
        <f t="shared" si="36"/>
        <v/>
      </c>
      <c r="BC52" s="90" t="str">
        <f t="shared" si="37"/>
        <v/>
      </c>
      <c r="BD52" s="90" t="str">
        <f t="shared" si="38"/>
        <v/>
      </c>
      <c r="BE52" s="91" t="str">
        <f t="shared" si="39"/>
        <v/>
      </c>
      <c r="BF52" s="92" t="str">
        <f t="shared" si="40"/>
        <v/>
      </c>
      <c r="BG52" s="93" t="str">
        <f t="shared" si="41"/>
        <v/>
      </c>
      <c r="BH52" s="94" t="str">
        <f t="shared" si="42"/>
        <v/>
      </c>
      <c r="BI52" s="95" t="str">
        <f t="shared" si="43"/>
        <v/>
      </c>
      <c r="BK52" s="87"/>
      <c r="BL52" s="87"/>
      <c r="BM52" s="88" t="str">
        <f t="shared" si="44"/>
        <v/>
      </c>
      <c r="BN52" s="89" t="str">
        <f t="shared" si="45"/>
        <v/>
      </c>
      <c r="BO52" s="90" t="str">
        <f t="shared" si="46"/>
        <v/>
      </c>
      <c r="BP52" s="90" t="str">
        <f t="shared" si="47"/>
        <v/>
      </c>
      <c r="BQ52" s="91" t="str">
        <f t="shared" si="48"/>
        <v/>
      </c>
      <c r="BR52" s="92" t="str">
        <f t="shared" si="49"/>
        <v/>
      </c>
      <c r="BS52" s="93" t="str">
        <f t="shared" si="50"/>
        <v/>
      </c>
      <c r="BT52" s="94" t="str">
        <f t="shared" si="51"/>
        <v/>
      </c>
      <c r="BU52" s="95" t="str">
        <f t="shared" si="52"/>
        <v/>
      </c>
      <c r="BW52" s="87"/>
      <c r="BX52" s="87"/>
      <c r="BY52" s="88" t="str">
        <f t="shared" si="53"/>
        <v/>
      </c>
      <c r="BZ52" s="89" t="str">
        <f t="shared" si="54"/>
        <v/>
      </c>
      <c r="CA52" s="90" t="str">
        <f t="shared" si="55"/>
        <v/>
      </c>
      <c r="CB52" s="90" t="str">
        <f t="shared" si="56"/>
        <v/>
      </c>
      <c r="CC52" s="91" t="str">
        <f t="shared" si="57"/>
        <v/>
      </c>
      <c r="CD52" s="92" t="str">
        <f t="shared" si="58"/>
        <v/>
      </c>
      <c r="CE52" s="93" t="str">
        <f t="shared" si="59"/>
        <v/>
      </c>
      <c r="CF52" s="94" t="str">
        <f t="shared" si="60"/>
        <v/>
      </c>
      <c r="CG52" s="95" t="str">
        <f t="shared" si="61"/>
        <v/>
      </c>
      <c r="CI52" s="87"/>
      <c r="CJ52" s="87"/>
      <c r="CK52" s="88" t="str">
        <f t="shared" si="62"/>
        <v/>
      </c>
      <c r="CL52" s="89" t="str">
        <f t="shared" si="63"/>
        <v/>
      </c>
      <c r="CM52" s="90" t="str">
        <f t="shared" si="64"/>
        <v/>
      </c>
      <c r="CN52" s="90" t="str">
        <f t="shared" si="65"/>
        <v/>
      </c>
      <c r="CO52" s="91" t="str">
        <f t="shared" si="66"/>
        <v/>
      </c>
      <c r="CP52" s="92" t="str">
        <f t="shared" si="67"/>
        <v/>
      </c>
      <c r="CQ52" s="93" t="str">
        <f t="shared" si="68"/>
        <v/>
      </c>
      <c r="CR52" s="94" t="str">
        <f t="shared" si="69"/>
        <v/>
      </c>
      <c r="CS52" s="95" t="str">
        <f t="shared" si="70"/>
        <v/>
      </c>
      <c r="CU52" s="87"/>
      <c r="CV52" s="87"/>
      <c r="CW52" s="88" t="str">
        <f t="shared" si="71"/>
        <v/>
      </c>
      <c r="CX52" s="89" t="str">
        <f t="shared" si="72"/>
        <v/>
      </c>
      <c r="CY52" s="90" t="str">
        <f t="shared" si="73"/>
        <v/>
      </c>
      <c r="CZ52" s="90" t="str">
        <f t="shared" si="74"/>
        <v/>
      </c>
      <c r="DA52" s="91" t="str">
        <f t="shared" si="75"/>
        <v/>
      </c>
      <c r="DB52" s="92" t="str">
        <f t="shared" si="76"/>
        <v/>
      </c>
      <c r="DC52" s="93" t="str">
        <f t="shared" si="77"/>
        <v/>
      </c>
      <c r="DD52" s="94" t="str">
        <f t="shared" si="78"/>
        <v/>
      </c>
      <c r="DE52" s="95" t="str">
        <f t="shared" si="79"/>
        <v/>
      </c>
      <c r="DG52" s="87"/>
      <c r="DH52" s="87"/>
      <c r="DI52" s="88" t="str">
        <f t="shared" si="80"/>
        <v/>
      </c>
      <c r="DJ52" s="89" t="str">
        <f t="shared" si="81"/>
        <v/>
      </c>
      <c r="DK52" s="90" t="str">
        <f t="shared" si="82"/>
        <v/>
      </c>
      <c r="DL52" s="90" t="str">
        <f t="shared" si="83"/>
        <v/>
      </c>
      <c r="DM52" s="91" t="str">
        <f t="shared" si="84"/>
        <v/>
      </c>
      <c r="DN52" s="92" t="str">
        <f t="shared" si="85"/>
        <v/>
      </c>
      <c r="DO52" s="93" t="str">
        <f t="shared" si="86"/>
        <v/>
      </c>
      <c r="DP52" s="94" t="str">
        <f t="shared" si="87"/>
        <v/>
      </c>
      <c r="DQ52" s="95" t="str">
        <f t="shared" si="88"/>
        <v/>
      </c>
      <c r="DS52" s="87"/>
      <c r="DT52" s="87"/>
      <c r="DU52" s="88" t="str">
        <f t="shared" si="89"/>
        <v/>
      </c>
      <c r="DV52" s="89" t="str">
        <f t="shared" si="90"/>
        <v/>
      </c>
      <c r="DW52" s="90" t="str">
        <f t="shared" si="91"/>
        <v/>
      </c>
      <c r="DX52" s="90" t="str">
        <f t="shared" si="92"/>
        <v/>
      </c>
      <c r="DY52" s="91" t="str">
        <f t="shared" si="93"/>
        <v/>
      </c>
      <c r="DZ52" s="92" t="str">
        <f t="shared" si="94"/>
        <v/>
      </c>
      <c r="EA52" s="93" t="str">
        <f t="shared" si="95"/>
        <v/>
      </c>
      <c r="EB52" s="94" t="str">
        <f t="shared" si="96"/>
        <v/>
      </c>
      <c r="EC52" s="95" t="str">
        <f t="shared" si="97"/>
        <v/>
      </c>
      <c r="EE52" s="87"/>
      <c r="EF52" s="87"/>
      <c r="EG52" s="88" t="str">
        <f t="shared" si="98"/>
        <v/>
      </c>
      <c r="EH52" s="89" t="str">
        <f t="shared" si="99"/>
        <v/>
      </c>
      <c r="EI52" s="90" t="str">
        <f t="shared" si="100"/>
        <v/>
      </c>
      <c r="EJ52" s="90" t="str">
        <f t="shared" si="101"/>
        <v/>
      </c>
      <c r="EK52" s="91" t="str">
        <f t="shared" si="102"/>
        <v/>
      </c>
      <c r="EL52" s="92" t="str">
        <f t="shared" si="103"/>
        <v/>
      </c>
      <c r="EM52" s="93" t="str">
        <f t="shared" si="104"/>
        <v/>
      </c>
      <c r="EN52" s="94" t="str">
        <f t="shared" si="105"/>
        <v/>
      </c>
      <c r="EO52" s="95" t="str">
        <f t="shared" si="106"/>
        <v/>
      </c>
      <c r="EQ52" s="87"/>
      <c r="ER52" s="87"/>
      <c r="ES52" s="88" t="str">
        <f t="shared" si="107"/>
        <v/>
      </c>
      <c r="ET52" s="89" t="str">
        <f t="shared" si="108"/>
        <v/>
      </c>
      <c r="EU52" s="90" t="str">
        <f t="shared" si="109"/>
        <v/>
      </c>
      <c r="EV52" s="90" t="str">
        <f t="shared" si="110"/>
        <v/>
      </c>
      <c r="EW52" s="91" t="str">
        <f t="shared" si="111"/>
        <v/>
      </c>
      <c r="EX52" s="92" t="str">
        <f t="shared" si="112"/>
        <v/>
      </c>
      <c r="EY52" s="93" t="str">
        <f t="shared" si="113"/>
        <v/>
      </c>
      <c r="EZ52" s="94" t="str">
        <f t="shared" si="114"/>
        <v/>
      </c>
      <c r="FA52" s="95" t="str">
        <f t="shared" si="115"/>
        <v/>
      </c>
      <c r="FC52" s="87"/>
      <c r="FD52" s="87"/>
      <c r="FE52" s="88" t="str">
        <f t="shared" si="116"/>
        <v/>
      </c>
      <c r="FF52" s="89" t="str">
        <f t="shared" si="117"/>
        <v/>
      </c>
      <c r="FG52" s="90" t="str">
        <f t="shared" si="118"/>
        <v/>
      </c>
      <c r="FH52" s="90" t="str">
        <f t="shared" si="119"/>
        <v/>
      </c>
      <c r="FI52" s="91" t="str">
        <f t="shared" si="120"/>
        <v/>
      </c>
      <c r="FJ52" s="92" t="str">
        <f t="shared" si="121"/>
        <v/>
      </c>
      <c r="FK52" s="93" t="str">
        <f t="shared" si="122"/>
        <v/>
      </c>
      <c r="FL52" s="94" t="str">
        <f t="shared" si="123"/>
        <v/>
      </c>
      <c r="FM52" s="95" t="str">
        <f t="shared" si="124"/>
        <v/>
      </c>
      <c r="FO52" s="87"/>
      <c r="FP52" s="87"/>
      <c r="FQ52" s="88" t="str">
        <f>IF(FU52="","",#REF!)</f>
        <v/>
      </c>
      <c r="FR52" s="89" t="str">
        <f t="shared" si="125"/>
        <v/>
      </c>
      <c r="FS52" s="90" t="str">
        <f t="shared" si="126"/>
        <v/>
      </c>
      <c r="FT52" s="90" t="str">
        <f t="shared" si="127"/>
        <v/>
      </c>
      <c r="FU52" s="91" t="str">
        <f t="shared" si="128"/>
        <v/>
      </c>
      <c r="FV52" s="92" t="str">
        <f t="shared" si="129"/>
        <v/>
      </c>
      <c r="FW52" s="93" t="str">
        <f t="shared" si="130"/>
        <v/>
      </c>
      <c r="FX52" s="94" t="str">
        <f t="shared" si="131"/>
        <v/>
      </c>
      <c r="FY52" s="95" t="str">
        <f t="shared" si="132"/>
        <v/>
      </c>
      <c r="GA52" s="87"/>
      <c r="GB52" s="87"/>
      <c r="GC52" s="88" t="str">
        <f t="shared" si="133"/>
        <v/>
      </c>
      <c r="GD52" s="89" t="str">
        <f t="shared" si="134"/>
        <v/>
      </c>
      <c r="GE52" s="90" t="str">
        <f t="shared" si="135"/>
        <v/>
      </c>
      <c r="GF52" s="90" t="str">
        <f t="shared" si="136"/>
        <v/>
      </c>
      <c r="GG52" s="91" t="str">
        <f t="shared" si="137"/>
        <v/>
      </c>
      <c r="GH52" s="92" t="str">
        <f t="shared" si="138"/>
        <v/>
      </c>
      <c r="GI52" s="93" t="str">
        <f t="shared" si="139"/>
        <v/>
      </c>
      <c r="GJ52" s="94" t="str">
        <f t="shared" si="140"/>
        <v/>
      </c>
      <c r="GK52" s="95" t="str">
        <f t="shared" si="141"/>
        <v/>
      </c>
      <c r="GM52" s="87"/>
      <c r="GN52" s="87"/>
      <c r="GO52" s="88" t="str">
        <f t="shared" si="142"/>
        <v/>
      </c>
      <c r="GP52" s="89" t="str">
        <f t="shared" si="143"/>
        <v/>
      </c>
      <c r="GQ52" s="90" t="str">
        <f t="shared" si="144"/>
        <v/>
      </c>
      <c r="GR52" s="90" t="str">
        <f t="shared" si="145"/>
        <v/>
      </c>
      <c r="GS52" s="91" t="str">
        <f t="shared" si="146"/>
        <v/>
      </c>
      <c r="GT52" s="92" t="str">
        <f t="shared" si="147"/>
        <v/>
      </c>
      <c r="GU52" s="93" t="str">
        <f t="shared" si="148"/>
        <v/>
      </c>
      <c r="GV52" s="94" t="str">
        <f t="shared" si="149"/>
        <v/>
      </c>
      <c r="GW52" s="95" t="str">
        <f t="shared" si="150"/>
        <v/>
      </c>
      <c r="GY52" s="87"/>
      <c r="GZ52" s="87"/>
      <c r="HA52" s="88" t="str">
        <f t="shared" si="151"/>
        <v/>
      </c>
      <c r="HB52" s="89" t="str">
        <f t="shared" si="152"/>
        <v/>
      </c>
      <c r="HC52" s="90" t="str">
        <f t="shared" si="153"/>
        <v/>
      </c>
      <c r="HD52" s="90" t="str">
        <f t="shared" si="154"/>
        <v/>
      </c>
      <c r="HE52" s="91" t="str">
        <f t="shared" si="155"/>
        <v/>
      </c>
      <c r="HF52" s="92" t="str">
        <f t="shared" si="156"/>
        <v/>
      </c>
      <c r="HG52" s="93" t="str">
        <f t="shared" si="157"/>
        <v/>
      </c>
      <c r="HH52" s="94" t="str">
        <f t="shared" si="158"/>
        <v/>
      </c>
      <c r="HI52" s="95" t="str">
        <f t="shared" si="159"/>
        <v/>
      </c>
      <c r="HK52" s="87"/>
      <c r="HL52" s="87" t="s">
        <v>291</v>
      </c>
      <c r="HM52" s="88" t="str">
        <f t="shared" si="160"/>
        <v/>
      </c>
      <c r="HN52" s="89" t="str">
        <f t="shared" si="161"/>
        <v/>
      </c>
      <c r="HO52" s="90" t="str">
        <f t="shared" si="162"/>
        <v/>
      </c>
      <c r="HP52" s="90" t="str">
        <f t="shared" si="163"/>
        <v/>
      </c>
      <c r="HQ52" s="91" t="str">
        <f t="shared" si="164"/>
        <v/>
      </c>
      <c r="HR52" s="92" t="str">
        <f t="shared" si="165"/>
        <v/>
      </c>
      <c r="HS52" s="93" t="str">
        <f t="shared" si="166"/>
        <v/>
      </c>
      <c r="HT52" s="94" t="str">
        <f t="shared" si="167"/>
        <v/>
      </c>
      <c r="HU52" s="95" t="str">
        <f t="shared" si="168"/>
        <v/>
      </c>
      <c r="HW52" s="87"/>
      <c r="HX52" s="87"/>
      <c r="HY52" s="88" t="str">
        <f t="shared" si="169"/>
        <v/>
      </c>
      <c r="HZ52" s="89" t="str">
        <f t="shared" si="170"/>
        <v/>
      </c>
      <c r="IA52" s="90" t="str">
        <f t="shared" si="171"/>
        <v/>
      </c>
      <c r="IB52" s="90" t="str">
        <f t="shared" si="172"/>
        <v/>
      </c>
      <c r="IC52" s="91" t="str">
        <f t="shared" si="173"/>
        <v/>
      </c>
      <c r="ID52" s="92" t="str">
        <f t="shared" si="174"/>
        <v/>
      </c>
      <c r="IE52" s="93" t="str">
        <f t="shared" si="175"/>
        <v/>
      </c>
      <c r="IF52" s="94" t="str">
        <f t="shared" si="176"/>
        <v/>
      </c>
      <c r="IG52" s="95" t="str">
        <f t="shared" si="177"/>
        <v/>
      </c>
      <c r="II52" s="87"/>
      <c r="IJ52" s="87"/>
      <c r="IK52" s="88" t="str">
        <f t="shared" si="178"/>
        <v/>
      </c>
      <c r="IL52" s="89" t="str">
        <f t="shared" si="179"/>
        <v/>
      </c>
      <c r="IM52" s="90" t="str">
        <f t="shared" si="180"/>
        <v/>
      </c>
      <c r="IN52" s="90" t="str">
        <f t="shared" si="181"/>
        <v/>
      </c>
      <c r="IO52" s="91" t="str">
        <f t="shared" si="182"/>
        <v/>
      </c>
      <c r="IP52" s="92" t="str">
        <f t="shared" si="183"/>
        <v/>
      </c>
      <c r="IQ52" s="93" t="str">
        <f t="shared" si="184"/>
        <v/>
      </c>
      <c r="IR52" s="94" t="str">
        <f t="shared" si="185"/>
        <v/>
      </c>
      <c r="IS52" s="95" t="str">
        <f t="shared" si="186"/>
        <v/>
      </c>
      <c r="IU52" s="87"/>
      <c r="IV52" s="87"/>
      <c r="IW52" s="88" t="str">
        <f t="shared" si="187"/>
        <v/>
      </c>
      <c r="IX52" s="89" t="str">
        <f t="shared" si="188"/>
        <v/>
      </c>
      <c r="IY52" s="90" t="str">
        <f t="shared" si="189"/>
        <v/>
      </c>
      <c r="IZ52" s="90" t="str">
        <f t="shared" si="190"/>
        <v/>
      </c>
      <c r="JA52" s="91" t="str">
        <f t="shared" si="191"/>
        <v/>
      </c>
      <c r="JB52" s="92" t="str">
        <f t="shared" si="192"/>
        <v/>
      </c>
      <c r="JC52" s="93" t="str">
        <f t="shared" si="193"/>
        <v/>
      </c>
      <c r="JD52" s="94" t="str">
        <f t="shared" si="194"/>
        <v/>
      </c>
      <c r="JE52" s="95" t="str">
        <f t="shared" si="195"/>
        <v/>
      </c>
      <c r="JG52" s="87"/>
      <c r="JH52" s="87"/>
      <c r="JI52" s="88" t="str">
        <f t="shared" si="196"/>
        <v/>
      </c>
      <c r="JJ52" s="89" t="str">
        <f t="shared" si="197"/>
        <v/>
      </c>
      <c r="JK52" s="90" t="str">
        <f t="shared" si="198"/>
        <v/>
      </c>
      <c r="JL52" s="90" t="str">
        <f t="shared" si="199"/>
        <v/>
      </c>
      <c r="JM52" s="91" t="str">
        <f t="shared" si="200"/>
        <v/>
      </c>
      <c r="JN52" s="92" t="str">
        <f t="shared" si="201"/>
        <v/>
      </c>
      <c r="JO52" s="93" t="str">
        <f t="shared" si="202"/>
        <v/>
      </c>
      <c r="JP52" s="94" t="str">
        <f t="shared" si="203"/>
        <v/>
      </c>
      <c r="JQ52" s="95" t="str">
        <f t="shared" si="204"/>
        <v/>
      </c>
      <c r="JS52" s="87"/>
      <c r="JT52" s="87"/>
      <c r="JU52" s="88" t="str">
        <f t="shared" si="205"/>
        <v/>
      </c>
      <c r="JV52" s="89" t="str">
        <f t="shared" si="206"/>
        <v/>
      </c>
      <c r="JW52" s="90" t="str">
        <f t="shared" si="207"/>
        <v/>
      </c>
      <c r="JX52" s="90" t="str">
        <f t="shared" si="208"/>
        <v/>
      </c>
      <c r="JY52" s="91" t="str">
        <f t="shared" si="209"/>
        <v/>
      </c>
      <c r="JZ52" s="92" t="str">
        <f t="shared" si="210"/>
        <v/>
      </c>
      <c r="KA52" s="93" t="str">
        <f t="shared" si="211"/>
        <v/>
      </c>
      <c r="KB52" s="94" t="str">
        <f t="shared" si="212"/>
        <v/>
      </c>
      <c r="KC52" s="95" t="str">
        <f t="shared" si="213"/>
        <v/>
      </c>
      <c r="KE52" s="87"/>
      <c r="KF52" s="87"/>
    </row>
    <row r="53" spans="1:292" ht="13.5" customHeight="1" x14ac:dyDescent="0.25">
      <c r="A53" s="17"/>
      <c r="B53" s="87" t="s">
        <v>566</v>
      </c>
      <c r="C53" s="2" t="s">
        <v>567</v>
      </c>
      <c r="D53" s="167"/>
      <c r="E53" s="88" t="str">
        <f t="shared" si="0"/>
        <v/>
      </c>
      <c r="F53" s="89" t="str">
        <f t="shared" si="1"/>
        <v/>
      </c>
      <c r="G53" s="90" t="str">
        <f t="shared" si="2"/>
        <v/>
      </c>
      <c r="H53" s="90" t="str">
        <f t="shared" si="3"/>
        <v/>
      </c>
      <c r="I53" s="91" t="str">
        <f t="shared" si="4"/>
        <v/>
      </c>
      <c r="J53" s="92" t="str">
        <f t="shared" si="5"/>
        <v/>
      </c>
      <c r="K53" s="93" t="str">
        <f t="shared" si="6"/>
        <v/>
      </c>
      <c r="L53" s="94" t="str">
        <f t="shared" si="214"/>
        <v/>
      </c>
      <c r="M53" s="95" t="str">
        <f t="shared" si="7"/>
        <v/>
      </c>
      <c r="O53" s="87"/>
      <c r="P53" s="167"/>
      <c r="Q53" s="88" t="str">
        <f t="shared" si="8"/>
        <v/>
      </c>
      <c r="R53" s="89" t="str">
        <f t="shared" si="9"/>
        <v/>
      </c>
      <c r="S53" s="90" t="str">
        <f t="shared" si="10"/>
        <v/>
      </c>
      <c r="T53" s="90" t="str">
        <f t="shared" si="11"/>
        <v/>
      </c>
      <c r="U53" s="91" t="str">
        <f t="shared" si="12"/>
        <v/>
      </c>
      <c r="V53" s="92" t="str">
        <f t="shared" si="13"/>
        <v/>
      </c>
      <c r="W53" s="93" t="str">
        <f t="shared" si="14"/>
        <v/>
      </c>
      <c r="X53" s="94" t="str">
        <f t="shared" si="15"/>
        <v/>
      </c>
      <c r="Y53" s="95" t="str">
        <f t="shared" si="16"/>
        <v/>
      </c>
      <c r="AA53" s="87"/>
      <c r="AB53" s="87"/>
      <c r="AC53" s="88" t="str">
        <f t="shared" si="17"/>
        <v/>
      </c>
      <c r="AD53" s="89" t="str">
        <f t="shared" si="18"/>
        <v/>
      </c>
      <c r="AE53" s="90" t="str">
        <f t="shared" si="19"/>
        <v/>
      </c>
      <c r="AF53" s="90" t="str">
        <f t="shared" si="20"/>
        <v/>
      </c>
      <c r="AG53" s="91" t="str">
        <f t="shared" si="21"/>
        <v/>
      </c>
      <c r="AH53" s="92" t="str">
        <f t="shared" si="22"/>
        <v/>
      </c>
      <c r="AI53" s="93" t="str">
        <f t="shared" si="23"/>
        <v/>
      </c>
      <c r="AJ53" s="94" t="str">
        <f t="shared" si="24"/>
        <v/>
      </c>
      <c r="AK53" s="95" t="str">
        <f t="shared" si="25"/>
        <v/>
      </c>
      <c r="AM53" s="87"/>
      <c r="AN53" s="87"/>
      <c r="AO53" s="88" t="str">
        <f t="shared" si="26"/>
        <v/>
      </c>
      <c r="AP53" s="89" t="str">
        <f t="shared" si="27"/>
        <v/>
      </c>
      <c r="AQ53" s="90" t="str">
        <f t="shared" si="28"/>
        <v/>
      </c>
      <c r="AR53" s="90" t="str">
        <f t="shared" si="29"/>
        <v/>
      </c>
      <c r="AS53" s="91" t="str">
        <f t="shared" si="30"/>
        <v/>
      </c>
      <c r="AT53" s="92" t="str">
        <f t="shared" si="31"/>
        <v/>
      </c>
      <c r="AU53" s="93" t="str">
        <f t="shared" si="32"/>
        <v/>
      </c>
      <c r="AV53" s="94" t="str">
        <f t="shared" si="33"/>
        <v/>
      </c>
      <c r="AW53" s="95" t="str">
        <f t="shared" si="34"/>
        <v/>
      </c>
      <c r="AY53" s="87"/>
      <c r="AZ53" s="87"/>
      <c r="BA53" s="88" t="str">
        <f t="shared" si="35"/>
        <v/>
      </c>
      <c r="BB53" s="89" t="str">
        <f t="shared" si="36"/>
        <v/>
      </c>
      <c r="BC53" s="90" t="str">
        <f t="shared" si="37"/>
        <v/>
      </c>
      <c r="BD53" s="90" t="str">
        <f t="shared" si="38"/>
        <v/>
      </c>
      <c r="BE53" s="91" t="str">
        <f t="shared" si="39"/>
        <v/>
      </c>
      <c r="BF53" s="92" t="str">
        <f t="shared" si="40"/>
        <v/>
      </c>
      <c r="BG53" s="93" t="str">
        <f t="shared" si="41"/>
        <v/>
      </c>
      <c r="BH53" s="94" t="str">
        <f t="shared" si="42"/>
        <v/>
      </c>
      <c r="BI53" s="95" t="str">
        <f t="shared" si="43"/>
        <v/>
      </c>
      <c r="BK53" s="87"/>
      <c r="BL53" s="87"/>
      <c r="BM53" s="88" t="str">
        <f t="shared" si="44"/>
        <v/>
      </c>
      <c r="BN53" s="89" t="str">
        <f t="shared" si="45"/>
        <v/>
      </c>
      <c r="BO53" s="90" t="str">
        <f t="shared" si="46"/>
        <v/>
      </c>
      <c r="BP53" s="90" t="str">
        <f t="shared" si="47"/>
        <v/>
      </c>
      <c r="BQ53" s="91" t="str">
        <f t="shared" si="48"/>
        <v/>
      </c>
      <c r="BR53" s="92" t="str">
        <f t="shared" si="49"/>
        <v/>
      </c>
      <c r="BS53" s="93" t="str">
        <f t="shared" si="50"/>
        <v/>
      </c>
      <c r="BT53" s="94" t="str">
        <f t="shared" si="51"/>
        <v/>
      </c>
      <c r="BU53" s="95" t="str">
        <f t="shared" si="52"/>
        <v/>
      </c>
      <c r="BW53" s="87"/>
      <c r="BX53" s="87"/>
      <c r="BY53" s="88" t="str">
        <f t="shared" si="53"/>
        <v/>
      </c>
      <c r="BZ53" s="89" t="str">
        <f t="shared" si="54"/>
        <v/>
      </c>
      <c r="CA53" s="90" t="str">
        <f t="shared" si="55"/>
        <v/>
      </c>
      <c r="CB53" s="90" t="str">
        <f t="shared" si="56"/>
        <v/>
      </c>
      <c r="CC53" s="91" t="str">
        <f t="shared" si="57"/>
        <v/>
      </c>
      <c r="CD53" s="92" t="str">
        <f t="shared" si="58"/>
        <v/>
      </c>
      <c r="CE53" s="93" t="str">
        <f t="shared" si="59"/>
        <v/>
      </c>
      <c r="CF53" s="94" t="str">
        <f t="shared" si="60"/>
        <v/>
      </c>
      <c r="CG53" s="95" t="str">
        <f t="shared" si="61"/>
        <v/>
      </c>
      <c r="CI53" s="87"/>
      <c r="CJ53" s="87"/>
      <c r="CK53" s="88" t="str">
        <f t="shared" si="62"/>
        <v/>
      </c>
      <c r="CL53" s="89" t="str">
        <f t="shared" si="63"/>
        <v/>
      </c>
      <c r="CM53" s="90" t="str">
        <f t="shared" si="64"/>
        <v/>
      </c>
      <c r="CN53" s="90" t="str">
        <f t="shared" si="65"/>
        <v/>
      </c>
      <c r="CO53" s="91" t="str">
        <f t="shared" si="66"/>
        <v/>
      </c>
      <c r="CP53" s="92" t="str">
        <f t="shared" si="67"/>
        <v/>
      </c>
      <c r="CQ53" s="93" t="str">
        <f t="shared" si="68"/>
        <v/>
      </c>
      <c r="CR53" s="94" t="str">
        <f t="shared" si="69"/>
        <v/>
      </c>
      <c r="CS53" s="95" t="str">
        <f t="shared" si="70"/>
        <v/>
      </c>
      <c r="CU53" s="87"/>
      <c r="CV53" s="87"/>
      <c r="CW53" s="88" t="str">
        <f t="shared" si="71"/>
        <v/>
      </c>
      <c r="CX53" s="89" t="str">
        <f t="shared" si="72"/>
        <v/>
      </c>
      <c r="CY53" s="90" t="str">
        <f t="shared" si="73"/>
        <v/>
      </c>
      <c r="CZ53" s="90" t="str">
        <f t="shared" si="74"/>
        <v/>
      </c>
      <c r="DA53" s="91" t="str">
        <f t="shared" si="75"/>
        <v/>
      </c>
      <c r="DB53" s="92" t="str">
        <f t="shared" si="76"/>
        <v/>
      </c>
      <c r="DC53" s="93" t="str">
        <f t="shared" si="77"/>
        <v/>
      </c>
      <c r="DD53" s="94" t="str">
        <f t="shared" si="78"/>
        <v/>
      </c>
      <c r="DE53" s="95" t="str">
        <f t="shared" si="79"/>
        <v/>
      </c>
      <c r="DG53" s="87"/>
      <c r="DH53" s="87"/>
      <c r="DI53" s="88" t="str">
        <f t="shared" si="80"/>
        <v/>
      </c>
      <c r="DJ53" s="89" t="str">
        <f t="shared" si="81"/>
        <v/>
      </c>
      <c r="DK53" s="90" t="str">
        <f t="shared" si="82"/>
        <v/>
      </c>
      <c r="DL53" s="90" t="str">
        <f t="shared" si="83"/>
        <v/>
      </c>
      <c r="DM53" s="91" t="str">
        <f t="shared" si="84"/>
        <v/>
      </c>
      <c r="DN53" s="92" t="str">
        <f t="shared" si="85"/>
        <v/>
      </c>
      <c r="DO53" s="93" t="str">
        <f t="shared" si="86"/>
        <v/>
      </c>
      <c r="DP53" s="94" t="str">
        <f t="shared" si="87"/>
        <v/>
      </c>
      <c r="DQ53" s="95" t="str">
        <f t="shared" si="88"/>
        <v/>
      </c>
      <c r="DS53" s="87"/>
      <c r="DT53" s="87"/>
      <c r="DU53" s="88" t="str">
        <f t="shared" si="89"/>
        <v/>
      </c>
      <c r="DV53" s="89" t="str">
        <f t="shared" si="90"/>
        <v/>
      </c>
      <c r="DW53" s="90" t="str">
        <f t="shared" si="91"/>
        <v/>
      </c>
      <c r="DX53" s="90" t="str">
        <f t="shared" si="92"/>
        <v/>
      </c>
      <c r="DY53" s="91" t="str">
        <f t="shared" si="93"/>
        <v/>
      </c>
      <c r="DZ53" s="92" t="str">
        <f t="shared" si="94"/>
        <v/>
      </c>
      <c r="EA53" s="93" t="str">
        <f t="shared" si="95"/>
        <v/>
      </c>
      <c r="EB53" s="94" t="str">
        <f t="shared" si="96"/>
        <v/>
      </c>
      <c r="EC53" s="95" t="str">
        <f t="shared" si="97"/>
        <v/>
      </c>
      <c r="EE53" s="87"/>
      <c r="EF53" s="87"/>
      <c r="EG53" s="88" t="str">
        <f t="shared" si="98"/>
        <v/>
      </c>
      <c r="EH53" s="89" t="str">
        <f t="shared" si="99"/>
        <v/>
      </c>
      <c r="EI53" s="90" t="str">
        <f t="shared" si="100"/>
        <v/>
      </c>
      <c r="EJ53" s="90" t="str">
        <f t="shared" si="101"/>
        <v/>
      </c>
      <c r="EK53" s="91" t="str">
        <f t="shared" si="102"/>
        <v/>
      </c>
      <c r="EL53" s="92" t="str">
        <f t="shared" si="103"/>
        <v/>
      </c>
      <c r="EM53" s="93" t="str">
        <f t="shared" si="104"/>
        <v/>
      </c>
      <c r="EN53" s="94" t="str">
        <f t="shared" si="105"/>
        <v/>
      </c>
      <c r="EO53" s="95" t="str">
        <f t="shared" si="106"/>
        <v/>
      </c>
      <c r="EQ53" s="87"/>
      <c r="ER53" s="87"/>
      <c r="ES53" s="88" t="str">
        <f t="shared" si="107"/>
        <v/>
      </c>
      <c r="ET53" s="89" t="str">
        <f t="shared" si="108"/>
        <v/>
      </c>
      <c r="EU53" s="90" t="str">
        <f t="shared" si="109"/>
        <v/>
      </c>
      <c r="EV53" s="90" t="str">
        <f t="shared" si="110"/>
        <v/>
      </c>
      <c r="EW53" s="91" t="str">
        <f t="shared" si="111"/>
        <v/>
      </c>
      <c r="EX53" s="92" t="str">
        <f t="shared" si="112"/>
        <v/>
      </c>
      <c r="EY53" s="93" t="str">
        <f t="shared" si="113"/>
        <v/>
      </c>
      <c r="EZ53" s="94" t="str">
        <f t="shared" si="114"/>
        <v/>
      </c>
      <c r="FA53" s="95" t="str">
        <f t="shared" si="115"/>
        <v/>
      </c>
      <c r="FC53" s="87"/>
      <c r="FD53" s="87"/>
      <c r="FE53" s="88" t="str">
        <f t="shared" si="116"/>
        <v/>
      </c>
      <c r="FF53" s="89" t="str">
        <f t="shared" si="117"/>
        <v/>
      </c>
      <c r="FG53" s="90" t="str">
        <f t="shared" si="118"/>
        <v/>
      </c>
      <c r="FH53" s="90" t="str">
        <f t="shared" si="119"/>
        <v/>
      </c>
      <c r="FI53" s="91" t="str">
        <f t="shared" si="120"/>
        <v/>
      </c>
      <c r="FJ53" s="92" t="str">
        <f t="shared" si="121"/>
        <v/>
      </c>
      <c r="FK53" s="93" t="str">
        <f t="shared" si="122"/>
        <v/>
      </c>
      <c r="FL53" s="94" t="str">
        <f t="shared" si="123"/>
        <v/>
      </c>
      <c r="FM53" s="95" t="str">
        <f t="shared" si="124"/>
        <v/>
      </c>
      <c r="FO53" s="87"/>
      <c r="FP53" s="87"/>
      <c r="FQ53" s="88" t="str">
        <f>IF(FU53="","",#REF!)</f>
        <v/>
      </c>
      <c r="FR53" s="89" t="str">
        <f t="shared" si="125"/>
        <v/>
      </c>
      <c r="FS53" s="90" t="str">
        <f t="shared" si="126"/>
        <v/>
      </c>
      <c r="FT53" s="90" t="str">
        <f t="shared" si="127"/>
        <v/>
      </c>
      <c r="FU53" s="91" t="str">
        <f t="shared" si="128"/>
        <v/>
      </c>
      <c r="FV53" s="92" t="str">
        <f t="shared" si="129"/>
        <v/>
      </c>
      <c r="FW53" s="93" t="str">
        <f t="shared" si="130"/>
        <v/>
      </c>
      <c r="FX53" s="94" t="str">
        <f t="shared" si="131"/>
        <v/>
      </c>
      <c r="FY53" s="95" t="str">
        <f t="shared" si="132"/>
        <v/>
      </c>
      <c r="GA53" s="87"/>
      <c r="GB53" s="87"/>
      <c r="GC53" s="88" t="str">
        <f t="shared" si="133"/>
        <v/>
      </c>
      <c r="GD53" s="89" t="str">
        <f t="shared" si="134"/>
        <v/>
      </c>
      <c r="GE53" s="90" t="str">
        <f t="shared" si="135"/>
        <v/>
      </c>
      <c r="GF53" s="90" t="str">
        <f t="shared" si="136"/>
        <v/>
      </c>
      <c r="GG53" s="91" t="str">
        <f t="shared" si="137"/>
        <v/>
      </c>
      <c r="GH53" s="92" t="str">
        <f t="shared" si="138"/>
        <v/>
      </c>
      <c r="GI53" s="93" t="str">
        <f t="shared" si="139"/>
        <v/>
      </c>
      <c r="GJ53" s="94" t="str">
        <f t="shared" si="140"/>
        <v/>
      </c>
      <c r="GK53" s="95" t="str">
        <f t="shared" si="141"/>
        <v/>
      </c>
      <c r="GM53" s="87"/>
      <c r="GN53" s="87"/>
      <c r="GO53" s="88" t="str">
        <f t="shared" si="142"/>
        <v/>
      </c>
      <c r="GP53" s="89" t="str">
        <f t="shared" si="143"/>
        <v/>
      </c>
      <c r="GQ53" s="90" t="str">
        <f t="shared" si="144"/>
        <v/>
      </c>
      <c r="GR53" s="90" t="str">
        <f t="shared" si="145"/>
        <v/>
      </c>
      <c r="GS53" s="91" t="str">
        <f t="shared" si="146"/>
        <v/>
      </c>
      <c r="GT53" s="92" t="str">
        <f t="shared" si="147"/>
        <v/>
      </c>
      <c r="GU53" s="93" t="str">
        <f t="shared" si="148"/>
        <v/>
      </c>
      <c r="GV53" s="94" t="str">
        <f t="shared" si="149"/>
        <v/>
      </c>
      <c r="GW53" s="95" t="str">
        <f t="shared" si="150"/>
        <v/>
      </c>
      <c r="GY53" s="87"/>
      <c r="GZ53" s="87"/>
      <c r="HA53" s="88" t="str">
        <f t="shared" si="151"/>
        <v/>
      </c>
      <c r="HB53" s="89" t="str">
        <f t="shared" si="152"/>
        <v/>
      </c>
      <c r="HC53" s="90" t="str">
        <f t="shared" si="153"/>
        <v/>
      </c>
      <c r="HD53" s="90" t="str">
        <f t="shared" si="154"/>
        <v/>
      </c>
      <c r="HE53" s="91" t="str">
        <f t="shared" si="155"/>
        <v/>
      </c>
      <c r="HF53" s="92" t="str">
        <f t="shared" si="156"/>
        <v/>
      </c>
      <c r="HG53" s="93" t="str">
        <f t="shared" si="157"/>
        <v/>
      </c>
      <c r="HH53" s="94" t="str">
        <f t="shared" si="158"/>
        <v/>
      </c>
      <c r="HI53" s="95" t="str">
        <f t="shared" si="159"/>
        <v/>
      </c>
      <c r="HK53" s="87"/>
      <c r="HL53" s="87" t="s">
        <v>291</v>
      </c>
      <c r="HM53" s="88" t="str">
        <f t="shared" si="160"/>
        <v/>
      </c>
      <c r="HN53" s="89" t="str">
        <f t="shared" si="161"/>
        <v/>
      </c>
      <c r="HO53" s="90" t="str">
        <f t="shared" si="162"/>
        <v/>
      </c>
      <c r="HP53" s="90" t="str">
        <f t="shared" si="163"/>
        <v/>
      </c>
      <c r="HQ53" s="91" t="str">
        <f t="shared" si="164"/>
        <v/>
      </c>
      <c r="HR53" s="92" t="str">
        <f t="shared" si="165"/>
        <v/>
      </c>
      <c r="HS53" s="93" t="str">
        <f t="shared" si="166"/>
        <v/>
      </c>
      <c r="HT53" s="94" t="str">
        <f t="shared" si="167"/>
        <v/>
      </c>
      <c r="HU53" s="95" t="str">
        <f t="shared" si="168"/>
        <v/>
      </c>
      <c r="HW53" s="87"/>
      <c r="HX53" s="87"/>
      <c r="HY53" s="88" t="str">
        <f t="shared" si="169"/>
        <v/>
      </c>
      <c r="HZ53" s="89" t="str">
        <f t="shared" si="170"/>
        <v/>
      </c>
      <c r="IA53" s="90" t="str">
        <f t="shared" si="171"/>
        <v/>
      </c>
      <c r="IB53" s="90" t="str">
        <f t="shared" si="172"/>
        <v/>
      </c>
      <c r="IC53" s="91" t="str">
        <f t="shared" si="173"/>
        <v/>
      </c>
      <c r="ID53" s="92" t="str">
        <f t="shared" si="174"/>
        <v/>
      </c>
      <c r="IE53" s="93" t="str">
        <f t="shared" si="175"/>
        <v/>
      </c>
      <c r="IF53" s="94" t="str">
        <f t="shared" si="176"/>
        <v/>
      </c>
      <c r="IG53" s="95" t="str">
        <f t="shared" si="177"/>
        <v/>
      </c>
      <c r="II53" s="87"/>
      <c r="IJ53" s="87"/>
      <c r="IK53" s="88" t="str">
        <f t="shared" si="178"/>
        <v/>
      </c>
      <c r="IL53" s="89" t="str">
        <f t="shared" si="179"/>
        <v/>
      </c>
      <c r="IM53" s="90" t="str">
        <f t="shared" si="180"/>
        <v/>
      </c>
      <c r="IN53" s="90" t="str">
        <f t="shared" si="181"/>
        <v/>
      </c>
      <c r="IO53" s="91" t="str">
        <f t="shared" si="182"/>
        <v/>
      </c>
      <c r="IP53" s="92" t="str">
        <f t="shared" si="183"/>
        <v/>
      </c>
      <c r="IQ53" s="93" t="str">
        <f t="shared" si="184"/>
        <v/>
      </c>
      <c r="IR53" s="94" t="str">
        <f t="shared" si="185"/>
        <v/>
      </c>
      <c r="IS53" s="95" t="str">
        <f t="shared" si="186"/>
        <v/>
      </c>
      <c r="IU53" s="87"/>
      <c r="IV53" s="87"/>
      <c r="IW53" s="88" t="str">
        <f t="shared" si="187"/>
        <v/>
      </c>
      <c r="IX53" s="89" t="str">
        <f t="shared" si="188"/>
        <v/>
      </c>
      <c r="IY53" s="90" t="str">
        <f t="shared" si="189"/>
        <v/>
      </c>
      <c r="IZ53" s="90" t="str">
        <f t="shared" si="190"/>
        <v/>
      </c>
      <c r="JA53" s="91" t="str">
        <f t="shared" si="191"/>
        <v/>
      </c>
      <c r="JB53" s="92" t="str">
        <f t="shared" si="192"/>
        <v/>
      </c>
      <c r="JC53" s="93" t="str">
        <f t="shared" si="193"/>
        <v/>
      </c>
      <c r="JD53" s="94" t="str">
        <f t="shared" si="194"/>
        <v/>
      </c>
      <c r="JE53" s="95" t="str">
        <f t="shared" si="195"/>
        <v/>
      </c>
      <c r="JG53" s="87"/>
      <c r="JH53" s="87"/>
      <c r="JI53" s="88" t="str">
        <f t="shared" si="196"/>
        <v/>
      </c>
      <c r="JJ53" s="89" t="str">
        <f t="shared" si="197"/>
        <v/>
      </c>
      <c r="JK53" s="90" t="str">
        <f t="shared" si="198"/>
        <v/>
      </c>
      <c r="JL53" s="90" t="str">
        <f t="shared" si="199"/>
        <v/>
      </c>
      <c r="JM53" s="91" t="str">
        <f t="shared" si="200"/>
        <v/>
      </c>
      <c r="JN53" s="92" t="str">
        <f t="shared" si="201"/>
        <v/>
      </c>
      <c r="JO53" s="93" t="str">
        <f t="shared" si="202"/>
        <v/>
      </c>
      <c r="JP53" s="94" t="str">
        <f t="shared" si="203"/>
        <v/>
      </c>
      <c r="JQ53" s="95" t="str">
        <f t="shared" si="204"/>
        <v/>
      </c>
      <c r="JS53" s="87"/>
      <c r="JT53" s="87"/>
      <c r="JU53" s="88" t="str">
        <f t="shared" si="205"/>
        <v/>
      </c>
      <c r="JV53" s="89" t="str">
        <f t="shared" si="206"/>
        <v/>
      </c>
      <c r="JW53" s="90" t="str">
        <f t="shared" si="207"/>
        <v/>
      </c>
      <c r="JX53" s="90" t="str">
        <f t="shared" si="208"/>
        <v/>
      </c>
      <c r="JY53" s="91" t="str">
        <f t="shared" si="209"/>
        <v/>
      </c>
      <c r="JZ53" s="92" t="str">
        <f t="shared" si="210"/>
        <v/>
      </c>
      <c r="KA53" s="93" t="str">
        <f t="shared" si="211"/>
        <v/>
      </c>
      <c r="KB53" s="94" t="str">
        <f t="shared" si="212"/>
        <v/>
      </c>
      <c r="KC53" s="95" t="str">
        <f t="shared" si="213"/>
        <v/>
      </c>
      <c r="KE53" s="87"/>
      <c r="KF53" s="87"/>
    </row>
    <row r="54" spans="1:292" ht="13.5" customHeight="1" x14ac:dyDescent="0.25">
      <c r="A54" s="17"/>
      <c r="B54" s="87" t="s">
        <v>568</v>
      </c>
      <c r="C54" s="2" t="s">
        <v>569</v>
      </c>
      <c r="D54" s="167"/>
      <c r="E54" s="88">
        <f t="shared" si="0"/>
        <v>41796</v>
      </c>
      <c r="F54" s="89" t="str">
        <f t="shared" si="1"/>
        <v>Orbán II</v>
      </c>
      <c r="G54" s="90">
        <f t="shared" si="2"/>
        <v>40327</v>
      </c>
      <c r="H54" s="90">
        <v>41340</v>
      </c>
      <c r="I54" s="91" t="str">
        <f t="shared" si="4"/>
        <v>György Matolcsy</v>
      </c>
      <c r="J54" s="92" t="str">
        <f t="shared" si="5"/>
        <v>1955</v>
      </c>
      <c r="K54" s="93" t="str">
        <f t="shared" si="6"/>
        <v>male</v>
      </c>
      <c r="L54" s="94" t="str">
        <f t="shared" si="214"/>
        <v>hu_fidesz01</v>
      </c>
      <c r="M54" s="95" t="str">
        <f t="shared" si="7"/>
        <v>Matolcsy_György_1955</v>
      </c>
      <c r="O54" s="87" t="s">
        <v>1022</v>
      </c>
      <c r="P54" s="167" t="s">
        <v>1010</v>
      </c>
      <c r="Q54" s="88">
        <f t="shared" si="8"/>
        <v>43238</v>
      </c>
      <c r="R54" s="89" t="str">
        <f t="shared" si="9"/>
        <v>Orbán III</v>
      </c>
      <c r="S54" s="90">
        <f t="shared" si="10"/>
        <v>41796</v>
      </c>
      <c r="T54" s="90">
        <f t="shared" si="11"/>
        <v>43238</v>
      </c>
      <c r="U54" s="91" t="str">
        <f t="shared" si="12"/>
        <v>Mihály Varga</v>
      </c>
      <c r="V54" s="92" t="str">
        <f t="shared" si="13"/>
        <v>1965</v>
      </c>
      <c r="W54" s="93" t="str">
        <f t="shared" si="14"/>
        <v>male</v>
      </c>
      <c r="X54" s="94" t="s">
        <v>936</v>
      </c>
      <c r="Y54" s="95" t="str">
        <f t="shared" si="16"/>
        <v>Varga_Mihály_1965</v>
      </c>
      <c r="AA54" s="87"/>
      <c r="AB54" s="167" t="s">
        <v>1136</v>
      </c>
      <c r="AC54" s="88" t="str">
        <f t="shared" si="17"/>
        <v/>
      </c>
      <c r="AD54" s="89" t="str">
        <f t="shared" si="18"/>
        <v/>
      </c>
      <c r="AE54" s="90" t="str">
        <f t="shared" si="19"/>
        <v/>
      </c>
      <c r="AF54" s="90" t="str">
        <f t="shared" si="20"/>
        <v/>
      </c>
      <c r="AG54" s="91" t="str">
        <f t="shared" si="21"/>
        <v/>
      </c>
      <c r="AH54" s="92" t="str">
        <f t="shared" si="22"/>
        <v/>
      </c>
      <c r="AI54" s="93" t="str">
        <f t="shared" si="23"/>
        <v/>
      </c>
      <c r="AJ54" s="94" t="str">
        <f t="shared" si="24"/>
        <v/>
      </c>
      <c r="AK54" s="95" t="str">
        <f t="shared" si="25"/>
        <v/>
      </c>
      <c r="AM54" s="87"/>
      <c r="AN54" s="87"/>
      <c r="AO54" s="88" t="str">
        <f t="shared" si="26"/>
        <v/>
      </c>
      <c r="AP54" s="89" t="str">
        <f t="shared" si="27"/>
        <v/>
      </c>
      <c r="AQ54" s="90" t="str">
        <f t="shared" si="28"/>
        <v/>
      </c>
      <c r="AR54" s="90" t="str">
        <f t="shared" si="29"/>
        <v/>
      </c>
      <c r="AS54" s="91" t="str">
        <f t="shared" si="30"/>
        <v/>
      </c>
      <c r="AT54" s="92" t="str">
        <f t="shared" si="31"/>
        <v/>
      </c>
      <c r="AU54" s="93" t="str">
        <f t="shared" si="32"/>
        <v/>
      </c>
      <c r="AV54" s="94" t="str">
        <f t="shared" si="33"/>
        <v/>
      </c>
      <c r="AW54" s="95" t="str">
        <f t="shared" si="34"/>
        <v/>
      </c>
      <c r="AY54" s="87"/>
      <c r="AZ54" s="87"/>
      <c r="BA54" s="88" t="str">
        <f t="shared" si="35"/>
        <v/>
      </c>
      <c r="BB54" s="89" t="str">
        <f t="shared" si="36"/>
        <v/>
      </c>
      <c r="BC54" s="90" t="str">
        <f t="shared" si="37"/>
        <v/>
      </c>
      <c r="BD54" s="90" t="str">
        <f t="shared" si="38"/>
        <v/>
      </c>
      <c r="BE54" s="91" t="str">
        <f t="shared" si="39"/>
        <v/>
      </c>
      <c r="BF54" s="92" t="str">
        <f t="shared" si="40"/>
        <v/>
      </c>
      <c r="BG54" s="93" t="str">
        <f t="shared" si="41"/>
        <v/>
      </c>
      <c r="BH54" s="94" t="str">
        <f t="shared" si="42"/>
        <v/>
      </c>
      <c r="BI54" s="95" t="str">
        <f t="shared" si="43"/>
        <v/>
      </c>
      <c r="BK54" s="87"/>
      <c r="BL54" s="87"/>
      <c r="BM54" s="88" t="str">
        <f t="shared" si="44"/>
        <v/>
      </c>
      <c r="BN54" s="89" t="str">
        <f t="shared" si="45"/>
        <v/>
      </c>
      <c r="BO54" s="90" t="str">
        <f t="shared" si="46"/>
        <v/>
      </c>
      <c r="BP54" s="90" t="str">
        <f t="shared" si="47"/>
        <v/>
      </c>
      <c r="BQ54" s="91" t="str">
        <f t="shared" si="48"/>
        <v/>
      </c>
      <c r="BR54" s="92" t="str">
        <f t="shared" si="49"/>
        <v/>
      </c>
      <c r="BS54" s="93" t="str">
        <f t="shared" si="50"/>
        <v/>
      </c>
      <c r="BT54" s="94" t="str">
        <f t="shared" si="51"/>
        <v/>
      </c>
      <c r="BU54" s="95" t="str">
        <f t="shared" si="52"/>
        <v/>
      </c>
      <c r="BW54" s="87"/>
      <c r="BX54" s="87"/>
      <c r="BY54" s="88" t="str">
        <f t="shared" si="53"/>
        <v/>
      </c>
      <c r="BZ54" s="89" t="str">
        <f t="shared" si="54"/>
        <v/>
      </c>
      <c r="CA54" s="90" t="str">
        <f t="shared" si="55"/>
        <v/>
      </c>
      <c r="CB54" s="90" t="str">
        <f t="shared" si="56"/>
        <v/>
      </c>
      <c r="CC54" s="91" t="str">
        <f t="shared" si="57"/>
        <v/>
      </c>
      <c r="CD54" s="92" t="str">
        <f t="shared" si="58"/>
        <v/>
      </c>
      <c r="CE54" s="93" t="str">
        <f t="shared" si="59"/>
        <v/>
      </c>
      <c r="CF54" s="94" t="str">
        <f t="shared" si="60"/>
        <v/>
      </c>
      <c r="CG54" s="95" t="str">
        <f t="shared" si="61"/>
        <v/>
      </c>
      <c r="CI54" s="87"/>
      <c r="CJ54" s="87"/>
      <c r="CK54" s="88" t="str">
        <f t="shared" si="62"/>
        <v/>
      </c>
      <c r="CL54" s="89" t="str">
        <f t="shared" si="63"/>
        <v/>
      </c>
      <c r="CM54" s="90" t="str">
        <f t="shared" si="64"/>
        <v/>
      </c>
      <c r="CN54" s="90" t="str">
        <f t="shared" si="65"/>
        <v/>
      </c>
      <c r="CO54" s="91" t="str">
        <f t="shared" si="66"/>
        <v/>
      </c>
      <c r="CP54" s="92" t="str">
        <f t="shared" si="67"/>
        <v/>
      </c>
      <c r="CQ54" s="93" t="str">
        <f t="shared" si="68"/>
        <v/>
      </c>
      <c r="CR54" s="94" t="str">
        <f t="shared" si="69"/>
        <v/>
      </c>
      <c r="CS54" s="95" t="str">
        <f t="shared" si="70"/>
        <v/>
      </c>
      <c r="CU54" s="87"/>
      <c r="CV54" s="87"/>
      <c r="CW54" s="88" t="str">
        <f t="shared" si="71"/>
        <v/>
      </c>
      <c r="CX54" s="89" t="str">
        <f t="shared" si="72"/>
        <v/>
      </c>
      <c r="CY54" s="90" t="str">
        <f t="shared" si="73"/>
        <v/>
      </c>
      <c r="CZ54" s="90" t="str">
        <f t="shared" si="74"/>
        <v/>
      </c>
      <c r="DA54" s="91" t="str">
        <f t="shared" si="75"/>
        <v/>
      </c>
      <c r="DB54" s="92" t="str">
        <f t="shared" si="76"/>
        <v/>
      </c>
      <c r="DC54" s="93" t="str">
        <f t="shared" si="77"/>
        <v/>
      </c>
      <c r="DD54" s="94" t="str">
        <f t="shared" si="78"/>
        <v/>
      </c>
      <c r="DE54" s="95" t="str">
        <f t="shared" si="79"/>
        <v/>
      </c>
      <c r="DG54" s="87"/>
      <c r="DH54" s="87"/>
      <c r="DI54" s="88" t="str">
        <f t="shared" si="80"/>
        <v/>
      </c>
      <c r="DJ54" s="89" t="str">
        <f t="shared" si="81"/>
        <v/>
      </c>
      <c r="DK54" s="90" t="str">
        <f t="shared" si="82"/>
        <v/>
      </c>
      <c r="DL54" s="90" t="str">
        <f t="shared" si="83"/>
        <v/>
      </c>
      <c r="DM54" s="91" t="str">
        <f t="shared" si="84"/>
        <v/>
      </c>
      <c r="DN54" s="92" t="str">
        <f t="shared" si="85"/>
        <v/>
      </c>
      <c r="DO54" s="93" t="str">
        <f t="shared" si="86"/>
        <v/>
      </c>
      <c r="DP54" s="94" t="str">
        <f t="shared" si="87"/>
        <v/>
      </c>
      <c r="DQ54" s="95" t="str">
        <f t="shared" si="88"/>
        <v/>
      </c>
      <c r="DS54" s="87"/>
      <c r="DT54" s="87"/>
      <c r="DU54" s="88" t="str">
        <f t="shared" si="89"/>
        <v/>
      </c>
      <c r="DV54" s="89" t="str">
        <f t="shared" si="90"/>
        <v/>
      </c>
      <c r="DW54" s="90" t="str">
        <f t="shared" si="91"/>
        <v/>
      </c>
      <c r="DX54" s="90" t="str">
        <f t="shared" si="92"/>
        <v/>
      </c>
      <c r="DY54" s="91" t="str">
        <f t="shared" si="93"/>
        <v/>
      </c>
      <c r="DZ54" s="92" t="str">
        <f t="shared" si="94"/>
        <v/>
      </c>
      <c r="EA54" s="93" t="str">
        <f t="shared" si="95"/>
        <v/>
      </c>
      <c r="EB54" s="94" t="str">
        <f t="shared" si="96"/>
        <v/>
      </c>
      <c r="EC54" s="95" t="str">
        <f t="shared" si="97"/>
        <v/>
      </c>
      <c r="EE54" s="87"/>
      <c r="EF54" s="87"/>
      <c r="EG54" s="88" t="str">
        <f t="shared" si="98"/>
        <v/>
      </c>
      <c r="EH54" s="89" t="str">
        <f t="shared" si="99"/>
        <v/>
      </c>
      <c r="EI54" s="90" t="str">
        <f t="shared" si="100"/>
        <v/>
      </c>
      <c r="EJ54" s="90" t="str">
        <f t="shared" si="101"/>
        <v/>
      </c>
      <c r="EK54" s="91" t="str">
        <f t="shared" si="102"/>
        <v/>
      </c>
      <c r="EL54" s="92" t="str">
        <f t="shared" si="103"/>
        <v/>
      </c>
      <c r="EM54" s="93" t="str">
        <f t="shared" si="104"/>
        <v/>
      </c>
      <c r="EN54" s="94" t="str">
        <f t="shared" si="105"/>
        <v/>
      </c>
      <c r="EO54" s="95" t="str">
        <f t="shared" si="106"/>
        <v/>
      </c>
      <c r="EQ54" s="87"/>
      <c r="ER54" s="87"/>
      <c r="ES54" s="88" t="str">
        <f t="shared" si="107"/>
        <v/>
      </c>
      <c r="ET54" s="89" t="str">
        <f t="shared" si="108"/>
        <v/>
      </c>
      <c r="EU54" s="90" t="str">
        <f t="shared" si="109"/>
        <v/>
      </c>
      <c r="EV54" s="90" t="str">
        <f t="shared" si="110"/>
        <v/>
      </c>
      <c r="EW54" s="91" t="str">
        <f t="shared" si="111"/>
        <v/>
      </c>
      <c r="EX54" s="92" t="str">
        <f t="shared" si="112"/>
        <v/>
      </c>
      <c r="EY54" s="93" t="str">
        <f t="shared" si="113"/>
        <v/>
      </c>
      <c r="EZ54" s="94" t="str">
        <f t="shared" si="114"/>
        <v/>
      </c>
      <c r="FA54" s="95" t="str">
        <f t="shared" si="115"/>
        <v/>
      </c>
      <c r="FC54" s="87"/>
      <c r="FD54" s="87"/>
      <c r="FE54" s="88" t="str">
        <f t="shared" si="116"/>
        <v/>
      </c>
      <c r="FF54" s="89" t="str">
        <f t="shared" si="117"/>
        <v/>
      </c>
      <c r="FG54" s="90" t="str">
        <f t="shared" si="118"/>
        <v/>
      </c>
      <c r="FH54" s="90" t="str">
        <f t="shared" si="119"/>
        <v/>
      </c>
      <c r="FI54" s="91" t="str">
        <f t="shared" si="120"/>
        <v/>
      </c>
      <c r="FJ54" s="92" t="str">
        <f t="shared" si="121"/>
        <v/>
      </c>
      <c r="FK54" s="93" t="str">
        <f t="shared" si="122"/>
        <v/>
      </c>
      <c r="FL54" s="94" t="str">
        <f t="shared" si="123"/>
        <v/>
      </c>
      <c r="FM54" s="95" t="str">
        <f t="shared" si="124"/>
        <v/>
      </c>
      <c r="FO54" s="87"/>
      <c r="FP54" s="87"/>
      <c r="FQ54" s="88" t="str">
        <f>IF(FU54="","",#REF!)</f>
        <v/>
      </c>
      <c r="FR54" s="89" t="str">
        <f t="shared" si="125"/>
        <v/>
      </c>
      <c r="FS54" s="90" t="str">
        <f t="shared" si="126"/>
        <v/>
      </c>
      <c r="FT54" s="90" t="str">
        <f t="shared" si="127"/>
        <v/>
      </c>
      <c r="FU54" s="91" t="str">
        <f t="shared" si="128"/>
        <v/>
      </c>
      <c r="FV54" s="92" t="str">
        <f t="shared" si="129"/>
        <v/>
      </c>
      <c r="FW54" s="93" t="str">
        <f t="shared" si="130"/>
        <v/>
      </c>
      <c r="FX54" s="94" t="str">
        <f t="shared" si="131"/>
        <v/>
      </c>
      <c r="FY54" s="95" t="str">
        <f t="shared" si="132"/>
        <v/>
      </c>
      <c r="GA54" s="87"/>
      <c r="GB54" s="87"/>
      <c r="GC54" s="88" t="str">
        <f t="shared" si="133"/>
        <v/>
      </c>
      <c r="GD54" s="89" t="str">
        <f t="shared" si="134"/>
        <v/>
      </c>
      <c r="GE54" s="90" t="str">
        <f t="shared" si="135"/>
        <v/>
      </c>
      <c r="GF54" s="90" t="str">
        <f t="shared" si="136"/>
        <v/>
      </c>
      <c r="GG54" s="91" t="str">
        <f t="shared" si="137"/>
        <v/>
      </c>
      <c r="GH54" s="92" t="str">
        <f t="shared" si="138"/>
        <v/>
      </c>
      <c r="GI54" s="93" t="str">
        <f t="shared" si="139"/>
        <v/>
      </c>
      <c r="GJ54" s="94" t="str">
        <f t="shared" si="140"/>
        <v/>
      </c>
      <c r="GK54" s="95" t="str">
        <f t="shared" si="141"/>
        <v/>
      </c>
      <c r="GM54" s="87"/>
      <c r="GN54" s="87"/>
      <c r="GO54" s="88" t="str">
        <f t="shared" si="142"/>
        <v/>
      </c>
      <c r="GP54" s="89" t="str">
        <f t="shared" si="143"/>
        <v/>
      </c>
      <c r="GQ54" s="90" t="str">
        <f t="shared" si="144"/>
        <v/>
      </c>
      <c r="GR54" s="90" t="str">
        <f t="shared" si="145"/>
        <v/>
      </c>
      <c r="GS54" s="91" t="str">
        <f t="shared" si="146"/>
        <v/>
      </c>
      <c r="GT54" s="92" t="str">
        <f t="shared" si="147"/>
        <v/>
      </c>
      <c r="GU54" s="93" t="str">
        <f t="shared" si="148"/>
        <v/>
      </c>
      <c r="GV54" s="94" t="str">
        <f t="shared" si="149"/>
        <v/>
      </c>
      <c r="GW54" s="95" t="str">
        <f t="shared" si="150"/>
        <v/>
      </c>
      <c r="GY54" s="87"/>
      <c r="GZ54" s="87"/>
      <c r="HA54" s="88" t="str">
        <f t="shared" si="151"/>
        <v/>
      </c>
      <c r="HB54" s="89" t="str">
        <f t="shared" si="152"/>
        <v/>
      </c>
      <c r="HC54" s="90" t="str">
        <f t="shared" si="153"/>
        <v/>
      </c>
      <c r="HD54" s="90" t="str">
        <f t="shared" si="154"/>
        <v/>
      </c>
      <c r="HE54" s="91" t="str">
        <f t="shared" si="155"/>
        <v/>
      </c>
      <c r="HF54" s="92" t="str">
        <f t="shared" si="156"/>
        <v/>
      </c>
      <c r="HG54" s="93" t="str">
        <f t="shared" si="157"/>
        <v/>
      </c>
      <c r="HH54" s="94" t="str">
        <f t="shared" si="158"/>
        <v/>
      </c>
      <c r="HI54" s="95" t="str">
        <f t="shared" si="159"/>
        <v/>
      </c>
      <c r="HK54" s="87"/>
      <c r="HL54" s="87" t="s">
        <v>291</v>
      </c>
      <c r="HM54" s="88" t="str">
        <f t="shared" si="160"/>
        <v/>
      </c>
      <c r="HN54" s="89" t="str">
        <f t="shared" si="161"/>
        <v/>
      </c>
      <c r="HO54" s="90" t="str">
        <f t="shared" si="162"/>
        <v/>
      </c>
      <c r="HP54" s="90" t="str">
        <f t="shared" si="163"/>
        <v/>
      </c>
      <c r="HQ54" s="91" t="str">
        <f t="shared" si="164"/>
        <v/>
      </c>
      <c r="HR54" s="92" t="str">
        <f t="shared" si="165"/>
        <v/>
      </c>
      <c r="HS54" s="93" t="str">
        <f t="shared" si="166"/>
        <v/>
      </c>
      <c r="HT54" s="94" t="str">
        <f t="shared" si="167"/>
        <v/>
      </c>
      <c r="HU54" s="95" t="str">
        <f t="shared" si="168"/>
        <v/>
      </c>
      <c r="HW54" s="87"/>
      <c r="HX54" s="87"/>
      <c r="HY54" s="88" t="str">
        <f t="shared" si="169"/>
        <v/>
      </c>
      <c r="HZ54" s="89" t="str">
        <f t="shared" si="170"/>
        <v/>
      </c>
      <c r="IA54" s="90" t="str">
        <f t="shared" si="171"/>
        <v/>
      </c>
      <c r="IB54" s="90" t="str">
        <f t="shared" si="172"/>
        <v/>
      </c>
      <c r="IC54" s="91" t="str">
        <f t="shared" si="173"/>
        <v/>
      </c>
      <c r="ID54" s="92" t="str">
        <f t="shared" si="174"/>
        <v/>
      </c>
      <c r="IE54" s="93" t="str">
        <f t="shared" si="175"/>
        <v/>
      </c>
      <c r="IF54" s="94" t="str">
        <f t="shared" si="176"/>
        <v/>
      </c>
      <c r="IG54" s="95" t="str">
        <f t="shared" si="177"/>
        <v/>
      </c>
      <c r="II54" s="87"/>
      <c r="IJ54" s="87"/>
      <c r="IK54" s="88" t="str">
        <f t="shared" si="178"/>
        <v/>
      </c>
      <c r="IL54" s="89" t="str">
        <f t="shared" si="179"/>
        <v/>
      </c>
      <c r="IM54" s="90" t="str">
        <f t="shared" si="180"/>
        <v/>
      </c>
      <c r="IN54" s="90" t="str">
        <f t="shared" si="181"/>
        <v/>
      </c>
      <c r="IO54" s="91" t="str">
        <f t="shared" si="182"/>
        <v/>
      </c>
      <c r="IP54" s="92" t="str">
        <f t="shared" si="183"/>
        <v/>
      </c>
      <c r="IQ54" s="93" t="str">
        <f t="shared" si="184"/>
        <v/>
      </c>
      <c r="IR54" s="94" t="str">
        <f t="shared" si="185"/>
        <v/>
      </c>
      <c r="IS54" s="95" t="str">
        <f t="shared" si="186"/>
        <v/>
      </c>
      <c r="IU54" s="87"/>
      <c r="IV54" s="87"/>
      <c r="IW54" s="88" t="str">
        <f t="shared" si="187"/>
        <v/>
      </c>
      <c r="IX54" s="89" t="str">
        <f t="shared" si="188"/>
        <v/>
      </c>
      <c r="IY54" s="90" t="str">
        <f t="shared" si="189"/>
        <v/>
      </c>
      <c r="IZ54" s="90" t="str">
        <f t="shared" si="190"/>
        <v/>
      </c>
      <c r="JA54" s="91" t="str">
        <f t="shared" si="191"/>
        <v/>
      </c>
      <c r="JB54" s="92" t="str">
        <f t="shared" si="192"/>
        <v/>
      </c>
      <c r="JC54" s="93" t="str">
        <f t="shared" si="193"/>
        <v/>
      </c>
      <c r="JD54" s="94" t="str">
        <f t="shared" si="194"/>
        <v/>
      </c>
      <c r="JE54" s="95" t="str">
        <f t="shared" si="195"/>
        <v/>
      </c>
      <c r="JG54" s="87"/>
      <c r="JH54" s="87"/>
      <c r="JI54" s="88" t="str">
        <f t="shared" si="196"/>
        <v/>
      </c>
      <c r="JJ54" s="89" t="str">
        <f t="shared" si="197"/>
        <v/>
      </c>
      <c r="JK54" s="90" t="str">
        <f t="shared" si="198"/>
        <v/>
      </c>
      <c r="JL54" s="90" t="str">
        <f t="shared" si="199"/>
        <v/>
      </c>
      <c r="JM54" s="91" t="str">
        <f t="shared" si="200"/>
        <v/>
      </c>
      <c r="JN54" s="92" t="str">
        <f t="shared" si="201"/>
        <v/>
      </c>
      <c r="JO54" s="93" t="str">
        <f t="shared" si="202"/>
        <v/>
      </c>
      <c r="JP54" s="94" t="str">
        <f t="shared" si="203"/>
        <v/>
      </c>
      <c r="JQ54" s="95" t="str">
        <f t="shared" si="204"/>
        <v/>
      </c>
      <c r="JS54" s="87"/>
      <c r="JT54" s="87"/>
      <c r="JU54" s="88" t="str">
        <f t="shared" si="205"/>
        <v/>
      </c>
      <c r="JV54" s="89" t="str">
        <f t="shared" si="206"/>
        <v/>
      </c>
      <c r="JW54" s="90" t="str">
        <f t="shared" si="207"/>
        <v/>
      </c>
      <c r="JX54" s="90" t="str">
        <f t="shared" si="208"/>
        <v/>
      </c>
      <c r="JY54" s="91" t="str">
        <f t="shared" si="209"/>
        <v/>
      </c>
      <c r="JZ54" s="92" t="str">
        <f t="shared" si="210"/>
        <v/>
      </c>
      <c r="KA54" s="93" t="str">
        <f t="shared" si="211"/>
        <v/>
      </c>
      <c r="KB54" s="94" t="str">
        <f t="shared" si="212"/>
        <v/>
      </c>
      <c r="KC54" s="95" t="str">
        <f t="shared" si="213"/>
        <v/>
      </c>
      <c r="KE54" s="87"/>
      <c r="KF54" s="87"/>
    </row>
    <row r="55" spans="1:292" ht="13.5" customHeight="1" x14ac:dyDescent="0.25">
      <c r="A55" s="17"/>
      <c r="B55" s="87" t="s">
        <v>568</v>
      </c>
      <c r="C55" s="2" t="s">
        <v>569</v>
      </c>
      <c r="D55" s="167"/>
      <c r="E55" s="88">
        <f t="shared" ref="E55" si="325">IF(I55="","",E$3)</f>
        <v>41796</v>
      </c>
      <c r="F55" s="89" t="str">
        <f t="shared" ref="F55" si="326">IF(I55="","",E$1)</f>
        <v>Orbán II</v>
      </c>
      <c r="G55" s="90">
        <v>41340</v>
      </c>
      <c r="H55" s="90">
        <f t="shared" ref="H55" si="327">IF(I55="","",E$3)</f>
        <v>41796</v>
      </c>
      <c r="I55" s="91" t="str">
        <f t="shared" ref="I55" si="328">IF(P55="","",IF(ISNUMBER(SEARCH(":",P55)),MID(P55,FIND(":",P55)+2,FIND("(",P55)-FIND(":",P55)-3),LEFT(P55,FIND("(",P55)-2)))</f>
        <v>Mihály Varga</v>
      </c>
      <c r="J55" s="92" t="str">
        <f t="shared" ref="J55" si="329">IF(P55="","",MID(P55,FIND("(",P55)+1,4))</f>
        <v>1965</v>
      </c>
      <c r="K55" s="93" t="str">
        <f t="shared" ref="K55" si="330">IF(ISNUMBER(SEARCH("*female*",P55)),"female",IF(ISNUMBER(SEARCH("*male*",P55)),"male",""))</f>
        <v>male</v>
      </c>
      <c r="L55" s="94" t="s">
        <v>936</v>
      </c>
      <c r="M55" s="95" t="str">
        <f t="shared" ref="M55" si="331">IF(I55="","",(MID(I55,(SEARCH("^^",SUBSTITUTE(I55," ","^^",LEN(I55)-LEN(SUBSTITUTE(I55," ","")))))+1,99)&amp;"_"&amp;LEFT(I55,FIND(" ",I55)-1)&amp;"_"&amp;J55))</f>
        <v>Varga_Mihály_1965</v>
      </c>
      <c r="O55" s="87"/>
      <c r="P55" s="167" t="s">
        <v>1021</v>
      </c>
      <c r="Q55" s="88"/>
      <c r="R55" s="89"/>
      <c r="S55" s="90"/>
      <c r="T55" s="90"/>
      <c r="U55" s="91"/>
      <c r="V55" s="92"/>
      <c r="W55" s="93"/>
      <c r="X55" s="94"/>
      <c r="Y55" s="95"/>
      <c r="AA55" s="87"/>
      <c r="AB55" s="167"/>
      <c r="AC55" s="88"/>
      <c r="AD55" s="89"/>
      <c r="AE55" s="90"/>
      <c r="AF55" s="90"/>
      <c r="AG55" s="91"/>
      <c r="AH55" s="92"/>
      <c r="AI55" s="93"/>
      <c r="AJ55" s="94"/>
      <c r="AK55" s="95"/>
      <c r="AM55" s="87"/>
      <c r="AN55" s="87"/>
      <c r="AO55" s="88" t="str">
        <f t="shared" ref="AO55:AO56" si="332">IF(AS55="","",AO$3)</f>
        <v/>
      </c>
      <c r="AP55" s="89" t="str">
        <f t="shared" ref="AP55:AP56" si="333">IF(AS55="","",AO$1)</f>
        <v/>
      </c>
      <c r="AQ55" s="90" t="str">
        <f t="shared" ref="AQ55:AQ56" si="334">IF(AS55="","",AO$2)</f>
        <v/>
      </c>
      <c r="AR55" s="90" t="str">
        <f t="shared" ref="AR55:AR56" si="335">IF(AS55="","",AO$3)</f>
        <v/>
      </c>
      <c r="AS55" s="91" t="str">
        <f t="shared" ref="AS55:AS56" si="336">IF(AZ55="","",IF(ISNUMBER(SEARCH(":",AZ55)),MID(AZ55,FIND(":",AZ55)+2,FIND("(",AZ55)-FIND(":",AZ55)-3),LEFT(AZ55,FIND("(",AZ55)-2)))</f>
        <v/>
      </c>
      <c r="AT55" s="92" t="str">
        <f t="shared" ref="AT55:AT56" si="337">IF(AZ55="","",MID(AZ55,FIND("(",AZ55)+1,4))</f>
        <v/>
      </c>
      <c r="AU55" s="93" t="str">
        <f t="shared" ref="AU55:AU56" si="338">IF(ISNUMBER(SEARCH("*female*",AZ55)),"female",IF(ISNUMBER(SEARCH("*male*",AZ55)),"male",""))</f>
        <v/>
      </c>
      <c r="AV55" s="94" t="str">
        <f t="shared" ref="AV55:AV56" si="339">IF(AZ55="","",IF(ISERROR(MID(AZ55,FIND("male,",AZ55)+6,(FIND(")",AZ55)-(FIND("male,",AZ55)+6))))=TRUE,"missing/error",MID(AZ55,FIND("male,",AZ55)+6,(FIND(")",AZ55)-(FIND("male,",AZ55)+6)))))</f>
        <v/>
      </c>
      <c r="AW55" s="95" t="str">
        <f t="shared" ref="AW55:AW56" si="340">IF(AS55="","",(MID(AS55,(SEARCH("^^",SUBSTITUTE(AS55," ","^^",LEN(AS55)-LEN(SUBSTITUTE(AS55," ","")))))+1,99)&amp;"_"&amp;LEFT(AS55,FIND(" ",AS55)-1)&amp;"_"&amp;AT55))</f>
        <v/>
      </c>
      <c r="AY55" s="87"/>
      <c r="AZ55" s="87"/>
      <c r="BA55" s="88"/>
      <c r="BB55" s="89"/>
      <c r="BC55" s="90"/>
      <c r="BD55" s="90"/>
      <c r="BE55" s="91"/>
      <c r="BF55" s="92"/>
      <c r="BG55" s="93"/>
      <c r="BH55" s="94"/>
      <c r="BI55" s="95"/>
      <c r="BK55" s="87"/>
      <c r="BL55" s="87"/>
      <c r="BM55" s="88"/>
      <c r="BN55" s="89"/>
      <c r="BO55" s="90"/>
      <c r="BP55" s="90"/>
      <c r="BQ55" s="91"/>
      <c r="BR55" s="92"/>
      <c r="BS55" s="93"/>
      <c r="BT55" s="94"/>
      <c r="BU55" s="95"/>
      <c r="BW55" s="87"/>
      <c r="BX55" s="87"/>
      <c r="BY55" s="88"/>
      <c r="BZ55" s="89"/>
      <c r="CA55" s="90"/>
      <c r="CB55" s="90"/>
      <c r="CC55" s="91"/>
      <c r="CD55" s="92"/>
      <c r="CE55" s="93"/>
      <c r="CF55" s="94"/>
      <c r="CG55" s="95"/>
      <c r="CI55" s="87"/>
      <c r="CJ55" s="87"/>
      <c r="CK55" s="88"/>
      <c r="CL55" s="89"/>
      <c r="CM55" s="90"/>
      <c r="CN55" s="90"/>
      <c r="CO55" s="91"/>
      <c r="CP55" s="92"/>
      <c r="CQ55" s="93"/>
      <c r="CR55" s="94"/>
      <c r="CS55" s="95"/>
      <c r="CU55" s="87"/>
      <c r="CV55" s="87"/>
      <c r="CW55" s="88"/>
      <c r="CX55" s="89"/>
      <c r="CY55" s="90"/>
      <c r="CZ55" s="90"/>
      <c r="DA55" s="91"/>
      <c r="DB55" s="92"/>
      <c r="DC55" s="93"/>
      <c r="DD55" s="94"/>
      <c r="DE55" s="95"/>
      <c r="DG55" s="87"/>
      <c r="DH55" s="87"/>
      <c r="DI55" s="88"/>
      <c r="DJ55" s="89"/>
      <c r="DK55" s="90"/>
      <c r="DL55" s="90"/>
      <c r="DM55" s="91"/>
      <c r="DN55" s="92"/>
      <c r="DO55" s="93"/>
      <c r="DP55" s="94"/>
      <c r="DQ55" s="95"/>
      <c r="DS55" s="87"/>
      <c r="DT55" s="87"/>
      <c r="DU55" s="88"/>
      <c r="DV55" s="89"/>
      <c r="DW55" s="90"/>
      <c r="DX55" s="90"/>
      <c r="DY55" s="91"/>
      <c r="DZ55" s="92"/>
      <c r="EA55" s="93"/>
      <c r="EB55" s="94"/>
      <c r="EC55" s="95"/>
      <c r="EE55" s="87"/>
      <c r="EF55" s="87"/>
      <c r="EG55" s="88"/>
      <c r="EH55" s="89"/>
      <c r="EI55" s="90"/>
      <c r="EJ55" s="90"/>
      <c r="EK55" s="91"/>
      <c r="EL55" s="92"/>
      <c r="EM55" s="93"/>
      <c r="EN55" s="94"/>
      <c r="EO55" s="95"/>
      <c r="EQ55" s="87"/>
      <c r="ER55" s="87"/>
      <c r="ES55" s="88"/>
      <c r="ET55" s="89"/>
      <c r="EU55" s="90"/>
      <c r="EV55" s="90"/>
      <c r="EW55" s="91"/>
      <c r="EX55" s="92"/>
      <c r="EY55" s="93"/>
      <c r="EZ55" s="94"/>
      <c r="FA55" s="95"/>
      <c r="FC55" s="87"/>
      <c r="FD55" s="87"/>
      <c r="FE55" s="88"/>
      <c r="FF55" s="89"/>
      <c r="FG55" s="90"/>
      <c r="FH55" s="90"/>
      <c r="FI55" s="91"/>
      <c r="FJ55" s="92"/>
      <c r="FK55" s="93"/>
      <c r="FL55" s="94"/>
      <c r="FM55" s="95"/>
      <c r="FO55" s="87"/>
      <c r="FP55" s="87"/>
      <c r="FQ55" s="88"/>
      <c r="FR55" s="89"/>
      <c r="FS55" s="90"/>
      <c r="FT55" s="90"/>
      <c r="FU55" s="91"/>
      <c r="FV55" s="92"/>
      <c r="FW55" s="93"/>
      <c r="FX55" s="94"/>
      <c r="FY55" s="95"/>
      <c r="GA55" s="87"/>
      <c r="GB55" s="87"/>
      <c r="GC55" s="88"/>
      <c r="GD55" s="89"/>
      <c r="GE55" s="90"/>
      <c r="GF55" s="90"/>
      <c r="GG55" s="91"/>
      <c r="GH55" s="92"/>
      <c r="GI55" s="93"/>
      <c r="GJ55" s="94"/>
      <c r="GK55" s="95"/>
      <c r="GM55" s="87"/>
      <c r="GN55" s="87"/>
      <c r="GO55" s="88"/>
      <c r="GP55" s="89"/>
      <c r="GQ55" s="90"/>
      <c r="GR55" s="90"/>
      <c r="GS55" s="91"/>
      <c r="GT55" s="92"/>
      <c r="GU55" s="93"/>
      <c r="GV55" s="94"/>
      <c r="GW55" s="95"/>
      <c r="GY55" s="87"/>
      <c r="GZ55" s="87"/>
      <c r="HA55" s="88"/>
      <c r="HB55" s="89"/>
      <c r="HC55" s="90"/>
      <c r="HD55" s="90"/>
      <c r="HE55" s="91"/>
      <c r="HF55" s="92"/>
      <c r="HG55" s="93"/>
      <c r="HH55" s="94"/>
      <c r="HI55" s="95"/>
      <c r="HK55" s="87"/>
      <c r="HL55" s="87"/>
      <c r="HM55" s="88"/>
      <c r="HN55" s="89"/>
      <c r="HO55" s="90"/>
      <c r="HP55" s="90"/>
      <c r="HQ55" s="91"/>
      <c r="HR55" s="92"/>
      <c r="HS55" s="93"/>
      <c r="HT55" s="94"/>
      <c r="HU55" s="95"/>
      <c r="HW55" s="87"/>
      <c r="HX55" s="87"/>
      <c r="HY55" s="88"/>
      <c r="HZ55" s="89"/>
      <c r="IA55" s="90"/>
      <c r="IB55" s="90"/>
      <c r="IC55" s="91"/>
      <c r="ID55" s="92"/>
      <c r="IE55" s="93"/>
      <c r="IF55" s="94"/>
      <c r="IG55" s="95"/>
      <c r="II55" s="87"/>
      <c r="IJ55" s="87"/>
      <c r="IK55" s="88"/>
      <c r="IL55" s="89"/>
      <c r="IM55" s="90"/>
      <c r="IN55" s="90"/>
      <c r="IO55" s="91"/>
      <c r="IP55" s="92"/>
      <c r="IQ55" s="93"/>
      <c r="IR55" s="94"/>
      <c r="IS55" s="95"/>
      <c r="IU55" s="87"/>
      <c r="IV55" s="87"/>
      <c r="IW55" s="88"/>
      <c r="IX55" s="89"/>
      <c r="IY55" s="90"/>
      <c r="IZ55" s="90"/>
      <c r="JA55" s="91"/>
      <c r="JB55" s="92"/>
      <c r="JC55" s="93"/>
      <c r="JD55" s="94"/>
      <c r="JE55" s="95"/>
      <c r="JG55" s="87"/>
      <c r="JH55" s="87"/>
      <c r="JI55" s="88"/>
      <c r="JJ55" s="89"/>
      <c r="JK55" s="90"/>
      <c r="JL55" s="90"/>
      <c r="JM55" s="91"/>
      <c r="JN55" s="92"/>
      <c r="JO55" s="93"/>
      <c r="JP55" s="94"/>
      <c r="JQ55" s="95"/>
      <c r="JS55" s="87"/>
      <c r="JT55" s="87"/>
      <c r="JU55" s="88"/>
      <c r="JV55" s="89"/>
      <c r="JW55" s="90"/>
      <c r="JX55" s="90"/>
      <c r="JY55" s="91"/>
      <c r="JZ55" s="92"/>
      <c r="KA55" s="93"/>
      <c r="KB55" s="94"/>
      <c r="KC55" s="95"/>
      <c r="KE55" s="87"/>
      <c r="KF55" s="87"/>
    </row>
    <row r="56" spans="1:292" ht="13.5" customHeight="1" x14ac:dyDescent="0.25">
      <c r="A56" s="17"/>
      <c r="B56" s="87" t="s">
        <v>1190</v>
      </c>
      <c r="C56" s="2" t="s">
        <v>1191</v>
      </c>
      <c r="D56" s="167"/>
      <c r="E56" s="88"/>
      <c r="F56" s="89"/>
      <c r="G56" s="90"/>
      <c r="H56" s="90"/>
      <c r="I56" s="91"/>
      <c r="J56" s="92"/>
      <c r="K56" s="93"/>
      <c r="L56" s="94"/>
      <c r="M56" s="95"/>
      <c r="O56" s="87"/>
      <c r="P56" s="167"/>
      <c r="Q56" s="88"/>
      <c r="R56" s="89"/>
      <c r="S56" s="90"/>
      <c r="T56" s="90"/>
      <c r="U56" s="91"/>
      <c r="V56" s="92"/>
      <c r="W56" s="93"/>
      <c r="X56" s="94"/>
      <c r="Y56" s="95"/>
      <c r="AA56" s="87"/>
      <c r="AB56" s="167"/>
      <c r="AC56" s="88"/>
      <c r="AD56" s="89"/>
      <c r="AE56" s="90"/>
      <c r="AF56" s="90"/>
      <c r="AG56" s="91"/>
      <c r="AH56" s="92"/>
      <c r="AI56" s="93"/>
      <c r="AJ56" s="94"/>
      <c r="AK56" s="95"/>
      <c r="AM56" s="87"/>
      <c r="AN56" s="87"/>
      <c r="AO56" s="88">
        <f t="shared" si="332"/>
        <v>44926</v>
      </c>
      <c r="AP56" s="89" t="str">
        <f t="shared" si="333"/>
        <v>Orban IV</v>
      </c>
      <c r="AQ56" s="90">
        <f t="shared" si="334"/>
        <v>44705</v>
      </c>
      <c r="AR56" s="90">
        <f t="shared" si="335"/>
        <v>44926</v>
      </c>
      <c r="AS56" s="91" t="str">
        <f t="shared" si="336"/>
        <v>Márton Nagy</v>
      </c>
      <c r="AT56" s="92" t="str">
        <f t="shared" si="337"/>
        <v>1976</v>
      </c>
      <c r="AU56" s="93" t="str">
        <f t="shared" si="338"/>
        <v>male</v>
      </c>
      <c r="AV56" s="94" t="str">
        <f t="shared" si="339"/>
        <v>hu_independent01</v>
      </c>
      <c r="AW56" s="95" t="str">
        <f t="shared" si="340"/>
        <v>Nagy_Márton_1976</v>
      </c>
      <c r="AY56" s="87"/>
      <c r="AZ56" s="87" t="s">
        <v>1192</v>
      </c>
      <c r="BA56" s="88"/>
      <c r="BB56" s="89"/>
      <c r="BC56" s="90"/>
      <c r="BD56" s="90"/>
      <c r="BE56" s="91"/>
      <c r="BF56" s="92"/>
      <c r="BG56" s="93"/>
      <c r="BH56" s="94"/>
      <c r="BI56" s="95"/>
      <c r="BK56" s="87"/>
      <c r="BL56" s="87"/>
      <c r="BM56" s="88"/>
      <c r="BN56" s="89"/>
      <c r="BO56" s="90"/>
      <c r="BP56" s="90"/>
      <c r="BQ56" s="91"/>
      <c r="BR56" s="92"/>
      <c r="BS56" s="93"/>
      <c r="BT56" s="94"/>
      <c r="BU56" s="95"/>
      <c r="BW56" s="87"/>
      <c r="BX56" s="87"/>
      <c r="BY56" s="88"/>
      <c r="BZ56" s="89"/>
      <c r="CA56" s="90"/>
      <c r="CB56" s="90"/>
      <c r="CC56" s="91"/>
      <c r="CD56" s="92"/>
      <c r="CE56" s="93"/>
      <c r="CF56" s="94"/>
      <c r="CG56" s="95"/>
      <c r="CI56" s="87"/>
      <c r="CJ56" s="87"/>
      <c r="CK56" s="88"/>
      <c r="CL56" s="89"/>
      <c r="CM56" s="90"/>
      <c r="CN56" s="90"/>
      <c r="CO56" s="91"/>
      <c r="CP56" s="92"/>
      <c r="CQ56" s="93"/>
      <c r="CR56" s="94"/>
      <c r="CS56" s="95"/>
      <c r="CU56" s="87"/>
      <c r="CV56" s="87"/>
      <c r="CW56" s="88"/>
      <c r="CX56" s="89"/>
      <c r="CY56" s="90"/>
      <c r="CZ56" s="90"/>
      <c r="DA56" s="91"/>
      <c r="DB56" s="92"/>
      <c r="DC56" s="93"/>
      <c r="DD56" s="94"/>
      <c r="DE56" s="95"/>
      <c r="DG56" s="87"/>
      <c r="DH56" s="87"/>
      <c r="DI56" s="88"/>
      <c r="DJ56" s="89"/>
      <c r="DK56" s="90"/>
      <c r="DL56" s="90"/>
      <c r="DM56" s="91"/>
      <c r="DN56" s="92"/>
      <c r="DO56" s="93"/>
      <c r="DP56" s="94"/>
      <c r="DQ56" s="95"/>
      <c r="DS56" s="87"/>
      <c r="DT56" s="87"/>
      <c r="DU56" s="88"/>
      <c r="DV56" s="89"/>
      <c r="DW56" s="90"/>
      <c r="DX56" s="90"/>
      <c r="DY56" s="91"/>
      <c r="DZ56" s="92"/>
      <c r="EA56" s="93"/>
      <c r="EB56" s="94"/>
      <c r="EC56" s="95"/>
      <c r="EE56" s="87"/>
      <c r="EF56" s="87"/>
      <c r="EG56" s="88"/>
      <c r="EH56" s="89"/>
      <c r="EI56" s="90"/>
      <c r="EJ56" s="90"/>
      <c r="EK56" s="91"/>
      <c r="EL56" s="92"/>
      <c r="EM56" s="93"/>
      <c r="EN56" s="94"/>
      <c r="EO56" s="95"/>
      <c r="EQ56" s="87"/>
      <c r="ER56" s="87"/>
      <c r="ES56" s="88"/>
      <c r="ET56" s="89"/>
      <c r="EU56" s="90"/>
      <c r="EV56" s="90"/>
      <c r="EW56" s="91"/>
      <c r="EX56" s="92"/>
      <c r="EY56" s="93"/>
      <c r="EZ56" s="94"/>
      <c r="FA56" s="95"/>
      <c r="FC56" s="87"/>
      <c r="FD56" s="87"/>
      <c r="FE56" s="88"/>
      <c r="FF56" s="89"/>
      <c r="FG56" s="90"/>
      <c r="FH56" s="90"/>
      <c r="FI56" s="91"/>
      <c r="FJ56" s="92"/>
      <c r="FK56" s="93"/>
      <c r="FL56" s="94"/>
      <c r="FM56" s="95"/>
      <c r="FO56" s="87"/>
      <c r="FP56" s="87"/>
      <c r="FQ56" s="88"/>
      <c r="FR56" s="89"/>
      <c r="FS56" s="90"/>
      <c r="FT56" s="90"/>
      <c r="FU56" s="91"/>
      <c r="FV56" s="92"/>
      <c r="FW56" s="93"/>
      <c r="FX56" s="94"/>
      <c r="FY56" s="95"/>
      <c r="GA56" s="87"/>
      <c r="GB56" s="87"/>
      <c r="GC56" s="88"/>
      <c r="GD56" s="89"/>
      <c r="GE56" s="90"/>
      <c r="GF56" s="90"/>
      <c r="GG56" s="91"/>
      <c r="GH56" s="92"/>
      <c r="GI56" s="93"/>
      <c r="GJ56" s="94"/>
      <c r="GK56" s="95"/>
      <c r="GM56" s="87"/>
      <c r="GN56" s="87"/>
      <c r="GO56" s="88"/>
      <c r="GP56" s="89"/>
      <c r="GQ56" s="90"/>
      <c r="GR56" s="90"/>
      <c r="GS56" s="91"/>
      <c r="GT56" s="92"/>
      <c r="GU56" s="93"/>
      <c r="GV56" s="94"/>
      <c r="GW56" s="95"/>
      <c r="GY56" s="87"/>
      <c r="GZ56" s="87"/>
      <c r="HA56" s="88"/>
      <c r="HB56" s="89"/>
      <c r="HC56" s="90"/>
      <c r="HD56" s="90"/>
      <c r="HE56" s="91"/>
      <c r="HF56" s="92"/>
      <c r="HG56" s="93"/>
      <c r="HH56" s="94"/>
      <c r="HI56" s="95"/>
      <c r="HK56" s="87"/>
      <c r="HL56" s="87"/>
      <c r="HM56" s="88"/>
      <c r="HN56" s="89"/>
      <c r="HO56" s="90"/>
      <c r="HP56" s="90"/>
      <c r="HQ56" s="91"/>
      <c r="HR56" s="92"/>
      <c r="HS56" s="93"/>
      <c r="HT56" s="94"/>
      <c r="HU56" s="95"/>
      <c r="HW56" s="87"/>
      <c r="HX56" s="87"/>
      <c r="HY56" s="88"/>
      <c r="HZ56" s="89"/>
      <c r="IA56" s="90"/>
      <c r="IB56" s="90"/>
      <c r="IC56" s="91"/>
      <c r="ID56" s="92"/>
      <c r="IE56" s="93"/>
      <c r="IF56" s="94"/>
      <c r="IG56" s="95"/>
      <c r="II56" s="87"/>
      <c r="IJ56" s="87"/>
      <c r="IK56" s="88"/>
      <c r="IL56" s="89"/>
      <c r="IM56" s="90"/>
      <c r="IN56" s="90"/>
      <c r="IO56" s="91"/>
      <c r="IP56" s="92"/>
      <c r="IQ56" s="93"/>
      <c r="IR56" s="94"/>
      <c r="IS56" s="95"/>
      <c r="IU56" s="87"/>
      <c r="IV56" s="87"/>
      <c r="IW56" s="88"/>
      <c r="IX56" s="89"/>
      <c r="IY56" s="90"/>
      <c r="IZ56" s="90"/>
      <c r="JA56" s="91"/>
      <c r="JB56" s="92"/>
      <c r="JC56" s="93"/>
      <c r="JD56" s="94"/>
      <c r="JE56" s="95"/>
      <c r="JG56" s="87"/>
      <c r="JH56" s="87"/>
      <c r="JI56" s="88"/>
      <c r="JJ56" s="89"/>
      <c r="JK56" s="90"/>
      <c r="JL56" s="90"/>
      <c r="JM56" s="91"/>
      <c r="JN56" s="92"/>
      <c r="JO56" s="93"/>
      <c r="JP56" s="94"/>
      <c r="JQ56" s="95"/>
      <c r="JS56" s="87"/>
      <c r="JT56" s="87"/>
      <c r="JU56" s="88"/>
      <c r="JV56" s="89"/>
      <c r="JW56" s="90"/>
      <c r="JX56" s="90"/>
      <c r="JY56" s="91"/>
      <c r="JZ56" s="92"/>
      <c r="KA56" s="93"/>
      <c r="KB56" s="94"/>
      <c r="KC56" s="95"/>
      <c r="KE56" s="87"/>
      <c r="KF56" s="87"/>
    </row>
    <row r="57" spans="1:292" ht="13.5" customHeight="1" x14ac:dyDescent="0.25">
      <c r="A57" s="17"/>
      <c r="B57" s="87" t="s">
        <v>570</v>
      </c>
      <c r="C57" s="2" t="s">
        <v>571</v>
      </c>
      <c r="D57" s="167"/>
      <c r="E57" s="88" t="str">
        <f t="shared" si="0"/>
        <v/>
      </c>
      <c r="F57" s="89" t="str">
        <f t="shared" si="1"/>
        <v/>
      </c>
      <c r="G57" s="90" t="str">
        <f t="shared" si="2"/>
        <v/>
      </c>
      <c r="H57" s="90" t="str">
        <f t="shared" si="3"/>
        <v/>
      </c>
      <c r="I57" s="91" t="str">
        <f t="shared" si="4"/>
        <v/>
      </c>
      <c r="J57" s="92" t="str">
        <f t="shared" si="5"/>
        <v/>
      </c>
      <c r="K57" s="93" t="str">
        <f t="shared" si="6"/>
        <v/>
      </c>
      <c r="L57" s="94" t="str">
        <f t="shared" si="214"/>
        <v/>
      </c>
      <c r="M57" s="95" t="str">
        <f t="shared" si="7"/>
        <v/>
      </c>
      <c r="O57" s="87"/>
      <c r="P57" s="167"/>
      <c r="Q57" s="88" t="str">
        <f t="shared" si="8"/>
        <v/>
      </c>
      <c r="R57" s="89" t="str">
        <f t="shared" si="9"/>
        <v/>
      </c>
      <c r="S57" s="90" t="str">
        <f t="shared" si="10"/>
        <v/>
      </c>
      <c r="T57" s="90" t="str">
        <f t="shared" si="11"/>
        <v/>
      </c>
      <c r="U57" s="91" t="str">
        <f t="shared" si="12"/>
        <v/>
      </c>
      <c r="V57" s="92" t="str">
        <f t="shared" si="13"/>
        <v/>
      </c>
      <c r="W57" s="93" t="str">
        <f t="shared" si="14"/>
        <v/>
      </c>
      <c r="X57" s="94" t="str">
        <f t="shared" si="15"/>
        <v/>
      </c>
      <c r="Y57" s="95" t="str">
        <f t="shared" si="16"/>
        <v/>
      </c>
      <c r="AA57" s="87"/>
      <c r="AB57" s="87"/>
      <c r="AC57" s="88" t="str">
        <f t="shared" si="17"/>
        <v/>
      </c>
      <c r="AD57" s="89" t="str">
        <f t="shared" si="18"/>
        <v/>
      </c>
      <c r="AE57" s="90" t="str">
        <f t="shared" si="19"/>
        <v/>
      </c>
      <c r="AF57" s="90" t="str">
        <f t="shared" si="20"/>
        <v/>
      </c>
      <c r="AG57" s="91" t="str">
        <f t="shared" si="21"/>
        <v/>
      </c>
      <c r="AH57" s="92" t="str">
        <f t="shared" si="22"/>
        <v/>
      </c>
      <c r="AI57" s="93" t="str">
        <f t="shared" si="23"/>
        <v/>
      </c>
      <c r="AJ57" s="94" t="str">
        <f t="shared" si="24"/>
        <v/>
      </c>
      <c r="AK57" s="95" t="str">
        <f t="shared" si="25"/>
        <v/>
      </c>
      <c r="AM57" s="87"/>
      <c r="AN57" s="87"/>
      <c r="AO57" s="88" t="str">
        <f t="shared" si="26"/>
        <v/>
      </c>
      <c r="AP57" s="89" t="str">
        <f t="shared" si="27"/>
        <v/>
      </c>
      <c r="AQ57" s="90" t="str">
        <f t="shared" si="28"/>
        <v/>
      </c>
      <c r="AR57" s="90" t="str">
        <f t="shared" si="29"/>
        <v/>
      </c>
      <c r="AS57" s="91" t="str">
        <f t="shared" si="30"/>
        <v/>
      </c>
      <c r="AT57" s="92" t="str">
        <f t="shared" si="31"/>
        <v/>
      </c>
      <c r="AU57" s="93" t="str">
        <f t="shared" si="32"/>
        <v/>
      </c>
      <c r="AV57" s="94" t="str">
        <f t="shared" si="33"/>
        <v/>
      </c>
      <c r="AW57" s="95" t="str">
        <f t="shared" si="34"/>
        <v/>
      </c>
      <c r="AY57" s="87"/>
      <c r="AZ57" s="87"/>
      <c r="BA57" s="88" t="str">
        <f t="shared" si="35"/>
        <v/>
      </c>
      <c r="BB57" s="89" t="str">
        <f t="shared" si="36"/>
        <v/>
      </c>
      <c r="BC57" s="90" t="str">
        <f t="shared" si="37"/>
        <v/>
      </c>
      <c r="BD57" s="90" t="str">
        <f t="shared" si="38"/>
        <v/>
      </c>
      <c r="BE57" s="91" t="str">
        <f t="shared" si="39"/>
        <v/>
      </c>
      <c r="BF57" s="92" t="str">
        <f t="shared" si="40"/>
        <v/>
      </c>
      <c r="BG57" s="93" t="str">
        <f t="shared" si="41"/>
        <v/>
      </c>
      <c r="BH57" s="94" t="str">
        <f t="shared" si="42"/>
        <v/>
      </c>
      <c r="BI57" s="95" t="str">
        <f t="shared" si="43"/>
        <v/>
      </c>
      <c r="BK57" s="87"/>
      <c r="BL57" s="87"/>
      <c r="BM57" s="88" t="str">
        <f t="shared" si="44"/>
        <v/>
      </c>
      <c r="BN57" s="89" t="str">
        <f t="shared" si="45"/>
        <v/>
      </c>
      <c r="BO57" s="90" t="str">
        <f t="shared" si="46"/>
        <v/>
      </c>
      <c r="BP57" s="90" t="str">
        <f t="shared" si="47"/>
        <v/>
      </c>
      <c r="BQ57" s="91" t="str">
        <f t="shared" si="48"/>
        <v/>
      </c>
      <c r="BR57" s="92" t="str">
        <f t="shared" si="49"/>
        <v/>
      </c>
      <c r="BS57" s="93" t="str">
        <f t="shared" si="50"/>
        <v/>
      </c>
      <c r="BT57" s="94" t="str">
        <f t="shared" si="51"/>
        <v/>
      </c>
      <c r="BU57" s="95" t="str">
        <f t="shared" si="52"/>
        <v/>
      </c>
      <c r="BW57" s="87"/>
      <c r="BX57" s="87"/>
      <c r="BY57" s="88" t="str">
        <f t="shared" si="53"/>
        <v/>
      </c>
      <c r="BZ57" s="89" t="str">
        <f t="shared" si="54"/>
        <v/>
      </c>
      <c r="CA57" s="90" t="str">
        <f t="shared" si="55"/>
        <v/>
      </c>
      <c r="CB57" s="90" t="str">
        <f t="shared" si="56"/>
        <v/>
      </c>
      <c r="CC57" s="91" t="str">
        <f t="shared" si="57"/>
        <v/>
      </c>
      <c r="CD57" s="92" t="str">
        <f t="shared" si="58"/>
        <v/>
      </c>
      <c r="CE57" s="93" t="str">
        <f t="shared" si="59"/>
        <v/>
      </c>
      <c r="CF57" s="94" t="str">
        <f t="shared" si="60"/>
        <v/>
      </c>
      <c r="CG57" s="95" t="str">
        <f t="shared" si="61"/>
        <v/>
      </c>
      <c r="CI57" s="87"/>
      <c r="CJ57" s="87"/>
      <c r="CK57" s="88" t="str">
        <f t="shared" si="62"/>
        <v/>
      </c>
      <c r="CL57" s="89" t="str">
        <f t="shared" si="63"/>
        <v/>
      </c>
      <c r="CM57" s="90" t="str">
        <f t="shared" si="64"/>
        <v/>
      </c>
      <c r="CN57" s="90" t="str">
        <f t="shared" si="65"/>
        <v/>
      </c>
      <c r="CO57" s="91" t="str">
        <f t="shared" si="66"/>
        <v/>
      </c>
      <c r="CP57" s="92" t="str">
        <f t="shared" si="67"/>
        <v/>
      </c>
      <c r="CQ57" s="93" t="str">
        <f t="shared" si="68"/>
        <v/>
      </c>
      <c r="CR57" s="94" t="str">
        <f t="shared" si="69"/>
        <v/>
      </c>
      <c r="CS57" s="95" t="str">
        <f t="shared" si="70"/>
        <v/>
      </c>
      <c r="CU57" s="87"/>
      <c r="CV57" s="87"/>
      <c r="CW57" s="88" t="str">
        <f t="shared" si="71"/>
        <v/>
      </c>
      <c r="CX57" s="89" t="str">
        <f t="shared" si="72"/>
        <v/>
      </c>
      <c r="CY57" s="90" t="str">
        <f t="shared" si="73"/>
        <v/>
      </c>
      <c r="CZ57" s="90" t="str">
        <f t="shared" si="74"/>
        <v/>
      </c>
      <c r="DA57" s="91" t="str">
        <f t="shared" si="75"/>
        <v/>
      </c>
      <c r="DB57" s="92" t="str">
        <f t="shared" si="76"/>
        <v/>
      </c>
      <c r="DC57" s="93" t="str">
        <f t="shared" si="77"/>
        <v/>
      </c>
      <c r="DD57" s="94" t="str">
        <f t="shared" si="78"/>
        <v/>
      </c>
      <c r="DE57" s="95" t="str">
        <f t="shared" si="79"/>
        <v/>
      </c>
      <c r="DG57" s="87"/>
      <c r="DH57" s="87"/>
      <c r="DI57" s="88" t="str">
        <f t="shared" si="80"/>
        <v/>
      </c>
      <c r="DJ57" s="89" t="str">
        <f t="shared" si="81"/>
        <v/>
      </c>
      <c r="DK57" s="90" t="str">
        <f t="shared" si="82"/>
        <v/>
      </c>
      <c r="DL57" s="90" t="str">
        <f t="shared" si="83"/>
        <v/>
      </c>
      <c r="DM57" s="91" t="str">
        <f t="shared" si="84"/>
        <v/>
      </c>
      <c r="DN57" s="92" t="str">
        <f t="shared" si="85"/>
        <v/>
      </c>
      <c r="DO57" s="93" t="str">
        <f t="shared" si="86"/>
        <v/>
      </c>
      <c r="DP57" s="94" t="str">
        <f t="shared" si="87"/>
        <v/>
      </c>
      <c r="DQ57" s="95" t="str">
        <f t="shared" si="88"/>
        <v/>
      </c>
      <c r="DS57" s="87"/>
      <c r="DT57" s="87"/>
      <c r="DU57" s="88" t="str">
        <f t="shared" si="89"/>
        <v/>
      </c>
      <c r="DV57" s="89" t="str">
        <f t="shared" si="90"/>
        <v/>
      </c>
      <c r="DW57" s="90" t="str">
        <f t="shared" si="91"/>
        <v/>
      </c>
      <c r="DX57" s="90" t="str">
        <f t="shared" si="92"/>
        <v/>
      </c>
      <c r="DY57" s="91" t="str">
        <f t="shared" si="93"/>
        <v/>
      </c>
      <c r="DZ57" s="92" t="str">
        <f t="shared" si="94"/>
        <v/>
      </c>
      <c r="EA57" s="93" t="str">
        <f t="shared" si="95"/>
        <v/>
      </c>
      <c r="EB57" s="94" t="str">
        <f t="shared" si="96"/>
        <v/>
      </c>
      <c r="EC57" s="95" t="str">
        <f t="shared" si="97"/>
        <v/>
      </c>
      <c r="EE57" s="87"/>
      <c r="EF57" s="87"/>
      <c r="EG57" s="88" t="str">
        <f t="shared" si="98"/>
        <v/>
      </c>
      <c r="EH57" s="89" t="str">
        <f t="shared" si="99"/>
        <v/>
      </c>
      <c r="EI57" s="90" t="str">
        <f t="shared" si="100"/>
        <v/>
      </c>
      <c r="EJ57" s="90" t="str">
        <f t="shared" si="101"/>
        <v/>
      </c>
      <c r="EK57" s="91" t="str">
        <f t="shared" si="102"/>
        <v/>
      </c>
      <c r="EL57" s="92" t="str">
        <f t="shared" si="103"/>
        <v/>
      </c>
      <c r="EM57" s="93" t="str">
        <f t="shared" si="104"/>
        <v/>
      </c>
      <c r="EN57" s="94" t="str">
        <f t="shared" si="105"/>
        <v/>
      </c>
      <c r="EO57" s="95" t="str">
        <f t="shared" si="106"/>
        <v/>
      </c>
      <c r="EQ57" s="87"/>
      <c r="ER57" s="87"/>
      <c r="ES57" s="88" t="str">
        <f t="shared" si="107"/>
        <v/>
      </c>
      <c r="ET57" s="89" t="str">
        <f t="shared" si="108"/>
        <v/>
      </c>
      <c r="EU57" s="90" t="str">
        <f t="shared" si="109"/>
        <v/>
      </c>
      <c r="EV57" s="90" t="str">
        <f t="shared" si="110"/>
        <v/>
      </c>
      <c r="EW57" s="91" t="str">
        <f t="shared" si="111"/>
        <v/>
      </c>
      <c r="EX57" s="92" t="str">
        <f t="shared" si="112"/>
        <v/>
      </c>
      <c r="EY57" s="93" t="str">
        <f t="shared" si="113"/>
        <v/>
      </c>
      <c r="EZ57" s="94" t="str">
        <f t="shared" si="114"/>
        <v/>
      </c>
      <c r="FA57" s="95" t="str">
        <f t="shared" si="115"/>
        <v/>
      </c>
      <c r="FC57" s="87"/>
      <c r="FD57" s="87"/>
      <c r="FE57" s="88" t="str">
        <f t="shared" si="116"/>
        <v/>
      </c>
      <c r="FF57" s="89" t="str">
        <f t="shared" si="117"/>
        <v/>
      </c>
      <c r="FG57" s="90" t="str">
        <f t="shared" si="118"/>
        <v/>
      </c>
      <c r="FH57" s="90" t="str">
        <f t="shared" si="119"/>
        <v/>
      </c>
      <c r="FI57" s="91" t="str">
        <f t="shared" si="120"/>
        <v/>
      </c>
      <c r="FJ57" s="92" t="str">
        <f t="shared" si="121"/>
        <v/>
      </c>
      <c r="FK57" s="93" t="str">
        <f t="shared" si="122"/>
        <v/>
      </c>
      <c r="FL57" s="94" t="str">
        <f t="shared" si="123"/>
        <v/>
      </c>
      <c r="FM57" s="95" t="str">
        <f t="shared" si="124"/>
        <v/>
      </c>
      <c r="FO57" s="87"/>
      <c r="FP57" s="87"/>
      <c r="FQ57" s="88" t="str">
        <f>IF(FU57="","",#REF!)</f>
        <v/>
      </c>
      <c r="FR57" s="89" t="str">
        <f t="shared" si="125"/>
        <v/>
      </c>
      <c r="FS57" s="90" t="str">
        <f t="shared" si="126"/>
        <v/>
      </c>
      <c r="FT57" s="90" t="str">
        <f t="shared" si="127"/>
        <v/>
      </c>
      <c r="FU57" s="91" t="str">
        <f t="shared" si="128"/>
        <v/>
      </c>
      <c r="FV57" s="92" t="str">
        <f t="shared" si="129"/>
        <v/>
      </c>
      <c r="FW57" s="93" t="str">
        <f t="shared" si="130"/>
        <v/>
      </c>
      <c r="FX57" s="94" t="str">
        <f t="shared" si="131"/>
        <v/>
      </c>
      <c r="FY57" s="95" t="str">
        <f t="shared" si="132"/>
        <v/>
      </c>
      <c r="GA57" s="87"/>
      <c r="GB57" s="87"/>
      <c r="GC57" s="88" t="str">
        <f t="shared" si="133"/>
        <v/>
      </c>
      <c r="GD57" s="89" t="str">
        <f t="shared" si="134"/>
        <v/>
      </c>
      <c r="GE57" s="90" t="str">
        <f t="shared" si="135"/>
        <v/>
      </c>
      <c r="GF57" s="90" t="str">
        <f t="shared" si="136"/>
        <v/>
      </c>
      <c r="GG57" s="91" t="str">
        <f t="shared" si="137"/>
        <v/>
      </c>
      <c r="GH57" s="92" t="str">
        <f t="shared" si="138"/>
        <v/>
      </c>
      <c r="GI57" s="93" t="str">
        <f t="shared" si="139"/>
        <v/>
      </c>
      <c r="GJ57" s="94" t="str">
        <f t="shared" si="140"/>
        <v/>
      </c>
      <c r="GK57" s="95" t="str">
        <f t="shared" si="141"/>
        <v/>
      </c>
      <c r="GM57" s="87"/>
      <c r="GN57" s="87"/>
      <c r="GO57" s="88" t="str">
        <f t="shared" si="142"/>
        <v/>
      </c>
      <c r="GP57" s="89" t="str">
        <f t="shared" si="143"/>
        <v/>
      </c>
      <c r="GQ57" s="90" t="str">
        <f t="shared" si="144"/>
        <v/>
      </c>
      <c r="GR57" s="90" t="str">
        <f t="shared" si="145"/>
        <v/>
      </c>
      <c r="GS57" s="91" t="str">
        <f t="shared" si="146"/>
        <v/>
      </c>
      <c r="GT57" s="92" t="str">
        <f t="shared" si="147"/>
        <v/>
      </c>
      <c r="GU57" s="93" t="str">
        <f t="shared" si="148"/>
        <v/>
      </c>
      <c r="GV57" s="94" t="str">
        <f t="shared" si="149"/>
        <v/>
      </c>
      <c r="GW57" s="95" t="str">
        <f t="shared" si="150"/>
        <v/>
      </c>
      <c r="GY57" s="87"/>
      <c r="GZ57" s="87"/>
      <c r="HA57" s="88" t="str">
        <f t="shared" si="151"/>
        <v/>
      </c>
      <c r="HB57" s="89" t="str">
        <f t="shared" si="152"/>
        <v/>
      </c>
      <c r="HC57" s="90" t="str">
        <f t="shared" si="153"/>
        <v/>
      </c>
      <c r="HD57" s="90" t="str">
        <f t="shared" si="154"/>
        <v/>
      </c>
      <c r="HE57" s="91" t="str">
        <f t="shared" si="155"/>
        <v/>
      </c>
      <c r="HF57" s="92" t="str">
        <f t="shared" si="156"/>
        <v/>
      </c>
      <c r="HG57" s="93" t="str">
        <f t="shared" si="157"/>
        <v/>
      </c>
      <c r="HH57" s="94" t="str">
        <f t="shared" si="158"/>
        <v/>
      </c>
      <c r="HI57" s="95" t="str">
        <f t="shared" si="159"/>
        <v/>
      </c>
      <c r="HK57" s="87"/>
      <c r="HL57" s="87"/>
      <c r="HM57" s="88" t="str">
        <f t="shared" si="160"/>
        <v/>
      </c>
      <c r="HN57" s="89" t="str">
        <f t="shared" si="161"/>
        <v/>
      </c>
      <c r="HO57" s="90" t="str">
        <f t="shared" si="162"/>
        <v/>
      </c>
      <c r="HP57" s="90" t="str">
        <f t="shared" si="163"/>
        <v/>
      </c>
      <c r="HQ57" s="91" t="str">
        <f t="shared" si="164"/>
        <v/>
      </c>
      <c r="HR57" s="92" t="str">
        <f t="shared" si="165"/>
        <v/>
      </c>
      <c r="HS57" s="93" t="str">
        <f t="shared" si="166"/>
        <v/>
      </c>
      <c r="HT57" s="94" t="str">
        <f t="shared" si="167"/>
        <v/>
      </c>
      <c r="HU57" s="95" t="str">
        <f t="shared" si="168"/>
        <v/>
      </c>
      <c r="HW57" s="87"/>
      <c r="HX57" s="87"/>
      <c r="HY57" s="88" t="str">
        <f t="shared" si="169"/>
        <v/>
      </c>
      <c r="HZ57" s="89" t="str">
        <f t="shared" si="170"/>
        <v/>
      </c>
      <c r="IA57" s="90" t="str">
        <f t="shared" si="171"/>
        <v/>
      </c>
      <c r="IB57" s="90" t="str">
        <f t="shared" si="172"/>
        <v/>
      </c>
      <c r="IC57" s="91" t="str">
        <f t="shared" si="173"/>
        <v/>
      </c>
      <c r="ID57" s="92" t="str">
        <f t="shared" si="174"/>
        <v/>
      </c>
      <c r="IE57" s="93" t="str">
        <f t="shared" si="175"/>
        <v/>
      </c>
      <c r="IF57" s="94" t="str">
        <f t="shared" si="176"/>
        <v/>
      </c>
      <c r="IG57" s="95" t="str">
        <f t="shared" si="177"/>
        <v/>
      </c>
      <c r="II57" s="87"/>
      <c r="IJ57" s="87"/>
      <c r="IK57" s="88" t="str">
        <f t="shared" si="178"/>
        <v/>
      </c>
      <c r="IL57" s="89" t="str">
        <f t="shared" si="179"/>
        <v/>
      </c>
      <c r="IM57" s="90" t="str">
        <f t="shared" si="180"/>
        <v/>
      </c>
      <c r="IN57" s="90" t="str">
        <f t="shared" si="181"/>
        <v/>
      </c>
      <c r="IO57" s="91" t="str">
        <f t="shared" si="182"/>
        <v/>
      </c>
      <c r="IP57" s="92" t="str">
        <f t="shared" si="183"/>
        <v/>
      </c>
      <c r="IQ57" s="93" t="str">
        <f t="shared" si="184"/>
        <v/>
      </c>
      <c r="IR57" s="94" t="str">
        <f t="shared" si="185"/>
        <v/>
      </c>
      <c r="IS57" s="95" t="str">
        <f t="shared" si="186"/>
        <v/>
      </c>
      <c r="IU57" s="87"/>
      <c r="IV57" s="87"/>
      <c r="IW57" s="88" t="str">
        <f t="shared" si="187"/>
        <v/>
      </c>
      <c r="IX57" s="89" t="str">
        <f t="shared" si="188"/>
        <v/>
      </c>
      <c r="IY57" s="90" t="str">
        <f t="shared" si="189"/>
        <v/>
      </c>
      <c r="IZ57" s="90" t="str">
        <f t="shared" si="190"/>
        <v/>
      </c>
      <c r="JA57" s="91" t="str">
        <f t="shared" si="191"/>
        <v/>
      </c>
      <c r="JB57" s="92" t="str">
        <f t="shared" si="192"/>
        <v/>
      </c>
      <c r="JC57" s="93" t="str">
        <f t="shared" si="193"/>
        <v/>
      </c>
      <c r="JD57" s="94" t="str">
        <f t="shared" si="194"/>
        <v/>
      </c>
      <c r="JE57" s="95" t="str">
        <f t="shared" si="195"/>
        <v/>
      </c>
      <c r="JG57" s="87"/>
      <c r="JH57" s="87"/>
      <c r="JI57" s="88" t="str">
        <f t="shared" si="196"/>
        <v/>
      </c>
      <c r="JJ57" s="89" t="str">
        <f t="shared" si="197"/>
        <v/>
      </c>
      <c r="JK57" s="90" t="str">
        <f t="shared" si="198"/>
        <v/>
      </c>
      <c r="JL57" s="90" t="str">
        <f t="shared" si="199"/>
        <v/>
      </c>
      <c r="JM57" s="91" t="str">
        <f t="shared" si="200"/>
        <v/>
      </c>
      <c r="JN57" s="92" t="str">
        <f t="shared" si="201"/>
        <v/>
      </c>
      <c r="JO57" s="93" t="str">
        <f t="shared" si="202"/>
        <v/>
      </c>
      <c r="JP57" s="94" t="str">
        <f t="shared" si="203"/>
        <v/>
      </c>
      <c r="JQ57" s="95" t="str">
        <f t="shared" si="204"/>
        <v/>
      </c>
      <c r="JS57" s="87"/>
      <c r="JT57" s="87"/>
      <c r="JU57" s="88" t="str">
        <f t="shared" si="205"/>
        <v/>
      </c>
      <c r="JV57" s="89" t="str">
        <f t="shared" si="206"/>
        <v/>
      </c>
      <c r="JW57" s="90" t="str">
        <f t="shared" si="207"/>
        <v/>
      </c>
      <c r="JX57" s="90" t="str">
        <f t="shared" si="208"/>
        <v/>
      </c>
      <c r="JY57" s="91" t="str">
        <f t="shared" si="209"/>
        <v/>
      </c>
      <c r="JZ57" s="92" t="str">
        <f t="shared" si="210"/>
        <v/>
      </c>
      <c r="KA57" s="93" t="str">
        <f t="shared" si="211"/>
        <v/>
      </c>
      <c r="KB57" s="94" t="str">
        <f t="shared" si="212"/>
        <v/>
      </c>
      <c r="KC57" s="95" t="str">
        <f t="shared" si="213"/>
        <v/>
      </c>
      <c r="KE57" s="87"/>
      <c r="KF57" s="87"/>
    </row>
    <row r="58" spans="1:292" ht="13.5" customHeight="1" x14ac:dyDescent="0.25">
      <c r="A58" s="17"/>
      <c r="B58" s="87" t="s">
        <v>572</v>
      </c>
      <c r="C58" s="2" t="s">
        <v>573</v>
      </c>
      <c r="D58" s="167"/>
      <c r="E58" s="88" t="str">
        <f t="shared" si="0"/>
        <v/>
      </c>
      <c r="F58" s="89" t="str">
        <f t="shared" si="1"/>
        <v/>
      </c>
      <c r="G58" s="90" t="str">
        <f t="shared" si="2"/>
        <v/>
      </c>
      <c r="H58" s="90" t="str">
        <f t="shared" si="3"/>
        <v/>
      </c>
      <c r="I58" s="91" t="str">
        <f t="shared" si="4"/>
        <v/>
      </c>
      <c r="J58" s="92" t="str">
        <f t="shared" si="5"/>
        <v/>
      </c>
      <c r="K58" s="93" t="str">
        <f t="shared" si="6"/>
        <v/>
      </c>
      <c r="L58" s="94" t="str">
        <f t="shared" si="214"/>
        <v/>
      </c>
      <c r="M58" s="95" t="str">
        <f t="shared" si="7"/>
        <v/>
      </c>
      <c r="O58" s="87"/>
      <c r="P58" s="167"/>
      <c r="Q58" s="88" t="str">
        <f t="shared" si="8"/>
        <v/>
      </c>
      <c r="R58" s="89" t="str">
        <f t="shared" si="9"/>
        <v/>
      </c>
      <c r="S58" s="90" t="str">
        <f t="shared" si="10"/>
        <v/>
      </c>
      <c r="T58" s="90" t="str">
        <f t="shared" si="11"/>
        <v/>
      </c>
      <c r="U58" s="91" t="str">
        <f t="shared" si="12"/>
        <v/>
      </c>
      <c r="V58" s="92" t="str">
        <f t="shared" si="13"/>
        <v/>
      </c>
      <c r="W58" s="93" t="str">
        <f t="shared" si="14"/>
        <v/>
      </c>
      <c r="X58" s="94" t="str">
        <f t="shared" si="15"/>
        <v/>
      </c>
      <c r="Y58" s="95" t="str">
        <f t="shared" si="16"/>
        <v/>
      </c>
      <c r="AA58" s="87"/>
      <c r="AB58" s="87"/>
      <c r="AC58" s="88" t="str">
        <f t="shared" si="17"/>
        <v/>
      </c>
      <c r="AD58" s="89" t="str">
        <f t="shared" si="18"/>
        <v/>
      </c>
      <c r="AE58" s="90" t="str">
        <f t="shared" si="19"/>
        <v/>
      </c>
      <c r="AF58" s="90" t="str">
        <f t="shared" si="20"/>
        <v/>
      </c>
      <c r="AG58" s="91" t="str">
        <f t="shared" si="21"/>
        <v/>
      </c>
      <c r="AH58" s="92" t="str">
        <f t="shared" si="22"/>
        <v/>
      </c>
      <c r="AI58" s="93" t="str">
        <f t="shared" si="23"/>
        <v/>
      </c>
      <c r="AJ58" s="94" t="str">
        <f t="shared" si="24"/>
        <v/>
      </c>
      <c r="AK58" s="95" t="str">
        <f t="shared" si="25"/>
        <v/>
      </c>
      <c r="AM58" s="87"/>
      <c r="AN58" s="87"/>
      <c r="AO58" s="88" t="str">
        <f t="shared" si="26"/>
        <v/>
      </c>
      <c r="AP58" s="89" t="str">
        <f t="shared" si="27"/>
        <v/>
      </c>
      <c r="AQ58" s="90" t="str">
        <f t="shared" si="28"/>
        <v/>
      </c>
      <c r="AR58" s="90" t="str">
        <f t="shared" si="29"/>
        <v/>
      </c>
      <c r="AS58" s="91" t="str">
        <f t="shared" si="30"/>
        <v/>
      </c>
      <c r="AT58" s="92" t="str">
        <f t="shared" si="31"/>
        <v/>
      </c>
      <c r="AU58" s="93" t="str">
        <f t="shared" si="32"/>
        <v/>
      </c>
      <c r="AV58" s="94" t="str">
        <f t="shared" si="33"/>
        <v/>
      </c>
      <c r="AW58" s="95" t="str">
        <f t="shared" si="34"/>
        <v/>
      </c>
      <c r="AY58" s="87"/>
      <c r="AZ58" s="87"/>
      <c r="BA58" s="88" t="str">
        <f t="shared" si="35"/>
        <v/>
      </c>
      <c r="BB58" s="89" t="str">
        <f t="shared" si="36"/>
        <v/>
      </c>
      <c r="BC58" s="90" t="str">
        <f t="shared" si="37"/>
        <v/>
      </c>
      <c r="BD58" s="90" t="str">
        <f t="shared" si="38"/>
        <v/>
      </c>
      <c r="BE58" s="91" t="str">
        <f t="shared" si="39"/>
        <v/>
      </c>
      <c r="BF58" s="92" t="str">
        <f t="shared" si="40"/>
        <v/>
      </c>
      <c r="BG58" s="93" t="str">
        <f t="shared" si="41"/>
        <v/>
      </c>
      <c r="BH58" s="94" t="str">
        <f t="shared" si="42"/>
        <v/>
      </c>
      <c r="BI58" s="95" t="str">
        <f t="shared" si="43"/>
        <v/>
      </c>
      <c r="BK58" s="87"/>
      <c r="BL58" s="87"/>
      <c r="BM58" s="88" t="str">
        <f t="shared" si="44"/>
        <v/>
      </c>
      <c r="BN58" s="89" t="str">
        <f t="shared" si="45"/>
        <v/>
      </c>
      <c r="BO58" s="90" t="str">
        <f t="shared" si="46"/>
        <v/>
      </c>
      <c r="BP58" s="90" t="str">
        <f t="shared" si="47"/>
        <v/>
      </c>
      <c r="BQ58" s="91" t="str">
        <f t="shared" si="48"/>
        <v/>
      </c>
      <c r="BR58" s="92" t="str">
        <f t="shared" si="49"/>
        <v/>
      </c>
      <c r="BS58" s="93" t="str">
        <f t="shared" si="50"/>
        <v/>
      </c>
      <c r="BT58" s="94" t="str">
        <f t="shared" si="51"/>
        <v/>
      </c>
      <c r="BU58" s="95" t="str">
        <f t="shared" si="52"/>
        <v/>
      </c>
      <c r="BW58" s="87"/>
      <c r="BX58" s="87"/>
      <c r="BY58" s="88" t="str">
        <f t="shared" si="53"/>
        <v/>
      </c>
      <c r="BZ58" s="89" t="str">
        <f t="shared" si="54"/>
        <v/>
      </c>
      <c r="CA58" s="90" t="str">
        <f t="shared" si="55"/>
        <v/>
      </c>
      <c r="CB58" s="90" t="str">
        <f t="shared" si="56"/>
        <v/>
      </c>
      <c r="CC58" s="91" t="str">
        <f t="shared" si="57"/>
        <v/>
      </c>
      <c r="CD58" s="92" t="str">
        <f t="shared" si="58"/>
        <v/>
      </c>
      <c r="CE58" s="93" t="str">
        <f t="shared" si="59"/>
        <v/>
      </c>
      <c r="CF58" s="94" t="str">
        <f t="shared" si="60"/>
        <v/>
      </c>
      <c r="CG58" s="95" t="str">
        <f t="shared" si="61"/>
        <v/>
      </c>
      <c r="CI58" s="87"/>
      <c r="CJ58" s="87"/>
      <c r="CK58" s="88" t="str">
        <f t="shared" si="62"/>
        <v/>
      </c>
      <c r="CL58" s="89" t="str">
        <f t="shared" si="63"/>
        <v/>
      </c>
      <c r="CM58" s="90" t="str">
        <f t="shared" si="64"/>
        <v/>
      </c>
      <c r="CN58" s="90" t="str">
        <f t="shared" si="65"/>
        <v/>
      </c>
      <c r="CO58" s="91" t="str">
        <f t="shared" si="66"/>
        <v/>
      </c>
      <c r="CP58" s="92" t="str">
        <f t="shared" si="67"/>
        <v/>
      </c>
      <c r="CQ58" s="93" t="str">
        <f t="shared" si="68"/>
        <v/>
      </c>
      <c r="CR58" s="94" t="str">
        <f t="shared" si="69"/>
        <v/>
      </c>
      <c r="CS58" s="95" t="str">
        <f t="shared" si="70"/>
        <v/>
      </c>
      <c r="CU58" s="87"/>
      <c r="CV58" s="87"/>
      <c r="CW58" s="88" t="str">
        <f t="shared" si="71"/>
        <v/>
      </c>
      <c r="CX58" s="89" t="str">
        <f t="shared" si="72"/>
        <v/>
      </c>
      <c r="CY58" s="90" t="str">
        <f t="shared" si="73"/>
        <v/>
      </c>
      <c r="CZ58" s="90" t="str">
        <f t="shared" si="74"/>
        <v/>
      </c>
      <c r="DA58" s="91" t="str">
        <f t="shared" si="75"/>
        <v/>
      </c>
      <c r="DB58" s="92" t="str">
        <f t="shared" si="76"/>
        <v/>
      </c>
      <c r="DC58" s="93" t="str">
        <f t="shared" si="77"/>
        <v/>
      </c>
      <c r="DD58" s="94" t="str">
        <f t="shared" si="78"/>
        <v/>
      </c>
      <c r="DE58" s="95" t="str">
        <f t="shared" si="79"/>
        <v/>
      </c>
      <c r="DG58" s="87"/>
      <c r="DH58" s="87"/>
      <c r="DI58" s="88" t="str">
        <f t="shared" si="80"/>
        <v/>
      </c>
      <c r="DJ58" s="89" t="str">
        <f t="shared" si="81"/>
        <v/>
      </c>
      <c r="DK58" s="90" t="str">
        <f t="shared" si="82"/>
        <v/>
      </c>
      <c r="DL58" s="90" t="str">
        <f t="shared" si="83"/>
        <v/>
      </c>
      <c r="DM58" s="91" t="str">
        <f t="shared" si="84"/>
        <v/>
      </c>
      <c r="DN58" s="92" t="str">
        <f t="shared" si="85"/>
        <v/>
      </c>
      <c r="DO58" s="93" t="str">
        <f t="shared" si="86"/>
        <v/>
      </c>
      <c r="DP58" s="94" t="str">
        <f t="shared" si="87"/>
        <v/>
      </c>
      <c r="DQ58" s="95" t="str">
        <f t="shared" si="88"/>
        <v/>
      </c>
      <c r="DS58" s="87"/>
      <c r="DT58" s="87"/>
      <c r="DU58" s="88" t="str">
        <f t="shared" si="89"/>
        <v/>
      </c>
      <c r="DV58" s="89" t="str">
        <f t="shared" si="90"/>
        <v/>
      </c>
      <c r="DW58" s="90" t="str">
        <f t="shared" si="91"/>
        <v/>
      </c>
      <c r="DX58" s="90" t="str">
        <f t="shared" si="92"/>
        <v/>
      </c>
      <c r="DY58" s="91" t="str">
        <f t="shared" si="93"/>
        <v/>
      </c>
      <c r="DZ58" s="92" t="str">
        <f t="shared" si="94"/>
        <v/>
      </c>
      <c r="EA58" s="93" t="str">
        <f t="shared" si="95"/>
        <v/>
      </c>
      <c r="EB58" s="94" t="str">
        <f t="shared" si="96"/>
        <v/>
      </c>
      <c r="EC58" s="95" t="str">
        <f t="shared" si="97"/>
        <v/>
      </c>
      <c r="EE58" s="87"/>
      <c r="EF58" s="87"/>
      <c r="EG58" s="88" t="str">
        <f t="shared" si="98"/>
        <v/>
      </c>
      <c r="EH58" s="89" t="str">
        <f t="shared" si="99"/>
        <v/>
      </c>
      <c r="EI58" s="90" t="str">
        <f t="shared" si="100"/>
        <v/>
      </c>
      <c r="EJ58" s="90" t="str">
        <f t="shared" si="101"/>
        <v/>
      </c>
      <c r="EK58" s="91" t="str">
        <f t="shared" si="102"/>
        <v/>
      </c>
      <c r="EL58" s="92" t="str">
        <f t="shared" si="103"/>
        <v/>
      </c>
      <c r="EM58" s="93" t="str">
        <f t="shared" si="104"/>
        <v/>
      </c>
      <c r="EN58" s="94" t="str">
        <f t="shared" si="105"/>
        <v/>
      </c>
      <c r="EO58" s="95" t="str">
        <f t="shared" si="106"/>
        <v/>
      </c>
      <c r="EQ58" s="87"/>
      <c r="ER58" s="87"/>
      <c r="ES58" s="88" t="str">
        <f t="shared" si="107"/>
        <v/>
      </c>
      <c r="ET58" s="89" t="str">
        <f t="shared" si="108"/>
        <v/>
      </c>
      <c r="EU58" s="90" t="str">
        <f t="shared" si="109"/>
        <v/>
      </c>
      <c r="EV58" s="90" t="str">
        <f t="shared" si="110"/>
        <v/>
      </c>
      <c r="EW58" s="91" t="str">
        <f t="shared" si="111"/>
        <v/>
      </c>
      <c r="EX58" s="92" t="str">
        <f t="shared" si="112"/>
        <v/>
      </c>
      <c r="EY58" s="93" t="str">
        <f t="shared" si="113"/>
        <v/>
      </c>
      <c r="EZ58" s="94" t="str">
        <f t="shared" si="114"/>
        <v/>
      </c>
      <c r="FA58" s="95" t="str">
        <f t="shared" si="115"/>
        <v/>
      </c>
      <c r="FC58" s="87"/>
      <c r="FD58" s="87"/>
      <c r="FE58" s="88" t="str">
        <f t="shared" si="116"/>
        <v/>
      </c>
      <c r="FF58" s="89" t="str">
        <f t="shared" si="117"/>
        <v/>
      </c>
      <c r="FG58" s="90" t="str">
        <f t="shared" si="118"/>
        <v/>
      </c>
      <c r="FH58" s="90" t="str">
        <f t="shared" si="119"/>
        <v/>
      </c>
      <c r="FI58" s="91" t="str">
        <f t="shared" si="120"/>
        <v/>
      </c>
      <c r="FJ58" s="92" t="str">
        <f t="shared" si="121"/>
        <v/>
      </c>
      <c r="FK58" s="93" t="str">
        <f t="shared" si="122"/>
        <v/>
      </c>
      <c r="FL58" s="94" t="str">
        <f t="shared" si="123"/>
        <v/>
      </c>
      <c r="FM58" s="95" t="str">
        <f t="shared" si="124"/>
        <v/>
      </c>
      <c r="FO58" s="87"/>
      <c r="FP58" s="87"/>
      <c r="FQ58" s="88" t="str">
        <f>IF(FU58="","",#REF!)</f>
        <v/>
      </c>
      <c r="FR58" s="89" t="str">
        <f t="shared" si="125"/>
        <v/>
      </c>
      <c r="FS58" s="90" t="str">
        <f t="shared" si="126"/>
        <v/>
      </c>
      <c r="FT58" s="90" t="str">
        <f t="shared" si="127"/>
        <v/>
      </c>
      <c r="FU58" s="91" t="str">
        <f t="shared" si="128"/>
        <v/>
      </c>
      <c r="FV58" s="92" t="str">
        <f t="shared" si="129"/>
        <v/>
      </c>
      <c r="FW58" s="93" t="str">
        <f t="shared" si="130"/>
        <v/>
      </c>
      <c r="FX58" s="94" t="str">
        <f t="shared" si="131"/>
        <v/>
      </c>
      <c r="FY58" s="95" t="str">
        <f t="shared" si="132"/>
        <v/>
      </c>
      <c r="GA58" s="87"/>
      <c r="GB58" s="87"/>
      <c r="GC58" s="88" t="str">
        <f t="shared" si="133"/>
        <v/>
      </c>
      <c r="GD58" s="89" t="str">
        <f t="shared" si="134"/>
        <v/>
      </c>
      <c r="GE58" s="90" t="str">
        <f t="shared" si="135"/>
        <v/>
      </c>
      <c r="GF58" s="90" t="str">
        <f t="shared" si="136"/>
        <v/>
      </c>
      <c r="GG58" s="91" t="str">
        <f t="shared" si="137"/>
        <v/>
      </c>
      <c r="GH58" s="92" t="str">
        <f t="shared" si="138"/>
        <v/>
      </c>
      <c r="GI58" s="93" t="str">
        <f t="shared" si="139"/>
        <v/>
      </c>
      <c r="GJ58" s="94" t="str">
        <f t="shared" si="140"/>
        <v/>
      </c>
      <c r="GK58" s="95" t="str">
        <f t="shared" si="141"/>
        <v/>
      </c>
      <c r="GM58" s="87"/>
      <c r="GN58" s="87"/>
      <c r="GO58" s="88" t="str">
        <f t="shared" si="142"/>
        <v/>
      </c>
      <c r="GP58" s="89" t="str">
        <f t="shared" si="143"/>
        <v/>
      </c>
      <c r="GQ58" s="90" t="str">
        <f t="shared" si="144"/>
        <v/>
      </c>
      <c r="GR58" s="90" t="str">
        <f t="shared" si="145"/>
        <v/>
      </c>
      <c r="GS58" s="91" t="str">
        <f t="shared" si="146"/>
        <v/>
      </c>
      <c r="GT58" s="92" t="str">
        <f t="shared" si="147"/>
        <v/>
      </c>
      <c r="GU58" s="93" t="str">
        <f t="shared" si="148"/>
        <v/>
      </c>
      <c r="GV58" s="94" t="str">
        <f t="shared" si="149"/>
        <v/>
      </c>
      <c r="GW58" s="95" t="str">
        <f t="shared" si="150"/>
        <v/>
      </c>
      <c r="GY58" s="87"/>
      <c r="GZ58" s="87"/>
      <c r="HA58" s="88" t="str">
        <f t="shared" si="151"/>
        <v/>
      </c>
      <c r="HB58" s="89" t="str">
        <f t="shared" si="152"/>
        <v/>
      </c>
      <c r="HC58" s="90" t="str">
        <f t="shared" si="153"/>
        <v/>
      </c>
      <c r="HD58" s="90" t="str">
        <f t="shared" si="154"/>
        <v/>
      </c>
      <c r="HE58" s="91" t="str">
        <f t="shared" si="155"/>
        <v/>
      </c>
      <c r="HF58" s="92" t="str">
        <f t="shared" si="156"/>
        <v/>
      </c>
      <c r="HG58" s="93" t="str">
        <f t="shared" si="157"/>
        <v/>
      </c>
      <c r="HH58" s="94" t="str">
        <f t="shared" si="158"/>
        <v/>
      </c>
      <c r="HI58" s="95" t="str">
        <f t="shared" si="159"/>
        <v/>
      </c>
      <c r="HK58" s="87"/>
      <c r="HL58" s="87" t="s">
        <v>291</v>
      </c>
      <c r="HM58" s="88" t="str">
        <f t="shared" si="160"/>
        <v/>
      </c>
      <c r="HN58" s="89" t="str">
        <f t="shared" si="161"/>
        <v/>
      </c>
      <c r="HO58" s="90" t="str">
        <f t="shared" si="162"/>
        <v/>
      </c>
      <c r="HP58" s="90" t="str">
        <f t="shared" si="163"/>
        <v/>
      </c>
      <c r="HQ58" s="91" t="str">
        <f t="shared" si="164"/>
        <v/>
      </c>
      <c r="HR58" s="92" t="str">
        <f t="shared" si="165"/>
        <v/>
      </c>
      <c r="HS58" s="93" t="str">
        <f t="shared" si="166"/>
        <v/>
      </c>
      <c r="HT58" s="94" t="str">
        <f t="shared" si="167"/>
        <v/>
      </c>
      <c r="HU58" s="95" t="str">
        <f t="shared" si="168"/>
        <v/>
      </c>
      <c r="HW58" s="87"/>
      <c r="HX58" s="87"/>
      <c r="HY58" s="88" t="str">
        <f t="shared" si="169"/>
        <v/>
      </c>
      <c r="HZ58" s="89" t="str">
        <f t="shared" si="170"/>
        <v/>
      </c>
      <c r="IA58" s="90" t="str">
        <f t="shared" si="171"/>
        <v/>
      </c>
      <c r="IB58" s="90" t="str">
        <f t="shared" si="172"/>
        <v/>
      </c>
      <c r="IC58" s="91" t="str">
        <f t="shared" si="173"/>
        <v/>
      </c>
      <c r="ID58" s="92" t="str">
        <f t="shared" si="174"/>
        <v/>
      </c>
      <c r="IE58" s="93" t="str">
        <f t="shared" si="175"/>
        <v/>
      </c>
      <c r="IF58" s="94" t="str">
        <f t="shared" si="176"/>
        <v/>
      </c>
      <c r="IG58" s="95" t="str">
        <f t="shared" si="177"/>
        <v/>
      </c>
      <c r="II58" s="87"/>
      <c r="IJ58" s="87"/>
      <c r="IK58" s="88" t="str">
        <f t="shared" si="178"/>
        <v/>
      </c>
      <c r="IL58" s="89" t="str">
        <f t="shared" si="179"/>
        <v/>
      </c>
      <c r="IM58" s="90" t="str">
        <f t="shared" si="180"/>
        <v/>
      </c>
      <c r="IN58" s="90" t="str">
        <f t="shared" si="181"/>
        <v/>
      </c>
      <c r="IO58" s="91" t="str">
        <f t="shared" si="182"/>
        <v/>
      </c>
      <c r="IP58" s="92" t="str">
        <f t="shared" si="183"/>
        <v/>
      </c>
      <c r="IQ58" s="93" t="str">
        <f t="shared" si="184"/>
        <v/>
      </c>
      <c r="IR58" s="94" t="str">
        <f t="shared" si="185"/>
        <v/>
      </c>
      <c r="IS58" s="95" t="str">
        <f t="shared" si="186"/>
        <v/>
      </c>
      <c r="IU58" s="87"/>
      <c r="IV58" s="87"/>
      <c r="IW58" s="88" t="str">
        <f t="shared" si="187"/>
        <v/>
      </c>
      <c r="IX58" s="89" t="str">
        <f t="shared" si="188"/>
        <v/>
      </c>
      <c r="IY58" s="90" t="str">
        <f t="shared" si="189"/>
        <v/>
      </c>
      <c r="IZ58" s="90" t="str">
        <f t="shared" si="190"/>
        <v/>
      </c>
      <c r="JA58" s="91" t="str">
        <f t="shared" si="191"/>
        <v/>
      </c>
      <c r="JB58" s="92" t="str">
        <f t="shared" si="192"/>
        <v/>
      </c>
      <c r="JC58" s="93" t="str">
        <f t="shared" si="193"/>
        <v/>
      </c>
      <c r="JD58" s="94" t="str">
        <f t="shared" si="194"/>
        <v/>
      </c>
      <c r="JE58" s="95" t="str">
        <f t="shared" si="195"/>
        <v/>
      </c>
      <c r="JG58" s="87"/>
      <c r="JH58" s="87"/>
      <c r="JI58" s="88" t="str">
        <f t="shared" si="196"/>
        <v/>
      </c>
      <c r="JJ58" s="89" t="str">
        <f t="shared" si="197"/>
        <v/>
      </c>
      <c r="JK58" s="90" t="str">
        <f t="shared" si="198"/>
        <v/>
      </c>
      <c r="JL58" s="90" t="str">
        <f t="shared" si="199"/>
        <v/>
      </c>
      <c r="JM58" s="91" t="str">
        <f t="shared" si="200"/>
        <v/>
      </c>
      <c r="JN58" s="92" t="str">
        <f t="shared" si="201"/>
        <v/>
      </c>
      <c r="JO58" s="93" t="str">
        <f t="shared" si="202"/>
        <v/>
      </c>
      <c r="JP58" s="94" t="str">
        <f t="shared" si="203"/>
        <v/>
      </c>
      <c r="JQ58" s="95" t="str">
        <f t="shared" si="204"/>
        <v/>
      </c>
      <c r="JS58" s="87"/>
      <c r="JT58" s="87"/>
      <c r="JU58" s="88" t="str">
        <f t="shared" si="205"/>
        <v/>
      </c>
      <c r="JV58" s="89" t="str">
        <f t="shared" si="206"/>
        <v/>
      </c>
      <c r="JW58" s="90" t="str">
        <f t="shared" si="207"/>
        <v/>
      </c>
      <c r="JX58" s="90" t="str">
        <f t="shared" si="208"/>
        <v/>
      </c>
      <c r="JY58" s="91" t="str">
        <f t="shared" si="209"/>
        <v/>
      </c>
      <c r="JZ58" s="92" t="str">
        <f t="shared" si="210"/>
        <v/>
      </c>
      <c r="KA58" s="93" t="str">
        <f t="shared" si="211"/>
        <v/>
      </c>
      <c r="KB58" s="94" t="str">
        <f t="shared" si="212"/>
        <v/>
      </c>
      <c r="KC58" s="95" t="str">
        <f t="shared" si="213"/>
        <v/>
      </c>
      <c r="KE58" s="87"/>
      <c r="KF58" s="87"/>
    </row>
    <row r="59" spans="1:292" ht="13.5" customHeight="1" x14ac:dyDescent="0.25">
      <c r="A59" s="17"/>
      <c r="B59" s="87" t="s">
        <v>1193</v>
      </c>
      <c r="C59" s="2" t="s">
        <v>1194</v>
      </c>
      <c r="D59" s="167"/>
      <c r="E59" s="88"/>
      <c r="F59" s="89"/>
      <c r="G59" s="90"/>
      <c r="H59" s="90"/>
      <c r="I59" s="91"/>
      <c r="J59" s="92"/>
      <c r="K59" s="93"/>
      <c r="L59" s="94"/>
      <c r="M59" s="95"/>
      <c r="O59" s="87"/>
      <c r="P59" s="167"/>
      <c r="Q59" s="88"/>
      <c r="R59" s="89"/>
      <c r="S59" s="90"/>
      <c r="T59" s="90"/>
      <c r="U59" s="91"/>
      <c r="V59" s="92"/>
      <c r="W59" s="93"/>
      <c r="X59" s="94"/>
      <c r="Y59" s="95"/>
      <c r="AA59" s="87"/>
      <c r="AB59" s="87"/>
      <c r="AC59" s="88"/>
      <c r="AD59" s="89"/>
      <c r="AE59" s="90"/>
      <c r="AF59" s="90"/>
      <c r="AG59" s="91"/>
      <c r="AH59" s="92"/>
      <c r="AI59" s="93"/>
      <c r="AJ59" s="94"/>
      <c r="AK59" s="95"/>
      <c r="AM59" s="87"/>
      <c r="AN59" s="87"/>
      <c r="AO59" s="88">
        <f t="shared" ref="AO59" si="341">IF(AS59="","",AO$3)</f>
        <v>44926</v>
      </c>
      <c r="AP59" s="89" t="str">
        <f t="shared" ref="AP59" si="342">IF(AS59="","",AO$1)</f>
        <v>Orban IV</v>
      </c>
      <c r="AQ59" s="90">
        <v>44896</v>
      </c>
      <c r="AR59" s="90">
        <f t="shared" ref="AR59" si="343">IF(AS59="","",AO$3)</f>
        <v>44926</v>
      </c>
      <c r="AS59" s="91" t="str">
        <f t="shared" ref="AS59" si="344">IF(AZ59="","",IF(ISNUMBER(SEARCH(":",AZ59)),MID(AZ59,FIND(":",AZ59)+2,FIND("(",AZ59)-FIND(":",AZ59)-3),LEFT(AZ59,FIND("(",AZ59)-2)))</f>
        <v>Csaba Lantos</v>
      </c>
      <c r="AT59" s="92" t="str">
        <f t="shared" ref="AT59" si="345">IF(AZ59="","",MID(AZ59,FIND("(",AZ59)+1,4))</f>
        <v>1962</v>
      </c>
      <c r="AU59" s="93" t="str">
        <f t="shared" ref="AU59" si="346">IF(ISNUMBER(SEARCH("*female*",AZ59)),"female",IF(ISNUMBER(SEARCH("*male*",AZ59)),"male",""))</f>
        <v>male</v>
      </c>
      <c r="AV59" s="94" t="str">
        <f t="shared" ref="AV59" si="347">IF(AZ59="","",IF(ISERROR(MID(AZ59,FIND("male,",AZ59)+6,(FIND(")",AZ59)-(FIND("male,",AZ59)+6))))=TRUE,"missing/error",MID(AZ59,FIND("male,",AZ59)+6,(FIND(")",AZ59)-(FIND("male,",AZ59)+6)))))</f>
        <v>hu_independent01</v>
      </c>
      <c r="AW59" s="95" t="str">
        <f t="shared" ref="AW59" si="348">IF(AS59="","",(MID(AS59,(SEARCH("^^",SUBSTITUTE(AS59," ","^^",LEN(AS59)-LEN(SUBSTITUTE(AS59," ","")))))+1,99)&amp;"_"&amp;LEFT(AS59,FIND(" ",AS59)-1)&amp;"_"&amp;AT59))</f>
        <v>Lantos_Csaba_1962</v>
      </c>
      <c r="AY59" s="87"/>
      <c r="AZ59" s="87" t="s">
        <v>1195</v>
      </c>
      <c r="BA59" s="88"/>
      <c r="BB59" s="89"/>
      <c r="BC59" s="90"/>
      <c r="BD59" s="90"/>
      <c r="BE59" s="91"/>
      <c r="BF59" s="92"/>
      <c r="BG59" s="93"/>
      <c r="BH59" s="94"/>
      <c r="BI59" s="95"/>
      <c r="BK59" s="87"/>
      <c r="BL59" s="87"/>
      <c r="BM59" s="88"/>
      <c r="BN59" s="89"/>
      <c r="BO59" s="90"/>
      <c r="BP59" s="90"/>
      <c r="BQ59" s="91"/>
      <c r="BR59" s="92"/>
      <c r="BS59" s="93"/>
      <c r="BT59" s="94"/>
      <c r="BU59" s="95"/>
      <c r="BW59" s="87"/>
      <c r="BX59" s="87"/>
      <c r="BY59" s="88"/>
      <c r="BZ59" s="89"/>
      <c r="CA59" s="90"/>
      <c r="CB59" s="90"/>
      <c r="CC59" s="91"/>
      <c r="CD59" s="92"/>
      <c r="CE59" s="93"/>
      <c r="CF59" s="94"/>
      <c r="CG59" s="95"/>
      <c r="CI59" s="87"/>
      <c r="CJ59" s="87"/>
      <c r="CK59" s="88"/>
      <c r="CL59" s="89"/>
      <c r="CM59" s="90"/>
      <c r="CN59" s="90"/>
      <c r="CO59" s="91"/>
      <c r="CP59" s="92"/>
      <c r="CQ59" s="93"/>
      <c r="CR59" s="94"/>
      <c r="CS59" s="95"/>
      <c r="CU59" s="87"/>
      <c r="CV59" s="87"/>
      <c r="CW59" s="88"/>
      <c r="CX59" s="89"/>
      <c r="CY59" s="90"/>
      <c r="CZ59" s="90"/>
      <c r="DA59" s="91"/>
      <c r="DB59" s="92"/>
      <c r="DC59" s="93"/>
      <c r="DD59" s="94"/>
      <c r="DE59" s="95"/>
      <c r="DG59" s="87"/>
      <c r="DH59" s="87"/>
      <c r="DI59" s="88"/>
      <c r="DJ59" s="89"/>
      <c r="DK59" s="90"/>
      <c r="DL59" s="90"/>
      <c r="DM59" s="91"/>
      <c r="DN59" s="92"/>
      <c r="DO59" s="93"/>
      <c r="DP59" s="94"/>
      <c r="DQ59" s="95"/>
      <c r="DS59" s="87"/>
      <c r="DT59" s="87"/>
      <c r="DU59" s="88"/>
      <c r="DV59" s="89"/>
      <c r="DW59" s="90"/>
      <c r="DX59" s="90"/>
      <c r="DY59" s="91"/>
      <c r="DZ59" s="92"/>
      <c r="EA59" s="93"/>
      <c r="EB59" s="94"/>
      <c r="EC59" s="95"/>
      <c r="EE59" s="87"/>
      <c r="EF59" s="87"/>
      <c r="EG59" s="88"/>
      <c r="EH59" s="89"/>
      <c r="EI59" s="90"/>
      <c r="EJ59" s="90"/>
      <c r="EK59" s="91"/>
      <c r="EL59" s="92"/>
      <c r="EM59" s="93"/>
      <c r="EN59" s="94"/>
      <c r="EO59" s="95"/>
      <c r="EQ59" s="87"/>
      <c r="ER59" s="87"/>
      <c r="ES59" s="88"/>
      <c r="ET59" s="89"/>
      <c r="EU59" s="90"/>
      <c r="EV59" s="90"/>
      <c r="EW59" s="91"/>
      <c r="EX59" s="92"/>
      <c r="EY59" s="93"/>
      <c r="EZ59" s="94"/>
      <c r="FA59" s="95"/>
      <c r="FC59" s="87"/>
      <c r="FD59" s="87"/>
      <c r="FE59" s="88"/>
      <c r="FF59" s="89"/>
      <c r="FG59" s="90"/>
      <c r="FH59" s="90"/>
      <c r="FI59" s="91"/>
      <c r="FJ59" s="92"/>
      <c r="FK59" s="93"/>
      <c r="FL59" s="94"/>
      <c r="FM59" s="95"/>
      <c r="FO59" s="87"/>
      <c r="FP59" s="87"/>
      <c r="FQ59" s="88"/>
      <c r="FR59" s="89"/>
      <c r="FS59" s="90"/>
      <c r="FT59" s="90"/>
      <c r="FU59" s="91"/>
      <c r="FV59" s="92"/>
      <c r="FW59" s="93"/>
      <c r="FX59" s="94"/>
      <c r="FY59" s="95"/>
      <c r="GA59" s="87"/>
      <c r="GB59" s="87"/>
      <c r="GC59" s="88"/>
      <c r="GD59" s="89"/>
      <c r="GE59" s="90"/>
      <c r="GF59" s="90"/>
      <c r="GG59" s="91"/>
      <c r="GH59" s="92"/>
      <c r="GI59" s="93"/>
      <c r="GJ59" s="94"/>
      <c r="GK59" s="95"/>
      <c r="GM59" s="87"/>
      <c r="GN59" s="87"/>
      <c r="GO59" s="88"/>
      <c r="GP59" s="89"/>
      <c r="GQ59" s="90"/>
      <c r="GR59" s="90"/>
      <c r="GS59" s="91"/>
      <c r="GT59" s="92"/>
      <c r="GU59" s="93"/>
      <c r="GV59" s="94"/>
      <c r="GW59" s="95"/>
      <c r="GY59" s="87"/>
      <c r="GZ59" s="87"/>
      <c r="HA59" s="88"/>
      <c r="HB59" s="89"/>
      <c r="HC59" s="90"/>
      <c r="HD59" s="90"/>
      <c r="HE59" s="91"/>
      <c r="HF59" s="92"/>
      <c r="HG59" s="93"/>
      <c r="HH59" s="94"/>
      <c r="HI59" s="95"/>
      <c r="HK59" s="87"/>
      <c r="HL59" s="87"/>
      <c r="HM59" s="88"/>
      <c r="HN59" s="89"/>
      <c r="HO59" s="90"/>
      <c r="HP59" s="90"/>
      <c r="HQ59" s="91"/>
      <c r="HR59" s="92"/>
      <c r="HS59" s="93"/>
      <c r="HT59" s="94"/>
      <c r="HU59" s="95"/>
      <c r="HW59" s="87"/>
      <c r="HX59" s="87"/>
      <c r="HY59" s="88"/>
      <c r="HZ59" s="89"/>
      <c r="IA59" s="90"/>
      <c r="IB59" s="90"/>
      <c r="IC59" s="91"/>
      <c r="ID59" s="92"/>
      <c r="IE59" s="93"/>
      <c r="IF59" s="94"/>
      <c r="IG59" s="95"/>
      <c r="II59" s="87"/>
      <c r="IJ59" s="87"/>
      <c r="IK59" s="88"/>
      <c r="IL59" s="89"/>
      <c r="IM59" s="90"/>
      <c r="IN59" s="90"/>
      <c r="IO59" s="91"/>
      <c r="IP59" s="92"/>
      <c r="IQ59" s="93"/>
      <c r="IR59" s="94"/>
      <c r="IS59" s="95"/>
      <c r="IU59" s="87"/>
      <c r="IV59" s="87"/>
      <c r="IW59" s="88"/>
      <c r="IX59" s="89"/>
      <c r="IY59" s="90"/>
      <c r="IZ59" s="90"/>
      <c r="JA59" s="91"/>
      <c r="JB59" s="92"/>
      <c r="JC59" s="93"/>
      <c r="JD59" s="94"/>
      <c r="JE59" s="95"/>
      <c r="JG59" s="87"/>
      <c r="JH59" s="87"/>
      <c r="JI59" s="88"/>
      <c r="JJ59" s="89"/>
      <c r="JK59" s="90"/>
      <c r="JL59" s="90"/>
      <c r="JM59" s="91"/>
      <c r="JN59" s="92"/>
      <c r="JO59" s="93"/>
      <c r="JP59" s="94"/>
      <c r="JQ59" s="95"/>
      <c r="JS59" s="87"/>
      <c r="JT59" s="87"/>
      <c r="JU59" s="88"/>
      <c r="JV59" s="89"/>
      <c r="JW59" s="90"/>
      <c r="JX59" s="90"/>
      <c r="JY59" s="91"/>
      <c r="JZ59" s="92"/>
      <c r="KA59" s="93"/>
      <c r="KB59" s="94"/>
      <c r="KC59" s="95"/>
      <c r="KE59" s="87"/>
      <c r="KF59" s="87"/>
    </row>
    <row r="60" spans="1:292" ht="13.5" customHeight="1" x14ac:dyDescent="0.25">
      <c r="A60" s="17"/>
      <c r="B60" s="87" t="s">
        <v>574</v>
      </c>
      <c r="C60" s="2" t="s">
        <v>575</v>
      </c>
      <c r="D60" s="167"/>
      <c r="E60" s="88" t="str">
        <f t="shared" si="0"/>
        <v/>
      </c>
      <c r="F60" s="89" t="str">
        <f t="shared" si="1"/>
        <v/>
      </c>
      <c r="G60" s="90" t="str">
        <f t="shared" si="2"/>
        <v/>
      </c>
      <c r="H60" s="90" t="str">
        <f t="shared" si="3"/>
        <v/>
      </c>
      <c r="I60" s="91" t="str">
        <f t="shared" si="4"/>
        <v/>
      </c>
      <c r="J60" s="92" t="str">
        <f t="shared" si="5"/>
        <v/>
      </c>
      <c r="K60" s="93" t="str">
        <f t="shared" si="6"/>
        <v/>
      </c>
      <c r="L60" s="94" t="str">
        <f t="shared" si="214"/>
        <v/>
      </c>
      <c r="M60" s="95" t="str">
        <f t="shared" si="7"/>
        <v/>
      </c>
      <c r="O60" s="87"/>
      <c r="P60" s="167"/>
      <c r="Q60" s="88" t="str">
        <f t="shared" si="8"/>
        <v/>
      </c>
      <c r="R60" s="89" t="str">
        <f t="shared" si="9"/>
        <v/>
      </c>
      <c r="S60" s="90" t="str">
        <f t="shared" si="10"/>
        <v/>
      </c>
      <c r="T60" s="90" t="str">
        <f t="shared" si="11"/>
        <v/>
      </c>
      <c r="U60" s="91" t="str">
        <f t="shared" si="12"/>
        <v/>
      </c>
      <c r="V60" s="92" t="str">
        <f t="shared" si="13"/>
        <v/>
      </c>
      <c r="W60" s="93" t="str">
        <f t="shared" si="14"/>
        <v/>
      </c>
      <c r="X60" s="94" t="str">
        <f t="shared" si="15"/>
        <v/>
      </c>
      <c r="Y60" s="95" t="str">
        <f t="shared" si="16"/>
        <v/>
      </c>
      <c r="AA60" s="87"/>
      <c r="AB60" s="87"/>
      <c r="AC60" s="88" t="str">
        <f t="shared" si="17"/>
        <v/>
      </c>
      <c r="AD60" s="89" t="str">
        <f t="shared" si="18"/>
        <v/>
      </c>
      <c r="AE60" s="90" t="str">
        <f t="shared" si="19"/>
        <v/>
      </c>
      <c r="AF60" s="90" t="str">
        <f t="shared" si="20"/>
        <v/>
      </c>
      <c r="AG60" s="91" t="str">
        <f t="shared" si="21"/>
        <v/>
      </c>
      <c r="AH60" s="92" t="str">
        <f t="shared" si="22"/>
        <v/>
      </c>
      <c r="AI60" s="93" t="str">
        <f t="shared" si="23"/>
        <v/>
      </c>
      <c r="AJ60" s="94" t="str">
        <f t="shared" si="24"/>
        <v/>
      </c>
      <c r="AK60" s="95" t="str">
        <f t="shared" si="25"/>
        <v/>
      </c>
      <c r="AM60" s="87"/>
      <c r="AN60" s="87"/>
      <c r="AO60" s="88" t="str">
        <f t="shared" si="26"/>
        <v/>
      </c>
      <c r="AP60" s="89" t="str">
        <f t="shared" si="27"/>
        <v/>
      </c>
      <c r="AQ60" s="90" t="str">
        <f t="shared" si="28"/>
        <v/>
      </c>
      <c r="AR60" s="90" t="str">
        <f t="shared" si="29"/>
        <v/>
      </c>
      <c r="AS60" s="91" t="str">
        <f t="shared" si="30"/>
        <v/>
      </c>
      <c r="AT60" s="92" t="str">
        <f t="shared" si="31"/>
        <v/>
      </c>
      <c r="AU60" s="93" t="str">
        <f t="shared" si="32"/>
        <v/>
      </c>
      <c r="AV60" s="94" t="str">
        <f t="shared" si="33"/>
        <v/>
      </c>
      <c r="AW60" s="95" t="str">
        <f t="shared" si="34"/>
        <v/>
      </c>
      <c r="AY60" s="87"/>
      <c r="AZ60" s="87"/>
      <c r="BA60" s="88" t="str">
        <f t="shared" si="35"/>
        <v/>
      </c>
      <c r="BB60" s="89" t="str">
        <f t="shared" si="36"/>
        <v/>
      </c>
      <c r="BC60" s="90" t="str">
        <f t="shared" si="37"/>
        <v/>
      </c>
      <c r="BD60" s="90" t="str">
        <f t="shared" si="38"/>
        <v/>
      </c>
      <c r="BE60" s="91" t="str">
        <f t="shared" si="39"/>
        <v/>
      </c>
      <c r="BF60" s="92" t="str">
        <f t="shared" si="40"/>
        <v/>
      </c>
      <c r="BG60" s="93" t="str">
        <f t="shared" si="41"/>
        <v/>
      </c>
      <c r="BH60" s="94" t="str">
        <f t="shared" si="42"/>
        <v/>
      </c>
      <c r="BI60" s="95" t="str">
        <f t="shared" si="43"/>
        <v/>
      </c>
      <c r="BK60" s="87"/>
      <c r="BL60" s="87"/>
      <c r="BM60" s="88" t="str">
        <f t="shared" si="44"/>
        <v/>
      </c>
      <c r="BN60" s="89" t="str">
        <f t="shared" si="45"/>
        <v/>
      </c>
      <c r="BO60" s="90" t="str">
        <f t="shared" si="46"/>
        <v/>
      </c>
      <c r="BP60" s="90" t="str">
        <f t="shared" si="47"/>
        <v/>
      </c>
      <c r="BQ60" s="91" t="str">
        <f t="shared" si="48"/>
        <v/>
      </c>
      <c r="BR60" s="92" t="str">
        <f t="shared" si="49"/>
        <v/>
      </c>
      <c r="BS60" s="93" t="str">
        <f t="shared" si="50"/>
        <v/>
      </c>
      <c r="BT60" s="94" t="str">
        <f t="shared" si="51"/>
        <v/>
      </c>
      <c r="BU60" s="95" t="str">
        <f t="shared" si="52"/>
        <v/>
      </c>
      <c r="BW60" s="87"/>
      <c r="BX60" s="87"/>
      <c r="BY60" s="88" t="str">
        <f t="shared" si="53"/>
        <v/>
      </c>
      <c r="BZ60" s="89" t="str">
        <f t="shared" si="54"/>
        <v/>
      </c>
      <c r="CA60" s="90" t="str">
        <f t="shared" si="55"/>
        <v/>
      </c>
      <c r="CB60" s="90" t="str">
        <f t="shared" si="56"/>
        <v/>
      </c>
      <c r="CC60" s="91" t="str">
        <f t="shared" si="57"/>
        <v/>
      </c>
      <c r="CD60" s="92" t="str">
        <f t="shared" si="58"/>
        <v/>
      </c>
      <c r="CE60" s="93" t="str">
        <f t="shared" si="59"/>
        <v/>
      </c>
      <c r="CF60" s="94" t="str">
        <f t="shared" si="60"/>
        <v/>
      </c>
      <c r="CG60" s="95" t="str">
        <f t="shared" si="61"/>
        <v/>
      </c>
      <c r="CI60" s="87"/>
      <c r="CJ60" s="87"/>
      <c r="CK60" s="88" t="str">
        <f t="shared" si="62"/>
        <v/>
      </c>
      <c r="CL60" s="89" t="str">
        <f t="shared" si="63"/>
        <v/>
      </c>
      <c r="CM60" s="90" t="str">
        <f t="shared" si="64"/>
        <v/>
      </c>
      <c r="CN60" s="90" t="str">
        <f t="shared" si="65"/>
        <v/>
      </c>
      <c r="CO60" s="91" t="str">
        <f t="shared" si="66"/>
        <v/>
      </c>
      <c r="CP60" s="92" t="str">
        <f t="shared" si="67"/>
        <v/>
      </c>
      <c r="CQ60" s="93" t="str">
        <f t="shared" si="68"/>
        <v/>
      </c>
      <c r="CR60" s="94" t="str">
        <f t="shared" si="69"/>
        <v/>
      </c>
      <c r="CS60" s="95" t="str">
        <f t="shared" si="70"/>
        <v/>
      </c>
      <c r="CU60" s="87"/>
      <c r="CV60" s="87"/>
      <c r="CW60" s="88" t="str">
        <f t="shared" si="71"/>
        <v/>
      </c>
      <c r="CX60" s="89" t="str">
        <f t="shared" si="72"/>
        <v/>
      </c>
      <c r="CY60" s="90" t="str">
        <f t="shared" si="73"/>
        <v/>
      </c>
      <c r="CZ60" s="90" t="str">
        <f t="shared" si="74"/>
        <v/>
      </c>
      <c r="DA60" s="91" t="str">
        <f t="shared" si="75"/>
        <v/>
      </c>
      <c r="DB60" s="92" t="str">
        <f t="shared" si="76"/>
        <v/>
      </c>
      <c r="DC60" s="93" t="str">
        <f t="shared" si="77"/>
        <v/>
      </c>
      <c r="DD60" s="94" t="str">
        <f t="shared" si="78"/>
        <v/>
      </c>
      <c r="DE60" s="95" t="str">
        <f t="shared" si="79"/>
        <v/>
      </c>
      <c r="DG60" s="87"/>
      <c r="DH60" s="87"/>
      <c r="DI60" s="88" t="str">
        <f t="shared" si="80"/>
        <v/>
      </c>
      <c r="DJ60" s="89" t="str">
        <f t="shared" si="81"/>
        <v/>
      </c>
      <c r="DK60" s="90" t="str">
        <f t="shared" si="82"/>
        <v/>
      </c>
      <c r="DL60" s="90" t="str">
        <f t="shared" si="83"/>
        <v/>
      </c>
      <c r="DM60" s="91" t="str">
        <f t="shared" si="84"/>
        <v/>
      </c>
      <c r="DN60" s="92" t="str">
        <f t="shared" si="85"/>
        <v/>
      </c>
      <c r="DO60" s="93" t="str">
        <f t="shared" si="86"/>
        <v/>
      </c>
      <c r="DP60" s="94" t="str">
        <f t="shared" si="87"/>
        <v/>
      </c>
      <c r="DQ60" s="95" t="str">
        <f t="shared" si="88"/>
        <v/>
      </c>
      <c r="DS60" s="87"/>
      <c r="DT60" s="87"/>
      <c r="DU60" s="88" t="str">
        <f t="shared" si="89"/>
        <v/>
      </c>
      <c r="DV60" s="89" t="str">
        <f t="shared" si="90"/>
        <v/>
      </c>
      <c r="DW60" s="90" t="str">
        <f t="shared" si="91"/>
        <v/>
      </c>
      <c r="DX60" s="90" t="str">
        <f t="shared" si="92"/>
        <v/>
      </c>
      <c r="DY60" s="91" t="str">
        <f t="shared" si="93"/>
        <v/>
      </c>
      <c r="DZ60" s="92" t="str">
        <f t="shared" si="94"/>
        <v/>
      </c>
      <c r="EA60" s="93" t="str">
        <f t="shared" si="95"/>
        <v/>
      </c>
      <c r="EB60" s="94" t="str">
        <f t="shared" si="96"/>
        <v/>
      </c>
      <c r="EC60" s="95" t="str">
        <f t="shared" si="97"/>
        <v/>
      </c>
      <c r="EE60" s="87"/>
      <c r="EF60" s="87"/>
      <c r="EG60" s="88" t="str">
        <f t="shared" si="98"/>
        <v/>
      </c>
      <c r="EH60" s="89" t="str">
        <f t="shared" si="99"/>
        <v/>
      </c>
      <c r="EI60" s="90" t="str">
        <f t="shared" si="100"/>
        <v/>
      </c>
      <c r="EJ60" s="90" t="str">
        <f t="shared" si="101"/>
        <v/>
      </c>
      <c r="EK60" s="91" t="str">
        <f t="shared" si="102"/>
        <v/>
      </c>
      <c r="EL60" s="92" t="str">
        <f t="shared" si="103"/>
        <v/>
      </c>
      <c r="EM60" s="93" t="str">
        <f t="shared" si="104"/>
        <v/>
      </c>
      <c r="EN60" s="94" t="str">
        <f t="shared" si="105"/>
        <v/>
      </c>
      <c r="EO60" s="95" t="str">
        <f t="shared" si="106"/>
        <v/>
      </c>
      <c r="EQ60" s="87"/>
      <c r="ER60" s="87"/>
      <c r="ES60" s="88" t="str">
        <f t="shared" si="107"/>
        <v/>
      </c>
      <c r="ET60" s="89" t="str">
        <f t="shared" si="108"/>
        <v/>
      </c>
      <c r="EU60" s="90" t="str">
        <f t="shared" si="109"/>
        <v/>
      </c>
      <c r="EV60" s="90" t="str">
        <f t="shared" si="110"/>
        <v/>
      </c>
      <c r="EW60" s="91" t="str">
        <f t="shared" si="111"/>
        <v/>
      </c>
      <c r="EX60" s="92" t="str">
        <f t="shared" si="112"/>
        <v/>
      </c>
      <c r="EY60" s="93" t="str">
        <f t="shared" si="113"/>
        <v/>
      </c>
      <c r="EZ60" s="94" t="str">
        <f t="shared" si="114"/>
        <v/>
      </c>
      <c r="FA60" s="95" t="str">
        <f t="shared" si="115"/>
        <v/>
      </c>
      <c r="FC60" s="87"/>
      <c r="FD60" s="87"/>
      <c r="FE60" s="88" t="str">
        <f t="shared" si="116"/>
        <v/>
      </c>
      <c r="FF60" s="89" t="str">
        <f t="shared" si="117"/>
        <v/>
      </c>
      <c r="FG60" s="90" t="str">
        <f t="shared" si="118"/>
        <v/>
      </c>
      <c r="FH60" s="90" t="str">
        <f t="shared" si="119"/>
        <v/>
      </c>
      <c r="FI60" s="91" t="str">
        <f t="shared" si="120"/>
        <v/>
      </c>
      <c r="FJ60" s="92" t="str">
        <f t="shared" si="121"/>
        <v/>
      </c>
      <c r="FK60" s="93" t="str">
        <f t="shared" si="122"/>
        <v/>
      </c>
      <c r="FL60" s="94" t="str">
        <f t="shared" si="123"/>
        <v/>
      </c>
      <c r="FM60" s="95" t="str">
        <f t="shared" si="124"/>
        <v/>
      </c>
      <c r="FO60" s="87"/>
      <c r="FP60" s="87"/>
      <c r="FQ60" s="88" t="str">
        <f>IF(FU60="","",#REF!)</f>
        <v/>
      </c>
      <c r="FR60" s="89" t="str">
        <f t="shared" si="125"/>
        <v/>
      </c>
      <c r="FS60" s="90" t="str">
        <f t="shared" si="126"/>
        <v/>
      </c>
      <c r="FT60" s="90" t="str">
        <f t="shared" si="127"/>
        <v/>
      </c>
      <c r="FU60" s="91" t="str">
        <f t="shared" si="128"/>
        <v/>
      </c>
      <c r="FV60" s="92" t="str">
        <f t="shared" si="129"/>
        <v/>
      </c>
      <c r="FW60" s="93" t="str">
        <f t="shared" si="130"/>
        <v/>
      </c>
      <c r="FX60" s="94" t="str">
        <f t="shared" si="131"/>
        <v/>
      </c>
      <c r="FY60" s="95" t="str">
        <f t="shared" si="132"/>
        <v/>
      </c>
      <c r="GA60" s="87"/>
      <c r="GB60" s="87"/>
      <c r="GC60" s="88" t="str">
        <f t="shared" si="133"/>
        <v/>
      </c>
      <c r="GD60" s="89" t="str">
        <f t="shared" si="134"/>
        <v/>
      </c>
      <c r="GE60" s="90" t="str">
        <f t="shared" si="135"/>
        <v/>
      </c>
      <c r="GF60" s="90" t="str">
        <f t="shared" si="136"/>
        <v/>
      </c>
      <c r="GG60" s="91" t="str">
        <f t="shared" si="137"/>
        <v/>
      </c>
      <c r="GH60" s="92" t="str">
        <f t="shared" si="138"/>
        <v/>
      </c>
      <c r="GI60" s="93" t="str">
        <f t="shared" si="139"/>
        <v/>
      </c>
      <c r="GJ60" s="94" t="str">
        <f t="shared" si="140"/>
        <v/>
      </c>
      <c r="GK60" s="95" t="str">
        <f t="shared" si="141"/>
        <v/>
      </c>
      <c r="GM60" s="87"/>
      <c r="GN60" s="87"/>
      <c r="GO60" s="88" t="str">
        <f t="shared" si="142"/>
        <v/>
      </c>
      <c r="GP60" s="89" t="str">
        <f t="shared" si="143"/>
        <v/>
      </c>
      <c r="GQ60" s="90" t="str">
        <f t="shared" si="144"/>
        <v/>
      </c>
      <c r="GR60" s="90" t="str">
        <f t="shared" si="145"/>
        <v/>
      </c>
      <c r="GS60" s="91" t="str">
        <f t="shared" si="146"/>
        <v/>
      </c>
      <c r="GT60" s="92" t="str">
        <f t="shared" si="147"/>
        <v/>
      </c>
      <c r="GU60" s="93" t="str">
        <f t="shared" si="148"/>
        <v/>
      </c>
      <c r="GV60" s="94" t="str">
        <f t="shared" si="149"/>
        <v/>
      </c>
      <c r="GW60" s="95" t="str">
        <f t="shared" si="150"/>
        <v/>
      </c>
      <c r="GY60" s="87"/>
      <c r="GZ60" s="87"/>
      <c r="HA60" s="88" t="str">
        <f t="shared" si="151"/>
        <v/>
      </c>
      <c r="HB60" s="89" t="str">
        <f t="shared" si="152"/>
        <v/>
      </c>
      <c r="HC60" s="90" t="str">
        <f t="shared" si="153"/>
        <v/>
      </c>
      <c r="HD60" s="90" t="str">
        <f t="shared" si="154"/>
        <v/>
      </c>
      <c r="HE60" s="91" t="str">
        <f t="shared" si="155"/>
        <v/>
      </c>
      <c r="HF60" s="92" t="str">
        <f t="shared" si="156"/>
        <v/>
      </c>
      <c r="HG60" s="93" t="str">
        <f t="shared" si="157"/>
        <v/>
      </c>
      <c r="HH60" s="94" t="str">
        <f t="shared" si="158"/>
        <v/>
      </c>
      <c r="HI60" s="95" t="str">
        <f t="shared" si="159"/>
        <v/>
      </c>
      <c r="HK60" s="87"/>
      <c r="HL60" s="87" t="s">
        <v>291</v>
      </c>
      <c r="HM60" s="88" t="str">
        <f t="shared" si="160"/>
        <v/>
      </c>
      <c r="HN60" s="89" t="str">
        <f t="shared" si="161"/>
        <v/>
      </c>
      <c r="HO60" s="90" t="str">
        <f t="shared" si="162"/>
        <v/>
      </c>
      <c r="HP60" s="90" t="str">
        <f t="shared" si="163"/>
        <v/>
      </c>
      <c r="HQ60" s="91" t="str">
        <f t="shared" si="164"/>
        <v/>
      </c>
      <c r="HR60" s="92" t="str">
        <f t="shared" si="165"/>
        <v/>
      </c>
      <c r="HS60" s="93" t="str">
        <f t="shared" si="166"/>
        <v/>
      </c>
      <c r="HT60" s="94" t="str">
        <f t="shared" si="167"/>
        <v/>
      </c>
      <c r="HU60" s="95" t="str">
        <f t="shared" si="168"/>
        <v/>
      </c>
      <c r="HW60" s="87"/>
      <c r="HX60" s="87"/>
      <c r="HY60" s="88" t="str">
        <f t="shared" si="169"/>
        <v/>
      </c>
      <c r="HZ60" s="89" t="str">
        <f t="shared" si="170"/>
        <v/>
      </c>
      <c r="IA60" s="90" t="str">
        <f t="shared" si="171"/>
        <v/>
      </c>
      <c r="IB60" s="90" t="str">
        <f t="shared" si="172"/>
        <v/>
      </c>
      <c r="IC60" s="91" t="str">
        <f t="shared" si="173"/>
        <v/>
      </c>
      <c r="ID60" s="92" t="str">
        <f t="shared" si="174"/>
        <v/>
      </c>
      <c r="IE60" s="93" t="str">
        <f t="shared" si="175"/>
        <v/>
      </c>
      <c r="IF60" s="94" t="str">
        <f t="shared" si="176"/>
        <v/>
      </c>
      <c r="IG60" s="95" t="str">
        <f t="shared" si="177"/>
        <v/>
      </c>
      <c r="II60" s="87"/>
      <c r="IJ60" s="87"/>
      <c r="IK60" s="88" t="str">
        <f t="shared" si="178"/>
        <v/>
      </c>
      <c r="IL60" s="89" t="str">
        <f t="shared" si="179"/>
        <v/>
      </c>
      <c r="IM60" s="90" t="str">
        <f t="shared" si="180"/>
        <v/>
      </c>
      <c r="IN60" s="90" t="str">
        <f t="shared" si="181"/>
        <v/>
      </c>
      <c r="IO60" s="91" t="str">
        <f t="shared" si="182"/>
        <v/>
      </c>
      <c r="IP60" s="92" t="str">
        <f t="shared" si="183"/>
        <v/>
      </c>
      <c r="IQ60" s="93" t="str">
        <f t="shared" si="184"/>
        <v/>
      </c>
      <c r="IR60" s="94" t="str">
        <f t="shared" si="185"/>
        <v/>
      </c>
      <c r="IS60" s="95" t="str">
        <f t="shared" si="186"/>
        <v/>
      </c>
      <c r="IU60" s="87"/>
      <c r="IV60" s="87"/>
      <c r="IW60" s="88" t="str">
        <f t="shared" si="187"/>
        <v/>
      </c>
      <c r="IX60" s="89" t="str">
        <f t="shared" si="188"/>
        <v/>
      </c>
      <c r="IY60" s="90" t="str">
        <f t="shared" si="189"/>
        <v/>
      </c>
      <c r="IZ60" s="90" t="str">
        <f t="shared" si="190"/>
        <v/>
      </c>
      <c r="JA60" s="91" t="str">
        <f t="shared" si="191"/>
        <v/>
      </c>
      <c r="JB60" s="92" t="str">
        <f t="shared" si="192"/>
        <v/>
      </c>
      <c r="JC60" s="93" t="str">
        <f t="shared" si="193"/>
        <v/>
      </c>
      <c r="JD60" s="94" t="str">
        <f t="shared" si="194"/>
        <v/>
      </c>
      <c r="JE60" s="95" t="str">
        <f t="shared" si="195"/>
        <v/>
      </c>
      <c r="JG60" s="87"/>
      <c r="JH60" s="87"/>
      <c r="JI60" s="88" t="str">
        <f t="shared" si="196"/>
        <v/>
      </c>
      <c r="JJ60" s="89" t="str">
        <f t="shared" si="197"/>
        <v/>
      </c>
      <c r="JK60" s="90" t="str">
        <f t="shared" si="198"/>
        <v/>
      </c>
      <c r="JL60" s="90" t="str">
        <f t="shared" si="199"/>
        <v/>
      </c>
      <c r="JM60" s="91" t="str">
        <f t="shared" si="200"/>
        <v/>
      </c>
      <c r="JN60" s="92" t="str">
        <f t="shared" si="201"/>
        <v/>
      </c>
      <c r="JO60" s="93" t="str">
        <f t="shared" si="202"/>
        <v/>
      </c>
      <c r="JP60" s="94" t="str">
        <f t="shared" si="203"/>
        <v/>
      </c>
      <c r="JQ60" s="95" t="str">
        <f t="shared" si="204"/>
        <v/>
      </c>
      <c r="JS60" s="87"/>
      <c r="JT60" s="87"/>
      <c r="JU60" s="88" t="str">
        <f t="shared" si="205"/>
        <v/>
      </c>
      <c r="JV60" s="89" t="str">
        <f t="shared" si="206"/>
        <v/>
      </c>
      <c r="JW60" s="90" t="str">
        <f t="shared" si="207"/>
        <v/>
      </c>
      <c r="JX60" s="90" t="str">
        <f t="shared" si="208"/>
        <v/>
      </c>
      <c r="JY60" s="91" t="str">
        <f t="shared" si="209"/>
        <v/>
      </c>
      <c r="JZ60" s="92" t="str">
        <f t="shared" si="210"/>
        <v/>
      </c>
      <c r="KA60" s="93" t="str">
        <f t="shared" si="211"/>
        <v/>
      </c>
      <c r="KB60" s="94" t="str">
        <f t="shared" si="212"/>
        <v/>
      </c>
      <c r="KC60" s="95" t="str">
        <f t="shared" si="213"/>
        <v/>
      </c>
      <c r="KE60" s="87"/>
      <c r="KF60" s="87"/>
    </row>
    <row r="61" spans="1:292" ht="13.5" customHeight="1" x14ac:dyDescent="0.25">
      <c r="A61" s="17"/>
      <c r="B61" s="87" t="s">
        <v>576</v>
      </c>
      <c r="C61" s="2" t="s">
        <v>1078</v>
      </c>
      <c r="D61" s="167"/>
      <c r="E61" s="88" t="str">
        <f t="shared" si="0"/>
        <v/>
      </c>
      <c r="F61" s="89" t="str">
        <f t="shared" si="1"/>
        <v/>
      </c>
      <c r="G61" s="90" t="str">
        <f t="shared" si="2"/>
        <v/>
      </c>
      <c r="H61" s="90" t="str">
        <f t="shared" si="3"/>
        <v/>
      </c>
      <c r="I61" s="91" t="str">
        <f t="shared" si="4"/>
        <v/>
      </c>
      <c r="J61" s="92" t="str">
        <f t="shared" si="5"/>
        <v/>
      </c>
      <c r="K61" s="93" t="str">
        <f t="shared" si="6"/>
        <v/>
      </c>
      <c r="L61" s="94" t="str">
        <f t="shared" si="214"/>
        <v/>
      </c>
      <c r="M61" s="95" t="str">
        <f t="shared" si="7"/>
        <v/>
      </c>
      <c r="O61" s="87"/>
      <c r="P61" s="167"/>
      <c r="Q61" s="88" t="str">
        <f t="shared" si="8"/>
        <v/>
      </c>
      <c r="R61" s="89" t="str">
        <f t="shared" si="9"/>
        <v/>
      </c>
      <c r="S61" s="90" t="str">
        <f t="shared" si="10"/>
        <v/>
      </c>
      <c r="T61" s="90" t="str">
        <f t="shared" si="11"/>
        <v/>
      </c>
      <c r="U61" s="91" t="str">
        <f t="shared" si="12"/>
        <v/>
      </c>
      <c r="V61" s="92" t="str">
        <f t="shared" si="13"/>
        <v/>
      </c>
      <c r="W61" s="93" t="str">
        <f t="shared" si="14"/>
        <v/>
      </c>
      <c r="X61" s="94" t="str">
        <f t="shared" si="15"/>
        <v/>
      </c>
      <c r="Y61" s="95" t="str">
        <f t="shared" si="16"/>
        <v/>
      </c>
      <c r="AA61" s="87"/>
      <c r="AB61" s="87"/>
      <c r="AC61" s="88" t="str">
        <f t="shared" si="17"/>
        <v/>
      </c>
      <c r="AD61" s="89" t="str">
        <f t="shared" si="18"/>
        <v/>
      </c>
      <c r="AE61" s="90" t="str">
        <f t="shared" si="19"/>
        <v/>
      </c>
      <c r="AF61" s="90" t="str">
        <f t="shared" si="20"/>
        <v/>
      </c>
      <c r="AG61" s="91" t="str">
        <f t="shared" si="21"/>
        <v/>
      </c>
      <c r="AH61" s="92" t="str">
        <f t="shared" si="22"/>
        <v/>
      </c>
      <c r="AI61" s="93" t="str">
        <f t="shared" si="23"/>
        <v/>
      </c>
      <c r="AJ61" s="94" t="str">
        <f t="shared" si="24"/>
        <v/>
      </c>
      <c r="AK61" s="95" t="str">
        <f t="shared" si="25"/>
        <v/>
      </c>
      <c r="AM61" s="87"/>
      <c r="AN61" s="87"/>
      <c r="AO61" s="88" t="str">
        <f t="shared" si="26"/>
        <v/>
      </c>
      <c r="AP61" s="89" t="str">
        <f t="shared" si="27"/>
        <v/>
      </c>
      <c r="AQ61" s="90" t="str">
        <f t="shared" si="28"/>
        <v/>
      </c>
      <c r="AR61" s="90" t="str">
        <f t="shared" si="29"/>
        <v/>
      </c>
      <c r="AS61" s="91" t="str">
        <f t="shared" si="30"/>
        <v/>
      </c>
      <c r="AT61" s="92" t="str">
        <f t="shared" si="31"/>
        <v/>
      </c>
      <c r="AU61" s="93" t="str">
        <f t="shared" si="32"/>
        <v/>
      </c>
      <c r="AV61" s="94" t="str">
        <f t="shared" si="33"/>
        <v/>
      </c>
      <c r="AW61" s="95" t="str">
        <f t="shared" si="34"/>
        <v/>
      </c>
      <c r="AY61" s="87"/>
      <c r="AZ61" s="87"/>
      <c r="BA61" s="88" t="str">
        <f t="shared" si="35"/>
        <v/>
      </c>
      <c r="BB61" s="89" t="str">
        <f t="shared" si="36"/>
        <v/>
      </c>
      <c r="BC61" s="90" t="str">
        <f t="shared" si="37"/>
        <v/>
      </c>
      <c r="BD61" s="90" t="str">
        <f t="shared" si="38"/>
        <v/>
      </c>
      <c r="BE61" s="91" t="str">
        <f t="shared" si="39"/>
        <v/>
      </c>
      <c r="BF61" s="92" t="str">
        <f t="shared" si="40"/>
        <v/>
      </c>
      <c r="BG61" s="93" t="str">
        <f t="shared" si="41"/>
        <v/>
      </c>
      <c r="BH61" s="94" t="str">
        <f t="shared" si="42"/>
        <v/>
      </c>
      <c r="BI61" s="95" t="str">
        <f t="shared" si="43"/>
        <v/>
      </c>
      <c r="BK61" s="87"/>
      <c r="BL61" s="87"/>
      <c r="BM61" s="88" t="str">
        <f t="shared" si="44"/>
        <v/>
      </c>
      <c r="BN61" s="89" t="str">
        <f t="shared" si="45"/>
        <v/>
      </c>
      <c r="BO61" s="90" t="str">
        <f t="shared" si="46"/>
        <v/>
      </c>
      <c r="BP61" s="90" t="str">
        <f t="shared" si="47"/>
        <v/>
      </c>
      <c r="BQ61" s="91" t="str">
        <f t="shared" si="48"/>
        <v/>
      </c>
      <c r="BR61" s="92" t="str">
        <f t="shared" si="49"/>
        <v/>
      </c>
      <c r="BS61" s="93" t="str">
        <f t="shared" si="50"/>
        <v/>
      </c>
      <c r="BT61" s="94" t="str">
        <f t="shared" si="51"/>
        <v/>
      </c>
      <c r="BU61" s="95" t="str">
        <f t="shared" si="52"/>
        <v/>
      </c>
      <c r="BW61" s="87"/>
      <c r="BX61" s="87"/>
      <c r="BY61" s="88" t="str">
        <f t="shared" si="53"/>
        <v/>
      </c>
      <c r="BZ61" s="89" t="str">
        <f t="shared" si="54"/>
        <v/>
      </c>
      <c r="CA61" s="90" t="str">
        <f t="shared" si="55"/>
        <v/>
      </c>
      <c r="CB61" s="90" t="str">
        <f t="shared" si="56"/>
        <v/>
      </c>
      <c r="CC61" s="91" t="str">
        <f t="shared" si="57"/>
        <v/>
      </c>
      <c r="CD61" s="92" t="str">
        <f t="shared" si="58"/>
        <v/>
      </c>
      <c r="CE61" s="93" t="str">
        <f t="shared" si="59"/>
        <v/>
      </c>
      <c r="CF61" s="94" t="str">
        <f t="shared" si="60"/>
        <v/>
      </c>
      <c r="CG61" s="95" t="str">
        <f t="shared" si="61"/>
        <v/>
      </c>
      <c r="CI61" s="87"/>
      <c r="CJ61" s="87"/>
      <c r="CK61" s="88" t="str">
        <f t="shared" si="62"/>
        <v/>
      </c>
      <c r="CL61" s="89" t="str">
        <f t="shared" si="63"/>
        <v/>
      </c>
      <c r="CM61" s="90" t="str">
        <f t="shared" si="64"/>
        <v/>
      </c>
      <c r="CN61" s="90" t="str">
        <f t="shared" si="65"/>
        <v/>
      </c>
      <c r="CO61" s="91" t="str">
        <f t="shared" si="66"/>
        <v/>
      </c>
      <c r="CP61" s="92" t="str">
        <f t="shared" si="67"/>
        <v/>
      </c>
      <c r="CQ61" s="93" t="str">
        <f t="shared" si="68"/>
        <v/>
      </c>
      <c r="CR61" s="94" t="str">
        <f t="shared" si="69"/>
        <v/>
      </c>
      <c r="CS61" s="95" t="str">
        <f t="shared" si="70"/>
        <v/>
      </c>
      <c r="CU61" s="87"/>
      <c r="CV61" s="87"/>
      <c r="CW61" s="88" t="str">
        <f t="shared" si="71"/>
        <v/>
      </c>
      <c r="CX61" s="89" t="str">
        <f t="shared" si="72"/>
        <v/>
      </c>
      <c r="CY61" s="90" t="str">
        <f t="shared" si="73"/>
        <v/>
      </c>
      <c r="CZ61" s="90" t="str">
        <f t="shared" si="74"/>
        <v/>
      </c>
      <c r="DA61" s="91" t="str">
        <f t="shared" si="75"/>
        <v/>
      </c>
      <c r="DB61" s="92" t="str">
        <f t="shared" si="76"/>
        <v/>
      </c>
      <c r="DC61" s="93" t="str">
        <f t="shared" si="77"/>
        <v/>
      </c>
      <c r="DD61" s="94" t="str">
        <f t="shared" si="78"/>
        <v/>
      </c>
      <c r="DE61" s="95" t="str">
        <f t="shared" si="79"/>
        <v/>
      </c>
      <c r="DG61" s="87"/>
      <c r="DH61" s="87"/>
      <c r="DI61" s="88" t="str">
        <f t="shared" si="80"/>
        <v/>
      </c>
      <c r="DJ61" s="89" t="str">
        <f t="shared" si="81"/>
        <v/>
      </c>
      <c r="DK61" s="90" t="str">
        <f t="shared" si="82"/>
        <v/>
      </c>
      <c r="DL61" s="90" t="str">
        <f t="shared" si="83"/>
        <v/>
      </c>
      <c r="DM61" s="91" t="str">
        <f t="shared" si="84"/>
        <v/>
      </c>
      <c r="DN61" s="92" t="str">
        <f t="shared" si="85"/>
        <v/>
      </c>
      <c r="DO61" s="93" t="str">
        <f t="shared" si="86"/>
        <v/>
      </c>
      <c r="DP61" s="94" t="str">
        <f t="shared" si="87"/>
        <v/>
      </c>
      <c r="DQ61" s="95" t="str">
        <f t="shared" si="88"/>
        <v/>
      </c>
      <c r="DS61" s="87"/>
      <c r="DT61" s="87"/>
      <c r="DU61" s="88" t="str">
        <f t="shared" si="89"/>
        <v/>
      </c>
      <c r="DV61" s="89" t="str">
        <f t="shared" si="90"/>
        <v/>
      </c>
      <c r="DW61" s="90" t="str">
        <f t="shared" si="91"/>
        <v/>
      </c>
      <c r="DX61" s="90" t="str">
        <f t="shared" si="92"/>
        <v/>
      </c>
      <c r="DY61" s="91" t="str">
        <f t="shared" si="93"/>
        <v/>
      </c>
      <c r="DZ61" s="92" t="str">
        <f t="shared" si="94"/>
        <v/>
      </c>
      <c r="EA61" s="93" t="str">
        <f t="shared" si="95"/>
        <v/>
      </c>
      <c r="EB61" s="94" t="str">
        <f t="shared" si="96"/>
        <v/>
      </c>
      <c r="EC61" s="95" t="str">
        <f t="shared" si="97"/>
        <v/>
      </c>
      <c r="EE61" s="87"/>
      <c r="EF61" s="87"/>
      <c r="EG61" s="88" t="str">
        <f t="shared" si="98"/>
        <v/>
      </c>
      <c r="EH61" s="89" t="str">
        <f t="shared" si="99"/>
        <v/>
      </c>
      <c r="EI61" s="90" t="str">
        <f t="shared" si="100"/>
        <v/>
      </c>
      <c r="EJ61" s="90" t="str">
        <f t="shared" si="101"/>
        <v/>
      </c>
      <c r="EK61" s="91" t="str">
        <f t="shared" si="102"/>
        <v/>
      </c>
      <c r="EL61" s="92" t="str">
        <f t="shared" si="103"/>
        <v/>
      </c>
      <c r="EM61" s="93" t="str">
        <f t="shared" si="104"/>
        <v/>
      </c>
      <c r="EN61" s="94" t="str">
        <f t="shared" si="105"/>
        <v/>
      </c>
      <c r="EO61" s="95" t="str">
        <f t="shared" si="106"/>
        <v/>
      </c>
      <c r="EQ61" s="87"/>
      <c r="ER61" s="87"/>
      <c r="ES61" s="88" t="str">
        <f t="shared" si="107"/>
        <v/>
      </c>
      <c r="ET61" s="89" t="str">
        <f t="shared" si="108"/>
        <v/>
      </c>
      <c r="EU61" s="90" t="str">
        <f t="shared" si="109"/>
        <v/>
      </c>
      <c r="EV61" s="90" t="str">
        <f t="shared" si="110"/>
        <v/>
      </c>
      <c r="EW61" s="91" t="str">
        <f t="shared" si="111"/>
        <v/>
      </c>
      <c r="EX61" s="92" t="str">
        <f t="shared" si="112"/>
        <v/>
      </c>
      <c r="EY61" s="93" t="str">
        <f t="shared" si="113"/>
        <v/>
      </c>
      <c r="EZ61" s="94" t="str">
        <f t="shared" si="114"/>
        <v/>
      </c>
      <c r="FA61" s="95" t="str">
        <f t="shared" si="115"/>
        <v/>
      </c>
      <c r="FC61" s="87"/>
      <c r="FD61" s="87"/>
      <c r="FE61" s="88" t="str">
        <f t="shared" si="116"/>
        <v/>
      </c>
      <c r="FF61" s="89" t="str">
        <f t="shared" si="117"/>
        <v/>
      </c>
      <c r="FG61" s="90" t="str">
        <f t="shared" si="118"/>
        <v/>
      </c>
      <c r="FH61" s="90" t="str">
        <f t="shared" si="119"/>
        <v/>
      </c>
      <c r="FI61" s="91" t="str">
        <f t="shared" si="120"/>
        <v/>
      </c>
      <c r="FJ61" s="92" t="str">
        <f t="shared" si="121"/>
        <v/>
      </c>
      <c r="FK61" s="93" t="str">
        <f t="shared" si="122"/>
        <v/>
      </c>
      <c r="FL61" s="94" t="str">
        <f t="shared" si="123"/>
        <v/>
      </c>
      <c r="FM61" s="95" t="str">
        <f t="shared" si="124"/>
        <v/>
      </c>
      <c r="FO61" s="87"/>
      <c r="FP61" s="87"/>
      <c r="FQ61" s="88" t="str">
        <f>IF(FU61="","",#REF!)</f>
        <v/>
      </c>
      <c r="FR61" s="89" t="str">
        <f t="shared" si="125"/>
        <v/>
      </c>
      <c r="FS61" s="90" t="str">
        <f t="shared" si="126"/>
        <v/>
      </c>
      <c r="FT61" s="90" t="str">
        <f t="shared" si="127"/>
        <v/>
      </c>
      <c r="FU61" s="91" t="str">
        <f t="shared" si="128"/>
        <v/>
      </c>
      <c r="FV61" s="92" t="str">
        <f t="shared" si="129"/>
        <v/>
      </c>
      <c r="FW61" s="93" t="str">
        <f t="shared" si="130"/>
        <v/>
      </c>
      <c r="FX61" s="94" t="str">
        <f t="shared" si="131"/>
        <v/>
      </c>
      <c r="FY61" s="95" t="str">
        <f t="shared" si="132"/>
        <v/>
      </c>
      <c r="GA61" s="87"/>
      <c r="GB61" s="87"/>
      <c r="GC61" s="88" t="str">
        <f t="shared" si="133"/>
        <v/>
      </c>
      <c r="GD61" s="89" t="str">
        <f t="shared" si="134"/>
        <v/>
      </c>
      <c r="GE61" s="90" t="str">
        <f t="shared" si="135"/>
        <v/>
      </c>
      <c r="GF61" s="90" t="str">
        <f t="shared" si="136"/>
        <v/>
      </c>
      <c r="GG61" s="91" t="str">
        <f t="shared" si="137"/>
        <v/>
      </c>
      <c r="GH61" s="92" t="str">
        <f t="shared" si="138"/>
        <v/>
      </c>
      <c r="GI61" s="93" t="str">
        <f t="shared" si="139"/>
        <v/>
      </c>
      <c r="GJ61" s="94" t="str">
        <f t="shared" si="140"/>
        <v/>
      </c>
      <c r="GK61" s="95" t="str">
        <f t="shared" si="141"/>
        <v/>
      </c>
      <c r="GM61" s="87"/>
      <c r="GN61" s="87"/>
      <c r="GO61" s="88" t="str">
        <f t="shared" si="142"/>
        <v/>
      </c>
      <c r="GP61" s="89" t="str">
        <f t="shared" si="143"/>
        <v/>
      </c>
      <c r="GQ61" s="90" t="str">
        <f t="shared" si="144"/>
        <v/>
      </c>
      <c r="GR61" s="90" t="str">
        <f t="shared" si="145"/>
        <v/>
      </c>
      <c r="GS61" s="91" t="str">
        <f t="shared" si="146"/>
        <v/>
      </c>
      <c r="GT61" s="92" t="str">
        <f t="shared" si="147"/>
        <v/>
      </c>
      <c r="GU61" s="93" t="str">
        <f t="shared" si="148"/>
        <v/>
      </c>
      <c r="GV61" s="94" t="str">
        <f t="shared" si="149"/>
        <v/>
      </c>
      <c r="GW61" s="95" t="str">
        <f t="shared" si="150"/>
        <v/>
      </c>
      <c r="GY61" s="87"/>
      <c r="GZ61" s="87"/>
      <c r="HA61" s="88" t="str">
        <f t="shared" si="151"/>
        <v/>
      </c>
      <c r="HB61" s="89" t="str">
        <f t="shared" si="152"/>
        <v/>
      </c>
      <c r="HC61" s="90" t="str">
        <f t="shared" si="153"/>
        <v/>
      </c>
      <c r="HD61" s="90" t="str">
        <f t="shared" si="154"/>
        <v/>
      </c>
      <c r="HE61" s="91" t="str">
        <f t="shared" si="155"/>
        <v/>
      </c>
      <c r="HF61" s="92" t="str">
        <f t="shared" si="156"/>
        <v/>
      </c>
      <c r="HG61" s="93" t="str">
        <f t="shared" si="157"/>
        <v/>
      </c>
      <c r="HH61" s="94" t="str">
        <f t="shared" si="158"/>
        <v/>
      </c>
      <c r="HI61" s="95" t="str">
        <f t="shared" si="159"/>
        <v/>
      </c>
      <c r="HK61" s="87"/>
      <c r="HL61" s="87" t="s">
        <v>291</v>
      </c>
      <c r="HM61" s="88" t="str">
        <f t="shared" si="160"/>
        <v/>
      </c>
      <c r="HN61" s="89" t="str">
        <f t="shared" si="161"/>
        <v/>
      </c>
      <c r="HO61" s="90" t="str">
        <f t="shared" si="162"/>
        <v/>
      </c>
      <c r="HP61" s="90" t="str">
        <f t="shared" si="163"/>
        <v/>
      </c>
      <c r="HQ61" s="91" t="str">
        <f t="shared" si="164"/>
        <v/>
      </c>
      <c r="HR61" s="92" t="str">
        <f t="shared" si="165"/>
        <v/>
      </c>
      <c r="HS61" s="93" t="str">
        <f t="shared" si="166"/>
        <v/>
      </c>
      <c r="HT61" s="94" t="str">
        <f t="shared" si="167"/>
        <v/>
      </c>
      <c r="HU61" s="95" t="str">
        <f t="shared" si="168"/>
        <v/>
      </c>
      <c r="HW61" s="87"/>
      <c r="HX61" s="87"/>
      <c r="HY61" s="88" t="str">
        <f t="shared" si="169"/>
        <v/>
      </c>
      <c r="HZ61" s="89" t="str">
        <f t="shared" si="170"/>
        <v/>
      </c>
      <c r="IA61" s="90" t="str">
        <f t="shared" si="171"/>
        <v/>
      </c>
      <c r="IB61" s="90" t="str">
        <f t="shared" si="172"/>
        <v/>
      </c>
      <c r="IC61" s="91" t="str">
        <f t="shared" si="173"/>
        <v/>
      </c>
      <c r="ID61" s="92" t="str">
        <f t="shared" si="174"/>
        <v/>
      </c>
      <c r="IE61" s="93" t="str">
        <f t="shared" si="175"/>
        <v/>
      </c>
      <c r="IF61" s="94" t="str">
        <f t="shared" si="176"/>
        <v/>
      </c>
      <c r="IG61" s="95" t="str">
        <f t="shared" si="177"/>
        <v/>
      </c>
      <c r="II61" s="87"/>
      <c r="IJ61" s="87"/>
      <c r="IK61" s="88" t="str">
        <f t="shared" si="178"/>
        <v/>
      </c>
      <c r="IL61" s="89" t="str">
        <f t="shared" si="179"/>
        <v/>
      </c>
      <c r="IM61" s="90" t="str">
        <f t="shared" si="180"/>
        <v/>
      </c>
      <c r="IN61" s="90" t="str">
        <f t="shared" si="181"/>
        <v/>
      </c>
      <c r="IO61" s="91" t="str">
        <f t="shared" si="182"/>
        <v/>
      </c>
      <c r="IP61" s="92" t="str">
        <f t="shared" si="183"/>
        <v/>
      </c>
      <c r="IQ61" s="93" t="str">
        <f t="shared" si="184"/>
        <v/>
      </c>
      <c r="IR61" s="94" t="str">
        <f t="shared" si="185"/>
        <v/>
      </c>
      <c r="IS61" s="95" t="str">
        <f t="shared" si="186"/>
        <v/>
      </c>
      <c r="IU61" s="87"/>
      <c r="IV61" s="87"/>
      <c r="IW61" s="88" t="str">
        <f t="shared" si="187"/>
        <v/>
      </c>
      <c r="IX61" s="89" t="str">
        <f t="shared" si="188"/>
        <v/>
      </c>
      <c r="IY61" s="90" t="str">
        <f t="shared" si="189"/>
        <v/>
      </c>
      <c r="IZ61" s="90" t="str">
        <f t="shared" si="190"/>
        <v/>
      </c>
      <c r="JA61" s="91" t="str">
        <f t="shared" si="191"/>
        <v/>
      </c>
      <c r="JB61" s="92" t="str">
        <f t="shared" si="192"/>
        <v/>
      </c>
      <c r="JC61" s="93" t="str">
        <f t="shared" si="193"/>
        <v/>
      </c>
      <c r="JD61" s="94" t="str">
        <f t="shared" si="194"/>
        <v/>
      </c>
      <c r="JE61" s="95" t="str">
        <f t="shared" si="195"/>
        <v/>
      </c>
      <c r="JG61" s="87"/>
      <c r="JH61" s="87"/>
      <c r="JI61" s="88" t="str">
        <f t="shared" si="196"/>
        <v/>
      </c>
      <c r="JJ61" s="89" t="str">
        <f t="shared" si="197"/>
        <v/>
      </c>
      <c r="JK61" s="90" t="str">
        <f t="shared" si="198"/>
        <v/>
      </c>
      <c r="JL61" s="90" t="str">
        <f t="shared" si="199"/>
        <v/>
      </c>
      <c r="JM61" s="91" t="str">
        <f t="shared" si="200"/>
        <v/>
      </c>
      <c r="JN61" s="92" t="str">
        <f t="shared" si="201"/>
        <v/>
      </c>
      <c r="JO61" s="93" t="str">
        <f t="shared" si="202"/>
        <v/>
      </c>
      <c r="JP61" s="94" t="str">
        <f t="shared" si="203"/>
        <v/>
      </c>
      <c r="JQ61" s="95" t="str">
        <f t="shared" si="204"/>
        <v/>
      </c>
      <c r="JS61" s="87"/>
      <c r="JT61" s="87"/>
      <c r="JU61" s="88" t="str">
        <f t="shared" si="205"/>
        <v/>
      </c>
      <c r="JV61" s="89" t="str">
        <f t="shared" si="206"/>
        <v/>
      </c>
      <c r="JW61" s="90" t="str">
        <f t="shared" si="207"/>
        <v/>
      </c>
      <c r="JX61" s="90" t="str">
        <f t="shared" si="208"/>
        <v/>
      </c>
      <c r="JY61" s="91" t="str">
        <f t="shared" si="209"/>
        <v/>
      </c>
      <c r="JZ61" s="92" t="str">
        <f t="shared" si="210"/>
        <v/>
      </c>
      <c r="KA61" s="93" t="str">
        <f t="shared" si="211"/>
        <v/>
      </c>
      <c r="KB61" s="94" t="str">
        <f t="shared" si="212"/>
        <v/>
      </c>
      <c r="KC61" s="95" t="str">
        <f t="shared" si="213"/>
        <v/>
      </c>
      <c r="KE61" s="87"/>
      <c r="KF61" s="87"/>
    </row>
    <row r="62" spans="1:292" ht="13.5" customHeight="1" x14ac:dyDescent="0.25">
      <c r="A62" s="17"/>
      <c r="B62" s="87" t="s">
        <v>578</v>
      </c>
      <c r="C62" s="2" t="s">
        <v>579</v>
      </c>
      <c r="D62" s="167"/>
      <c r="E62" s="88" t="str">
        <f t="shared" si="0"/>
        <v/>
      </c>
      <c r="F62" s="89" t="str">
        <f t="shared" si="1"/>
        <v/>
      </c>
      <c r="G62" s="90" t="str">
        <f t="shared" si="2"/>
        <v/>
      </c>
      <c r="H62" s="90" t="str">
        <f t="shared" si="3"/>
        <v/>
      </c>
      <c r="I62" s="91" t="str">
        <f t="shared" si="4"/>
        <v/>
      </c>
      <c r="J62" s="92" t="str">
        <f t="shared" si="5"/>
        <v/>
      </c>
      <c r="K62" s="93" t="str">
        <f t="shared" si="6"/>
        <v/>
      </c>
      <c r="L62" s="94" t="str">
        <f t="shared" si="214"/>
        <v/>
      </c>
      <c r="M62" s="95" t="str">
        <f t="shared" si="7"/>
        <v/>
      </c>
      <c r="O62" s="87"/>
      <c r="P62" s="167"/>
      <c r="Q62" s="88" t="str">
        <f t="shared" si="8"/>
        <v/>
      </c>
      <c r="R62" s="89" t="str">
        <f t="shared" si="9"/>
        <v/>
      </c>
      <c r="S62" s="90" t="str">
        <f t="shared" si="10"/>
        <v/>
      </c>
      <c r="T62" s="90" t="str">
        <f t="shared" si="11"/>
        <v/>
      </c>
      <c r="U62" s="91" t="str">
        <f t="shared" si="12"/>
        <v/>
      </c>
      <c r="V62" s="92" t="str">
        <f t="shared" si="13"/>
        <v/>
      </c>
      <c r="W62" s="93" t="str">
        <f t="shared" si="14"/>
        <v/>
      </c>
      <c r="X62" s="94" t="str">
        <f t="shared" si="15"/>
        <v/>
      </c>
      <c r="Y62" s="95" t="str">
        <f t="shared" si="16"/>
        <v/>
      </c>
      <c r="AA62" s="87"/>
      <c r="AB62" s="87"/>
      <c r="AC62" s="88" t="str">
        <f t="shared" si="17"/>
        <v/>
      </c>
      <c r="AD62" s="89" t="str">
        <f t="shared" si="18"/>
        <v/>
      </c>
      <c r="AE62" s="90" t="str">
        <f t="shared" si="19"/>
        <v/>
      </c>
      <c r="AF62" s="90" t="str">
        <f t="shared" si="20"/>
        <v/>
      </c>
      <c r="AG62" s="91" t="str">
        <f t="shared" si="21"/>
        <v/>
      </c>
      <c r="AH62" s="92" t="str">
        <f t="shared" si="22"/>
        <v/>
      </c>
      <c r="AI62" s="93" t="str">
        <f t="shared" si="23"/>
        <v/>
      </c>
      <c r="AJ62" s="94" t="str">
        <f t="shared" si="24"/>
        <v/>
      </c>
      <c r="AK62" s="95" t="str">
        <f t="shared" si="25"/>
        <v/>
      </c>
      <c r="AM62" s="87"/>
      <c r="AN62" s="87"/>
      <c r="AO62" s="88" t="str">
        <f t="shared" si="26"/>
        <v/>
      </c>
      <c r="AP62" s="89" t="str">
        <f t="shared" si="27"/>
        <v/>
      </c>
      <c r="AQ62" s="90" t="str">
        <f t="shared" si="28"/>
        <v/>
      </c>
      <c r="AR62" s="90" t="str">
        <f t="shared" si="29"/>
        <v/>
      </c>
      <c r="AS62" s="91" t="str">
        <f t="shared" si="30"/>
        <v/>
      </c>
      <c r="AT62" s="92" t="str">
        <f t="shared" si="31"/>
        <v/>
      </c>
      <c r="AU62" s="93" t="str">
        <f t="shared" si="32"/>
        <v/>
      </c>
      <c r="AV62" s="94" t="str">
        <f t="shared" si="33"/>
        <v/>
      </c>
      <c r="AW62" s="95" t="str">
        <f t="shared" si="34"/>
        <v/>
      </c>
      <c r="AY62" s="87"/>
      <c r="AZ62" s="87"/>
      <c r="BA62" s="88" t="str">
        <f t="shared" si="35"/>
        <v/>
      </c>
      <c r="BB62" s="89" t="str">
        <f t="shared" si="36"/>
        <v/>
      </c>
      <c r="BC62" s="90" t="str">
        <f t="shared" si="37"/>
        <v/>
      </c>
      <c r="BD62" s="90" t="str">
        <f t="shared" si="38"/>
        <v/>
      </c>
      <c r="BE62" s="91" t="str">
        <f t="shared" si="39"/>
        <v/>
      </c>
      <c r="BF62" s="92" t="str">
        <f t="shared" si="40"/>
        <v/>
      </c>
      <c r="BG62" s="93" t="str">
        <f t="shared" si="41"/>
        <v/>
      </c>
      <c r="BH62" s="94" t="str">
        <f t="shared" si="42"/>
        <v/>
      </c>
      <c r="BI62" s="95" t="str">
        <f t="shared" si="43"/>
        <v/>
      </c>
      <c r="BK62" s="87"/>
      <c r="BL62" s="87"/>
      <c r="BM62" s="88" t="str">
        <f t="shared" si="44"/>
        <v/>
      </c>
      <c r="BN62" s="89" t="str">
        <f t="shared" si="45"/>
        <v/>
      </c>
      <c r="BO62" s="90" t="str">
        <f t="shared" si="46"/>
        <v/>
      </c>
      <c r="BP62" s="90" t="str">
        <f t="shared" si="47"/>
        <v/>
      </c>
      <c r="BQ62" s="91" t="str">
        <f t="shared" si="48"/>
        <v/>
      </c>
      <c r="BR62" s="92" t="str">
        <f t="shared" si="49"/>
        <v/>
      </c>
      <c r="BS62" s="93" t="str">
        <f t="shared" si="50"/>
        <v/>
      </c>
      <c r="BT62" s="94" t="str">
        <f t="shared" si="51"/>
        <v/>
      </c>
      <c r="BU62" s="95" t="str">
        <f t="shared" si="52"/>
        <v/>
      </c>
      <c r="BW62" s="87"/>
      <c r="BX62" s="87"/>
      <c r="BY62" s="88" t="str">
        <f t="shared" si="53"/>
        <v/>
      </c>
      <c r="BZ62" s="89" t="str">
        <f t="shared" si="54"/>
        <v/>
      </c>
      <c r="CA62" s="90" t="str">
        <f t="shared" si="55"/>
        <v/>
      </c>
      <c r="CB62" s="90" t="str">
        <f t="shared" si="56"/>
        <v/>
      </c>
      <c r="CC62" s="91" t="str">
        <f t="shared" si="57"/>
        <v/>
      </c>
      <c r="CD62" s="92" t="str">
        <f t="shared" si="58"/>
        <v/>
      </c>
      <c r="CE62" s="93" t="str">
        <f t="shared" si="59"/>
        <v/>
      </c>
      <c r="CF62" s="94" t="str">
        <f t="shared" si="60"/>
        <v/>
      </c>
      <c r="CG62" s="95" t="str">
        <f t="shared" si="61"/>
        <v/>
      </c>
      <c r="CI62" s="87"/>
      <c r="CJ62" s="87"/>
      <c r="CK62" s="88" t="str">
        <f t="shared" si="62"/>
        <v/>
      </c>
      <c r="CL62" s="89" t="str">
        <f t="shared" si="63"/>
        <v/>
      </c>
      <c r="CM62" s="90" t="str">
        <f t="shared" si="64"/>
        <v/>
      </c>
      <c r="CN62" s="90" t="str">
        <f t="shared" si="65"/>
        <v/>
      </c>
      <c r="CO62" s="91" t="str">
        <f t="shared" si="66"/>
        <v/>
      </c>
      <c r="CP62" s="92" t="str">
        <f t="shared" si="67"/>
        <v/>
      </c>
      <c r="CQ62" s="93" t="str">
        <f t="shared" si="68"/>
        <v/>
      </c>
      <c r="CR62" s="94" t="str">
        <f t="shared" si="69"/>
        <v/>
      </c>
      <c r="CS62" s="95" t="str">
        <f t="shared" si="70"/>
        <v/>
      </c>
      <c r="CU62" s="87"/>
      <c r="CV62" s="87"/>
      <c r="CW62" s="88" t="str">
        <f t="shared" si="71"/>
        <v/>
      </c>
      <c r="CX62" s="89" t="str">
        <f t="shared" si="72"/>
        <v/>
      </c>
      <c r="CY62" s="90" t="str">
        <f t="shared" si="73"/>
        <v/>
      </c>
      <c r="CZ62" s="90" t="str">
        <f t="shared" si="74"/>
        <v/>
      </c>
      <c r="DA62" s="91" t="str">
        <f t="shared" si="75"/>
        <v/>
      </c>
      <c r="DB62" s="92" t="str">
        <f t="shared" si="76"/>
        <v/>
      </c>
      <c r="DC62" s="93" t="str">
        <f t="shared" si="77"/>
        <v/>
      </c>
      <c r="DD62" s="94" t="str">
        <f t="shared" si="78"/>
        <v/>
      </c>
      <c r="DE62" s="95" t="str">
        <f t="shared" si="79"/>
        <v/>
      </c>
      <c r="DG62" s="87"/>
      <c r="DH62" s="87"/>
      <c r="DI62" s="88" t="str">
        <f t="shared" si="80"/>
        <v/>
      </c>
      <c r="DJ62" s="89" t="str">
        <f t="shared" si="81"/>
        <v/>
      </c>
      <c r="DK62" s="90" t="str">
        <f t="shared" si="82"/>
        <v/>
      </c>
      <c r="DL62" s="90" t="str">
        <f t="shared" si="83"/>
        <v/>
      </c>
      <c r="DM62" s="91" t="str">
        <f t="shared" si="84"/>
        <v/>
      </c>
      <c r="DN62" s="92" t="str">
        <f t="shared" si="85"/>
        <v/>
      </c>
      <c r="DO62" s="93" t="str">
        <f t="shared" si="86"/>
        <v/>
      </c>
      <c r="DP62" s="94" t="str">
        <f t="shared" si="87"/>
        <v/>
      </c>
      <c r="DQ62" s="95" t="str">
        <f t="shared" si="88"/>
        <v/>
      </c>
      <c r="DS62" s="87"/>
      <c r="DT62" s="87"/>
      <c r="DU62" s="88" t="str">
        <f t="shared" si="89"/>
        <v/>
      </c>
      <c r="DV62" s="89" t="str">
        <f t="shared" si="90"/>
        <v/>
      </c>
      <c r="DW62" s="90" t="str">
        <f t="shared" si="91"/>
        <v/>
      </c>
      <c r="DX62" s="90" t="str">
        <f t="shared" si="92"/>
        <v/>
      </c>
      <c r="DY62" s="91" t="str">
        <f t="shared" si="93"/>
        <v/>
      </c>
      <c r="DZ62" s="92" t="str">
        <f t="shared" si="94"/>
        <v/>
      </c>
      <c r="EA62" s="93" t="str">
        <f t="shared" si="95"/>
        <v/>
      </c>
      <c r="EB62" s="94" t="str">
        <f t="shared" si="96"/>
        <v/>
      </c>
      <c r="EC62" s="95" t="str">
        <f t="shared" si="97"/>
        <v/>
      </c>
      <c r="EE62" s="87"/>
      <c r="EF62" s="87"/>
      <c r="EG62" s="88" t="str">
        <f t="shared" si="98"/>
        <v/>
      </c>
      <c r="EH62" s="89" t="str">
        <f t="shared" si="99"/>
        <v/>
      </c>
      <c r="EI62" s="90" t="str">
        <f t="shared" si="100"/>
        <v/>
      </c>
      <c r="EJ62" s="90" t="str">
        <f t="shared" si="101"/>
        <v/>
      </c>
      <c r="EK62" s="91" t="str">
        <f t="shared" si="102"/>
        <v/>
      </c>
      <c r="EL62" s="92" t="str">
        <f t="shared" si="103"/>
        <v/>
      </c>
      <c r="EM62" s="93" t="str">
        <f t="shared" si="104"/>
        <v/>
      </c>
      <c r="EN62" s="94" t="str">
        <f t="shared" si="105"/>
        <v/>
      </c>
      <c r="EO62" s="95" t="str">
        <f t="shared" si="106"/>
        <v/>
      </c>
      <c r="EQ62" s="87"/>
      <c r="ER62" s="87"/>
      <c r="ES62" s="88" t="str">
        <f t="shared" si="107"/>
        <v/>
      </c>
      <c r="ET62" s="89" t="str">
        <f t="shared" si="108"/>
        <v/>
      </c>
      <c r="EU62" s="90" t="str">
        <f t="shared" si="109"/>
        <v/>
      </c>
      <c r="EV62" s="90" t="str">
        <f t="shared" si="110"/>
        <v/>
      </c>
      <c r="EW62" s="91" t="str">
        <f t="shared" si="111"/>
        <v/>
      </c>
      <c r="EX62" s="92" t="str">
        <f t="shared" si="112"/>
        <v/>
      </c>
      <c r="EY62" s="93" t="str">
        <f t="shared" si="113"/>
        <v/>
      </c>
      <c r="EZ62" s="94" t="str">
        <f t="shared" si="114"/>
        <v/>
      </c>
      <c r="FA62" s="95" t="str">
        <f t="shared" si="115"/>
        <v/>
      </c>
      <c r="FC62" s="87"/>
      <c r="FD62" s="87"/>
      <c r="FE62" s="88" t="str">
        <f t="shared" si="116"/>
        <v/>
      </c>
      <c r="FF62" s="89" t="str">
        <f t="shared" si="117"/>
        <v/>
      </c>
      <c r="FG62" s="90" t="str">
        <f t="shared" si="118"/>
        <v/>
      </c>
      <c r="FH62" s="90" t="str">
        <f t="shared" si="119"/>
        <v/>
      </c>
      <c r="FI62" s="91" t="str">
        <f t="shared" si="120"/>
        <v/>
      </c>
      <c r="FJ62" s="92" t="str">
        <f t="shared" si="121"/>
        <v/>
      </c>
      <c r="FK62" s="93" t="str">
        <f t="shared" si="122"/>
        <v/>
      </c>
      <c r="FL62" s="94" t="str">
        <f t="shared" si="123"/>
        <v/>
      </c>
      <c r="FM62" s="95" t="str">
        <f t="shared" si="124"/>
        <v/>
      </c>
      <c r="FO62" s="87"/>
      <c r="FP62" s="87"/>
      <c r="FQ62" s="88" t="str">
        <f>IF(FU62="","",#REF!)</f>
        <v/>
      </c>
      <c r="FR62" s="89" t="str">
        <f t="shared" si="125"/>
        <v/>
      </c>
      <c r="FS62" s="90" t="str">
        <f t="shared" si="126"/>
        <v/>
      </c>
      <c r="FT62" s="90" t="str">
        <f t="shared" si="127"/>
        <v/>
      </c>
      <c r="FU62" s="91" t="str">
        <f t="shared" si="128"/>
        <v/>
      </c>
      <c r="FV62" s="92" t="str">
        <f t="shared" si="129"/>
        <v/>
      </c>
      <c r="FW62" s="93" t="str">
        <f t="shared" si="130"/>
        <v/>
      </c>
      <c r="FX62" s="94" t="str">
        <f t="shared" si="131"/>
        <v/>
      </c>
      <c r="FY62" s="95" t="str">
        <f t="shared" si="132"/>
        <v/>
      </c>
      <c r="GA62" s="87"/>
      <c r="GB62" s="87"/>
      <c r="GC62" s="88" t="str">
        <f t="shared" si="133"/>
        <v/>
      </c>
      <c r="GD62" s="89" t="str">
        <f t="shared" si="134"/>
        <v/>
      </c>
      <c r="GE62" s="90" t="str">
        <f t="shared" si="135"/>
        <v/>
      </c>
      <c r="GF62" s="90" t="str">
        <f t="shared" si="136"/>
        <v/>
      </c>
      <c r="GG62" s="91" t="str">
        <f t="shared" si="137"/>
        <v/>
      </c>
      <c r="GH62" s="92" t="str">
        <f t="shared" si="138"/>
        <v/>
      </c>
      <c r="GI62" s="93" t="str">
        <f t="shared" si="139"/>
        <v/>
      </c>
      <c r="GJ62" s="94" t="str">
        <f t="shared" si="140"/>
        <v/>
      </c>
      <c r="GK62" s="95" t="str">
        <f t="shared" si="141"/>
        <v/>
      </c>
      <c r="GM62" s="87"/>
      <c r="GN62" s="87"/>
      <c r="GO62" s="88" t="str">
        <f t="shared" si="142"/>
        <v/>
      </c>
      <c r="GP62" s="89" t="str">
        <f t="shared" si="143"/>
        <v/>
      </c>
      <c r="GQ62" s="90" t="str">
        <f t="shared" si="144"/>
        <v/>
      </c>
      <c r="GR62" s="90" t="str">
        <f t="shared" si="145"/>
        <v/>
      </c>
      <c r="GS62" s="91" t="str">
        <f t="shared" si="146"/>
        <v/>
      </c>
      <c r="GT62" s="92" t="str">
        <f t="shared" si="147"/>
        <v/>
      </c>
      <c r="GU62" s="93" t="str">
        <f t="shared" si="148"/>
        <v/>
      </c>
      <c r="GV62" s="94" t="str">
        <f t="shared" si="149"/>
        <v/>
      </c>
      <c r="GW62" s="95" t="str">
        <f t="shared" si="150"/>
        <v/>
      </c>
      <c r="GY62" s="87"/>
      <c r="GZ62" s="87"/>
      <c r="HA62" s="88" t="str">
        <f t="shared" si="151"/>
        <v/>
      </c>
      <c r="HB62" s="89" t="str">
        <f t="shared" si="152"/>
        <v/>
      </c>
      <c r="HC62" s="90" t="str">
        <f t="shared" si="153"/>
        <v/>
      </c>
      <c r="HD62" s="90" t="str">
        <f t="shared" si="154"/>
        <v/>
      </c>
      <c r="HE62" s="91" t="str">
        <f t="shared" si="155"/>
        <v/>
      </c>
      <c r="HF62" s="92" t="str">
        <f t="shared" si="156"/>
        <v/>
      </c>
      <c r="HG62" s="93" t="str">
        <f t="shared" si="157"/>
        <v/>
      </c>
      <c r="HH62" s="94" t="str">
        <f t="shared" si="158"/>
        <v/>
      </c>
      <c r="HI62" s="95" t="str">
        <f t="shared" si="159"/>
        <v/>
      </c>
      <c r="HK62" s="87"/>
      <c r="HL62" s="87" t="s">
        <v>291</v>
      </c>
      <c r="HM62" s="88" t="str">
        <f t="shared" si="160"/>
        <v/>
      </c>
      <c r="HN62" s="89" t="str">
        <f t="shared" si="161"/>
        <v/>
      </c>
      <c r="HO62" s="90" t="str">
        <f t="shared" si="162"/>
        <v/>
      </c>
      <c r="HP62" s="90" t="str">
        <f t="shared" si="163"/>
        <v/>
      </c>
      <c r="HQ62" s="91" t="str">
        <f t="shared" si="164"/>
        <v/>
      </c>
      <c r="HR62" s="92" t="str">
        <f t="shared" si="165"/>
        <v/>
      </c>
      <c r="HS62" s="93" t="str">
        <f t="shared" si="166"/>
        <v/>
      </c>
      <c r="HT62" s="94" t="str">
        <f t="shared" si="167"/>
        <v/>
      </c>
      <c r="HU62" s="95" t="str">
        <f t="shared" si="168"/>
        <v/>
      </c>
      <c r="HW62" s="87"/>
      <c r="HX62" s="87"/>
      <c r="HY62" s="88" t="str">
        <f t="shared" si="169"/>
        <v/>
      </c>
      <c r="HZ62" s="89" t="str">
        <f t="shared" si="170"/>
        <v/>
      </c>
      <c r="IA62" s="90" t="str">
        <f t="shared" si="171"/>
        <v/>
      </c>
      <c r="IB62" s="90" t="str">
        <f t="shared" si="172"/>
        <v/>
      </c>
      <c r="IC62" s="91" t="str">
        <f t="shared" si="173"/>
        <v/>
      </c>
      <c r="ID62" s="92" t="str">
        <f t="shared" si="174"/>
        <v/>
      </c>
      <c r="IE62" s="93" t="str">
        <f t="shared" si="175"/>
        <v/>
      </c>
      <c r="IF62" s="94" t="str">
        <f t="shared" si="176"/>
        <v/>
      </c>
      <c r="IG62" s="95" t="str">
        <f t="shared" si="177"/>
        <v/>
      </c>
      <c r="II62" s="87"/>
      <c r="IJ62" s="87"/>
      <c r="IK62" s="88" t="str">
        <f t="shared" si="178"/>
        <v/>
      </c>
      <c r="IL62" s="89" t="str">
        <f t="shared" si="179"/>
        <v/>
      </c>
      <c r="IM62" s="90" t="str">
        <f t="shared" si="180"/>
        <v/>
      </c>
      <c r="IN62" s="90" t="str">
        <f t="shared" si="181"/>
        <v/>
      </c>
      <c r="IO62" s="91" t="str">
        <f t="shared" si="182"/>
        <v/>
      </c>
      <c r="IP62" s="92" t="str">
        <f t="shared" si="183"/>
        <v/>
      </c>
      <c r="IQ62" s="93" t="str">
        <f t="shared" si="184"/>
        <v/>
      </c>
      <c r="IR62" s="94" t="str">
        <f t="shared" si="185"/>
        <v/>
      </c>
      <c r="IS62" s="95" t="str">
        <f t="shared" si="186"/>
        <v/>
      </c>
      <c r="IU62" s="87"/>
      <c r="IV62" s="87"/>
      <c r="IW62" s="88" t="str">
        <f t="shared" si="187"/>
        <v/>
      </c>
      <c r="IX62" s="89" t="str">
        <f t="shared" si="188"/>
        <v/>
      </c>
      <c r="IY62" s="90" t="str">
        <f t="shared" si="189"/>
        <v/>
      </c>
      <c r="IZ62" s="90" t="str">
        <f t="shared" si="190"/>
        <v/>
      </c>
      <c r="JA62" s="91" t="str">
        <f t="shared" si="191"/>
        <v/>
      </c>
      <c r="JB62" s="92" t="str">
        <f t="shared" si="192"/>
        <v/>
      </c>
      <c r="JC62" s="93" t="str">
        <f t="shared" si="193"/>
        <v/>
      </c>
      <c r="JD62" s="94" t="str">
        <f t="shared" si="194"/>
        <v/>
      </c>
      <c r="JE62" s="95" t="str">
        <f t="shared" si="195"/>
        <v/>
      </c>
      <c r="JG62" s="87"/>
      <c r="JH62" s="87"/>
      <c r="JI62" s="88" t="str">
        <f t="shared" si="196"/>
        <v/>
      </c>
      <c r="JJ62" s="89" t="str">
        <f t="shared" si="197"/>
        <v/>
      </c>
      <c r="JK62" s="90" t="str">
        <f t="shared" si="198"/>
        <v/>
      </c>
      <c r="JL62" s="90" t="str">
        <f t="shared" si="199"/>
        <v/>
      </c>
      <c r="JM62" s="91" t="str">
        <f t="shared" si="200"/>
        <v/>
      </c>
      <c r="JN62" s="92" t="str">
        <f t="shared" si="201"/>
        <v/>
      </c>
      <c r="JO62" s="93" t="str">
        <f t="shared" si="202"/>
        <v/>
      </c>
      <c r="JP62" s="94" t="str">
        <f t="shared" si="203"/>
        <v/>
      </c>
      <c r="JQ62" s="95" t="str">
        <f t="shared" si="204"/>
        <v/>
      </c>
      <c r="JS62" s="87"/>
      <c r="JT62" s="87"/>
      <c r="JU62" s="88" t="str">
        <f t="shared" si="205"/>
        <v/>
      </c>
      <c r="JV62" s="89" t="str">
        <f t="shared" si="206"/>
        <v/>
      </c>
      <c r="JW62" s="90" t="str">
        <f t="shared" si="207"/>
        <v/>
      </c>
      <c r="JX62" s="90" t="str">
        <f t="shared" si="208"/>
        <v/>
      </c>
      <c r="JY62" s="91" t="str">
        <f t="shared" si="209"/>
        <v/>
      </c>
      <c r="JZ62" s="92" t="str">
        <f t="shared" si="210"/>
        <v/>
      </c>
      <c r="KA62" s="93" t="str">
        <f t="shared" si="211"/>
        <v/>
      </c>
      <c r="KB62" s="94" t="str">
        <f t="shared" si="212"/>
        <v/>
      </c>
      <c r="KC62" s="95" t="str">
        <f t="shared" si="213"/>
        <v/>
      </c>
      <c r="KE62" s="87"/>
      <c r="KF62" s="87"/>
    </row>
    <row r="63" spans="1:292" ht="13.5" customHeight="1" x14ac:dyDescent="0.25">
      <c r="A63" s="17"/>
      <c r="B63" s="87" t="s">
        <v>580</v>
      </c>
      <c r="C63" s="2" t="s">
        <v>581</v>
      </c>
      <c r="D63" s="167"/>
      <c r="E63" s="88">
        <f t="shared" si="0"/>
        <v>41796</v>
      </c>
      <c r="F63" s="89" t="str">
        <f t="shared" si="1"/>
        <v>Orbán II</v>
      </c>
      <c r="G63" s="90">
        <f t="shared" si="2"/>
        <v>40327</v>
      </c>
      <c r="H63" s="90">
        <v>41043</v>
      </c>
      <c r="I63" s="91" t="str">
        <f t="shared" si="4"/>
        <v>Miklós Réthelyi</v>
      </c>
      <c r="J63" s="92" t="str">
        <f t="shared" si="5"/>
        <v>1939</v>
      </c>
      <c r="K63" s="93" t="str">
        <f t="shared" si="6"/>
        <v>male</v>
      </c>
      <c r="L63" s="94" t="str">
        <f t="shared" si="214"/>
        <v>hu_independent01</v>
      </c>
      <c r="M63" s="95" t="str">
        <f t="shared" si="7"/>
        <v>Réthelyi_Miklós_1939</v>
      </c>
      <c r="O63" s="87"/>
      <c r="P63" s="167" t="s">
        <v>1015</v>
      </c>
      <c r="Q63" s="88" t="str">
        <f t="shared" si="8"/>
        <v/>
      </c>
      <c r="R63" s="89" t="str">
        <f t="shared" si="9"/>
        <v/>
      </c>
      <c r="S63" s="90" t="str">
        <f t="shared" si="10"/>
        <v/>
      </c>
      <c r="T63" s="90" t="str">
        <f t="shared" si="11"/>
        <v/>
      </c>
      <c r="U63" s="91" t="str">
        <f t="shared" si="12"/>
        <v/>
      </c>
      <c r="V63" s="92" t="str">
        <f t="shared" si="13"/>
        <v/>
      </c>
      <c r="W63" s="93" t="str">
        <f t="shared" si="14"/>
        <v/>
      </c>
      <c r="X63" s="94" t="str">
        <f t="shared" si="15"/>
        <v/>
      </c>
      <c r="Y63" s="95" t="str">
        <f t="shared" si="16"/>
        <v/>
      </c>
      <c r="AA63" s="87"/>
      <c r="AB63" s="87"/>
      <c r="AC63" s="88" t="str">
        <f t="shared" si="17"/>
        <v/>
      </c>
      <c r="AD63" s="89" t="str">
        <f t="shared" si="18"/>
        <v/>
      </c>
      <c r="AE63" s="90" t="str">
        <f t="shared" si="19"/>
        <v/>
      </c>
      <c r="AF63" s="90" t="str">
        <f t="shared" si="20"/>
        <v/>
      </c>
      <c r="AG63" s="91" t="str">
        <f t="shared" si="21"/>
        <v/>
      </c>
      <c r="AH63" s="92" t="str">
        <f t="shared" si="22"/>
        <v/>
      </c>
      <c r="AI63" s="93" t="str">
        <f t="shared" si="23"/>
        <v/>
      </c>
      <c r="AJ63" s="94" t="str">
        <f t="shared" si="24"/>
        <v/>
      </c>
      <c r="AK63" s="95" t="str">
        <f t="shared" si="25"/>
        <v/>
      </c>
      <c r="AM63" s="87"/>
      <c r="AN63" s="87"/>
      <c r="AO63" s="88" t="str">
        <f t="shared" si="26"/>
        <v/>
      </c>
      <c r="AP63" s="89" t="str">
        <f t="shared" si="27"/>
        <v/>
      </c>
      <c r="AQ63" s="90" t="str">
        <f t="shared" si="28"/>
        <v/>
      </c>
      <c r="AR63" s="90" t="str">
        <f t="shared" si="29"/>
        <v/>
      </c>
      <c r="AS63" s="91" t="str">
        <f t="shared" si="30"/>
        <v/>
      </c>
      <c r="AT63" s="92" t="str">
        <f t="shared" si="31"/>
        <v/>
      </c>
      <c r="AU63" s="93" t="str">
        <f t="shared" si="32"/>
        <v/>
      </c>
      <c r="AV63" s="94" t="str">
        <f t="shared" si="33"/>
        <v/>
      </c>
      <c r="AW63" s="95" t="str">
        <f t="shared" si="34"/>
        <v/>
      </c>
      <c r="AY63" s="87"/>
      <c r="AZ63" s="87"/>
      <c r="BA63" s="88" t="str">
        <f t="shared" si="35"/>
        <v/>
      </c>
      <c r="BB63" s="89" t="str">
        <f t="shared" si="36"/>
        <v/>
      </c>
      <c r="BC63" s="90" t="str">
        <f t="shared" si="37"/>
        <v/>
      </c>
      <c r="BD63" s="90" t="str">
        <f t="shared" si="38"/>
        <v/>
      </c>
      <c r="BE63" s="91" t="str">
        <f t="shared" si="39"/>
        <v/>
      </c>
      <c r="BF63" s="92" t="str">
        <f t="shared" si="40"/>
        <v/>
      </c>
      <c r="BG63" s="93" t="str">
        <f t="shared" si="41"/>
        <v/>
      </c>
      <c r="BH63" s="94" t="str">
        <f t="shared" si="42"/>
        <v/>
      </c>
      <c r="BI63" s="95" t="str">
        <f t="shared" si="43"/>
        <v/>
      </c>
      <c r="BK63" s="87"/>
      <c r="BL63" s="87"/>
      <c r="BM63" s="88" t="str">
        <f t="shared" si="44"/>
        <v/>
      </c>
      <c r="BN63" s="89" t="str">
        <f t="shared" si="45"/>
        <v/>
      </c>
      <c r="BO63" s="90" t="str">
        <f t="shared" si="46"/>
        <v/>
      </c>
      <c r="BP63" s="90" t="str">
        <f t="shared" si="47"/>
        <v/>
      </c>
      <c r="BQ63" s="91" t="str">
        <f t="shared" si="48"/>
        <v/>
      </c>
      <c r="BR63" s="92" t="str">
        <f t="shared" si="49"/>
        <v/>
      </c>
      <c r="BS63" s="93" t="str">
        <f t="shared" si="50"/>
        <v/>
      </c>
      <c r="BT63" s="94" t="str">
        <f t="shared" si="51"/>
        <v/>
      </c>
      <c r="BU63" s="95" t="str">
        <f t="shared" si="52"/>
        <v/>
      </c>
      <c r="BW63" s="87"/>
      <c r="BX63" s="87"/>
      <c r="BY63" s="88" t="str">
        <f t="shared" si="53"/>
        <v/>
      </c>
      <c r="BZ63" s="89" t="str">
        <f t="shared" si="54"/>
        <v/>
      </c>
      <c r="CA63" s="90" t="str">
        <f t="shared" si="55"/>
        <v/>
      </c>
      <c r="CB63" s="90" t="str">
        <f t="shared" si="56"/>
        <v/>
      </c>
      <c r="CC63" s="91" t="str">
        <f t="shared" si="57"/>
        <v/>
      </c>
      <c r="CD63" s="92" t="str">
        <f t="shared" si="58"/>
        <v/>
      </c>
      <c r="CE63" s="93" t="str">
        <f t="shared" si="59"/>
        <v/>
      </c>
      <c r="CF63" s="94" t="str">
        <f t="shared" si="60"/>
        <v/>
      </c>
      <c r="CG63" s="95" t="str">
        <f t="shared" si="61"/>
        <v/>
      </c>
      <c r="CI63" s="87"/>
      <c r="CJ63" s="87"/>
      <c r="CK63" s="88" t="str">
        <f t="shared" si="62"/>
        <v/>
      </c>
      <c r="CL63" s="89" t="str">
        <f t="shared" si="63"/>
        <v/>
      </c>
      <c r="CM63" s="90" t="str">
        <f t="shared" si="64"/>
        <v/>
      </c>
      <c r="CN63" s="90" t="str">
        <f t="shared" si="65"/>
        <v/>
      </c>
      <c r="CO63" s="91" t="str">
        <f t="shared" si="66"/>
        <v/>
      </c>
      <c r="CP63" s="92" t="str">
        <f t="shared" si="67"/>
        <v/>
      </c>
      <c r="CQ63" s="93" t="str">
        <f t="shared" si="68"/>
        <v/>
      </c>
      <c r="CR63" s="94" t="str">
        <f t="shared" si="69"/>
        <v/>
      </c>
      <c r="CS63" s="95" t="str">
        <f t="shared" si="70"/>
        <v/>
      </c>
      <c r="CU63" s="87"/>
      <c r="CV63" s="87"/>
      <c r="CW63" s="88" t="str">
        <f t="shared" si="71"/>
        <v/>
      </c>
      <c r="CX63" s="89" t="str">
        <f t="shared" si="72"/>
        <v/>
      </c>
      <c r="CY63" s="90" t="str">
        <f t="shared" si="73"/>
        <v/>
      </c>
      <c r="CZ63" s="90" t="str">
        <f t="shared" si="74"/>
        <v/>
      </c>
      <c r="DA63" s="91" t="str">
        <f t="shared" si="75"/>
        <v/>
      </c>
      <c r="DB63" s="92" t="str">
        <f t="shared" si="76"/>
        <v/>
      </c>
      <c r="DC63" s="93" t="str">
        <f t="shared" si="77"/>
        <v/>
      </c>
      <c r="DD63" s="94" t="str">
        <f t="shared" si="78"/>
        <v/>
      </c>
      <c r="DE63" s="95" t="str">
        <f t="shared" si="79"/>
        <v/>
      </c>
      <c r="DG63" s="87"/>
      <c r="DH63" s="87"/>
      <c r="DI63" s="88" t="str">
        <f t="shared" si="80"/>
        <v/>
      </c>
      <c r="DJ63" s="89" t="str">
        <f t="shared" si="81"/>
        <v/>
      </c>
      <c r="DK63" s="90" t="str">
        <f t="shared" si="82"/>
        <v/>
      </c>
      <c r="DL63" s="90" t="str">
        <f t="shared" si="83"/>
        <v/>
      </c>
      <c r="DM63" s="91" t="str">
        <f t="shared" si="84"/>
        <v/>
      </c>
      <c r="DN63" s="92" t="str">
        <f t="shared" si="85"/>
        <v/>
      </c>
      <c r="DO63" s="93" t="str">
        <f t="shared" si="86"/>
        <v/>
      </c>
      <c r="DP63" s="94" t="str">
        <f t="shared" si="87"/>
        <v/>
      </c>
      <c r="DQ63" s="95" t="str">
        <f t="shared" si="88"/>
        <v/>
      </c>
      <c r="DS63" s="87"/>
      <c r="DT63" s="87"/>
      <c r="DU63" s="88" t="str">
        <f t="shared" si="89"/>
        <v/>
      </c>
      <c r="DV63" s="89" t="str">
        <f t="shared" si="90"/>
        <v/>
      </c>
      <c r="DW63" s="90" t="str">
        <f t="shared" si="91"/>
        <v/>
      </c>
      <c r="DX63" s="90" t="str">
        <f t="shared" si="92"/>
        <v/>
      </c>
      <c r="DY63" s="91" t="str">
        <f t="shared" si="93"/>
        <v/>
      </c>
      <c r="DZ63" s="92" t="str">
        <f t="shared" si="94"/>
        <v/>
      </c>
      <c r="EA63" s="93" t="str">
        <f t="shared" si="95"/>
        <v/>
      </c>
      <c r="EB63" s="94" t="str">
        <f t="shared" si="96"/>
        <v/>
      </c>
      <c r="EC63" s="95" t="str">
        <f t="shared" si="97"/>
        <v/>
      </c>
      <c r="EE63" s="87"/>
      <c r="EF63" s="87"/>
      <c r="EG63" s="88" t="str">
        <f t="shared" si="98"/>
        <v/>
      </c>
      <c r="EH63" s="89" t="str">
        <f t="shared" si="99"/>
        <v/>
      </c>
      <c r="EI63" s="90" t="str">
        <f t="shared" si="100"/>
        <v/>
      </c>
      <c r="EJ63" s="90" t="str">
        <f t="shared" si="101"/>
        <v/>
      </c>
      <c r="EK63" s="91" t="str">
        <f t="shared" si="102"/>
        <v/>
      </c>
      <c r="EL63" s="92" t="str">
        <f t="shared" si="103"/>
        <v/>
      </c>
      <c r="EM63" s="93" t="str">
        <f t="shared" si="104"/>
        <v/>
      </c>
      <c r="EN63" s="94" t="str">
        <f t="shared" si="105"/>
        <v/>
      </c>
      <c r="EO63" s="95" t="str">
        <f t="shared" si="106"/>
        <v/>
      </c>
      <c r="EQ63" s="87"/>
      <c r="ER63" s="87"/>
      <c r="ES63" s="88" t="str">
        <f t="shared" si="107"/>
        <v/>
      </c>
      <c r="ET63" s="89" t="str">
        <f t="shared" si="108"/>
        <v/>
      </c>
      <c r="EU63" s="90" t="str">
        <f t="shared" si="109"/>
        <v/>
      </c>
      <c r="EV63" s="90" t="str">
        <f t="shared" si="110"/>
        <v/>
      </c>
      <c r="EW63" s="91" t="str">
        <f t="shared" si="111"/>
        <v/>
      </c>
      <c r="EX63" s="92" t="str">
        <f t="shared" si="112"/>
        <v/>
      </c>
      <c r="EY63" s="93" t="str">
        <f t="shared" si="113"/>
        <v/>
      </c>
      <c r="EZ63" s="94" t="str">
        <f t="shared" si="114"/>
        <v/>
      </c>
      <c r="FA63" s="95" t="str">
        <f t="shared" si="115"/>
        <v/>
      </c>
      <c r="FC63" s="87"/>
      <c r="FD63" s="87"/>
      <c r="FE63" s="88" t="str">
        <f t="shared" si="116"/>
        <v/>
      </c>
      <c r="FF63" s="89" t="str">
        <f t="shared" si="117"/>
        <v/>
      </c>
      <c r="FG63" s="90" t="str">
        <f t="shared" si="118"/>
        <v/>
      </c>
      <c r="FH63" s="90" t="str">
        <f t="shared" si="119"/>
        <v/>
      </c>
      <c r="FI63" s="91" t="str">
        <f t="shared" si="120"/>
        <v/>
      </c>
      <c r="FJ63" s="92" t="str">
        <f t="shared" si="121"/>
        <v/>
      </c>
      <c r="FK63" s="93" t="str">
        <f t="shared" si="122"/>
        <v/>
      </c>
      <c r="FL63" s="94" t="str">
        <f t="shared" si="123"/>
        <v/>
      </c>
      <c r="FM63" s="95" t="str">
        <f t="shared" si="124"/>
        <v/>
      </c>
      <c r="FO63" s="87"/>
      <c r="FP63" s="87"/>
      <c r="FQ63" s="88" t="str">
        <f>IF(FU63="","",#REF!)</f>
        <v/>
      </c>
      <c r="FR63" s="89" t="str">
        <f t="shared" si="125"/>
        <v/>
      </c>
      <c r="FS63" s="90" t="str">
        <f t="shared" si="126"/>
        <v/>
      </c>
      <c r="FT63" s="90" t="str">
        <f t="shared" si="127"/>
        <v/>
      </c>
      <c r="FU63" s="91" t="str">
        <f t="shared" si="128"/>
        <v/>
      </c>
      <c r="FV63" s="92" t="str">
        <f t="shared" si="129"/>
        <v/>
      </c>
      <c r="FW63" s="93" t="str">
        <f t="shared" si="130"/>
        <v/>
      </c>
      <c r="FX63" s="94" t="str">
        <f t="shared" si="131"/>
        <v/>
      </c>
      <c r="FY63" s="95" t="str">
        <f t="shared" si="132"/>
        <v/>
      </c>
      <c r="GA63" s="87"/>
      <c r="GB63" s="87"/>
      <c r="GC63" s="88" t="str">
        <f t="shared" si="133"/>
        <v/>
      </c>
      <c r="GD63" s="89" t="str">
        <f t="shared" si="134"/>
        <v/>
      </c>
      <c r="GE63" s="90" t="str">
        <f t="shared" si="135"/>
        <v/>
      </c>
      <c r="GF63" s="90" t="str">
        <f t="shared" si="136"/>
        <v/>
      </c>
      <c r="GG63" s="91" t="str">
        <f t="shared" si="137"/>
        <v/>
      </c>
      <c r="GH63" s="92" t="str">
        <f t="shared" si="138"/>
        <v/>
      </c>
      <c r="GI63" s="93" t="str">
        <f t="shared" si="139"/>
        <v/>
      </c>
      <c r="GJ63" s="94" t="str">
        <f t="shared" si="140"/>
        <v/>
      </c>
      <c r="GK63" s="95" t="str">
        <f t="shared" si="141"/>
        <v/>
      </c>
      <c r="GM63" s="87"/>
      <c r="GN63" s="87"/>
      <c r="GO63" s="88" t="str">
        <f t="shared" si="142"/>
        <v/>
      </c>
      <c r="GP63" s="89" t="str">
        <f t="shared" si="143"/>
        <v/>
      </c>
      <c r="GQ63" s="90" t="str">
        <f t="shared" si="144"/>
        <v/>
      </c>
      <c r="GR63" s="90" t="str">
        <f t="shared" si="145"/>
        <v/>
      </c>
      <c r="GS63" s="91" t="str">
        <f t="shared" si="146"/>
        <v/>
      </c>
      <c r="GT63" s="92" t="str">
        <f t="shared" si="147"/>
        <v/>
      </c>
      <c r="GU63" s="93" t="str">
        <f t="shared" si="148"/>
        <v/>
      </c>
      <c r="GV63" s="94" t="str">
        <f t="shared" si="149"/>
        <v/>
      </c>
      <c r="GW63" s="95" t="str">
        <f t="shared" si="150"/>
        <v/>
      </c>
      <c r="GY63" s="87"/>
      <c r="GZ63" s="87"/>
      <c r="HA63" s="88" t="str">
        <f t="shared" si="151"/>
        <v/>
      </c>
      <c r="HB63" s="89" t="str">
        <f t="shared" si="152"/>
        <v/>
      </c>
      <c r="HC63" s="90" t="str">
        <f t="shared" si="153"/>
        <v/>
      </c>
      <c r="HD63" s="90" t="str">
        <f t="shared" si="154"/>
        <v/>
      </c>
      <c r="HE63" s="91" t="str">
        <f t="shared" si="155"/>
        <v/>
      </c>
      <c r="HF63" s="92" t="str">
        <f t="shared" si="156"/>
        <v/>
      </c>
      <c r="HG63" s="93" t="str">
        <f t="shared" si="157"/>
        <v/>
      </c>
      <c r="HH63" s="94" t="str">
        <f t="shared" si="158"/>
        <v/>
      </c>
      <c r="HI63" s="95" t="str">
        <f t="shared" si="159"/>
        <v/>
      </c>
      <c r="HK63" s="87"/>
      <c r="HL63" s="87" t="s">
        <v>291</v>
      </c>
      <c r="HM63" s="88" t="str">
        <f t="shared" si="160"/>
        <v/>
      </c>
      <c r="HN63" s="89" t="str">
        <f t="shared" si="161"/>
        <v/>
      </c>
      <c r="HO63" s="90" t="str">
        <f t="shared" si="162"/>
        <v/>
      </c>
      <c r="HP63" s="90" t="str">
        <f t="shared" si="163"/>
        <v/>
      </c>
      <c r="HQ63" s="91" t="str">
        <f t="shared" si="164"/>
        <v/>
      </c>
      <c r="HR63" s="92" t="str">
        <f t="shared" si="165"/>
        <v/>
      </c>
      <c r="HS63" s="93" t="str">
        <f t="shared" si="166"/>
        <v/>
      </c>
      <c r="HT63" s="94" t="str">
        <f t="shared" si="167"/>
        <v/>
      </c>
      <c r="HU63" s="95" t="str">
        <f t="shared" si="168"/>
        <v/>
      </c>
      <c r="HW63" s="87"/>
      <c r="HX63" s="87"/>
      <c r="HY63" s="88" t="str">
        <f t="shared" si="169"/>
        <v/>
      </c>
      <c r="HZ63" s="89" t="str">
        <f t="shared" si="170"/>
        <v/>
      </c>
      <c r="IA63" s="90" t="str">
        <f t="shared" si="171"/>
        <v/>
      </c>
      <c r="IB63" s="90" t="str">
        <f t="shared" si="172"/>
        <v/>
      </c>
      <c r="IC63" s="91" t="str">
        <f t="shared" si="173"/>
        <v/>
      </c>
      <c r="ID63" s="92" t="str">
        <f t="shared" si="174"/>
        <v/>
      </c>
      <c r="IE63" s="93" t="str">
        <f t="shared" si="175"/>
        <v/>
      </c>
      <c r="IF63" s="94" t="str">
        <f t="shared" si="176"/>
        <v/>
      </c>
      <c r="IG63" s="95" t="str">
        <f t="shared" si="177"/>
        <v/>
      </c>
      <c r="II63" s="87"/>
      <c r="IJ63" s="87"/>
      <c r="IK63" s="88" t="str">
        <f t="shared" si="178"/>
        <v/>
      </c>
      <c r="IL63" s="89" t="str">
        <f t="shared" si="179"/>
        <v/>
      </c>
      <c r="IM63" s="90" t="str">
        <f t="shared" si="180"/>
        <v/>
      </c>
      <c r="IN63" s="90" t="str">
        <f t="shared" si="181"/>
        <v/>
      </c>
      <c r="IO63" s="91" t="str">
        <f t="shared" si="182"/>
        <v/>
      </c>
      <c r="IP63" s="92" t="str">
        <f t="shared" si="183"/>
        <v/>
      </c>
      <c r="IQ63" s="93" t="str">
        <f t="shared" si="184"/>
        <v/>
      </c>
      <c r="IR63" s="94" t="str">
        <f t="shared" si="185"/>
        <v/>
      </c>
      <c r="IS63" s="95" t="str">
        <f t="shared" si="186"/>
        <v/>
      </c>
      <c r="IU63" s="87"/>
      <c r="IV63" s="87"/>
      <c r="IW63" s="88" t="str">
        <f t="shared" si="187"/>
        <v/>
      </c>
      <c r="IX63" s="89" t="str">
        <f t="shared" si="188"/>
        <v/>
      </c>
      <c r="IY63" s="90" t="str">
        <f t="shared" si="189"/>
        <v/>
      </c>
      <c r="IZ63" s="90" t="str">
        <f t="shared" si="190"/>
        <v/>
      </c>
      <c r="JA63" s="91" t="str">
        <f t="shared" si="191"/>
        <v/>
      </c>
      <c r="JB63" s="92" t="str">
        <f t="shared" si="192"/>
        <v/>
      </c>
      <c r="JC63" s="93" t="str">
        <f t="shared" si="193"/>
        <v/>
      </c>
      <c r="JD63" s="94" t="str">
        <f t="shared" si="194"/>
        <v/>
      </c>
      <c r="JE63" s="95" t="str">
        <f t="shared" si="195"/>
        <v/>
      </c>
      <c r="JG63" s="87"/>
      <c r="JH63" s="87"/>
      <c r="JI63" s="88" t="str">
        <f t="shared" si="196"/>
        <v/>
      </c>
      <c r="JJ63" s="89" t="str">
        <f t="shared" si="197"/>
        <v/>
      </c>
      <c r="JK63" s="90" t="str">
        <f t="shared" si="198"/>
        <v/>
      </c>
      <c r="JL63" s="90" t="str">
        <f t="shared" si="199"/>
        <v/>
      </c>
      <c r="JM63" s="91" t="str">
        <f t="shared" si="200"/>
        <v/>
      </c>
      <c r="JN63" s="92" t="str">
        <f t="shared" si="201"/>
        <v/>
      </c>
      <c r="JO63" s="93" t="str">
        <f t="shared" si="202"/>
        <v/>
      </c>
      <c r="JP63" s="94" t="str">
        <f t="shared" si="203"/>
        <v/>
      </c>
      <c r="JQ63" s="95" t="str">
        <f t="shared" si="204"/>
        <v/>
      </c>
      <c r="JS63" s="87"/>
      <c r="JT63" s="87"/>
      <c r="JU63" s="88" t="str">
        <f t="shared" si="205"/>
        <v/>
      </c>
      <c r="JV63" s="89" t="str">
        <f t="shared" si="206"/>
        <v/>
      </c>
      <c r="JW63" s="90" t="str">
        <f t="shared" si="207"/>
        <v/>
      </c>
      <c r="JX63" s="90" t="str">
        <f t="shared" si="208"/>
        <v/>
      </c>
      <c r="JY63" s="91" t="str">
        <f t="shared" si="209"/>
        <v/>
      </c>
      <c r="JZ63" s="92" t="str">
        <f t="shared" si="210"/>
        <v/>
      </c>
      <c r="KA63" s="93" t="str">
        <f t="shared" si="211"/>
        <v/>
      </c>
      <c r="KB63" s="94" t="str">
        <f t="shared" si="212"/>
        <v/>
      </c>
      <c r="KC63" s="95" t="str">
        <f t="shared" si="213"/>
        <v/>
      </c>
      <c r="KE63" s="87"/>
      <c r="KF63" s="87"/>
    </row>
    <row r="64" spans="1:292" ht="13.5" customHeight="1" x14ac:dyDescent="0.25">
      <c r="A64" s="17"/>
      <c r="B64" s="87" t="s">
        <v>582</v>
      </c>
      <c r="C64" s="2" t="s">
        <v>583</v>
      </c>
      <c r="D64" s="167"/>
      <c r="E64" s="88">
        <f t="shared" si="0"/>
        <v>41796</v>
      </c>
      <c r="F64" s="89" t="str">
        <f t="shared" si="1"/>
        <v>Orbán II</v>
      </c>
      <c r="G64" s="90">
        <v>41043</v>
      </c>
      <c r="H64" s="90">
        <f t="shared" si="3"/>
        <v>41796</v>
      </c>
      <c r="I64" s="91" t="str">
        <f t="shared" si="4"/>
        <v>Zoltán Balog</v>
      </c>
      <c r="J64" s="92" t="str">
        <f t="shared" si="5"/>
        <v>1958</v>
      </c>
      <c r="K64" s="93" t="str">
        <f t="shared" si="6"/>
        <v>male</v>
      </c>
      <c r="L64" s="94" t="str">
        <f t="shared" si="214"/>
        <v>hu_fidesz01</v>
      </c>
      <c r="M64" s="95" t="str">
        <f t="shared" si="7"/>
        <v>Balog_Zoltán_1958</v>
      </c>
      <c r="O64" s="87"/>
      <c r="P64" s="167" t="s">
        <v>1011</v>
      </c>
      <c r="Q64" s="88">
        <f t="shared" si="8"/>
        <v>43238</v>
      </c>
      <c r="R64" s="89" t="str">
        <f t="shared" si="9"/>
        <v>Orbán III</v>
      </c>
      <c r="S64" s="90">
        <f t="shared" si="10"/>
        <v>41796</v>
      </c>
      <c r="T64" s="90">
        <f t="shared" si="11"/>
        <v>43238</v>
      </c>
      <c r="U64" s="91" t="str">
        <f t="shared" si="12"/>
        <v>Zoltán Balog</v>
      </c>
      <c r="V64" s="92" t="str">
        <f t="shared" si="13"/>
        <v>1958</v>
      </c>
      <c r="W64" s="93" t="str">
        <f t="shared" si="14"/>
        <v>male</v>
      </c>
      <c r="X64" s="94" t="str">
        <f t="shared" si="15"/>
        <v>hu_fidesz01</v>
      </c>
      <c r="Y64" s="95" t="str">
        <f t="shared" si="16"/>
        <v>Balog_Zoltán_1958</v>
      </c>
      <c r="AA64" s="87"/>
      <c r="AB64" s="167" t="s">
        <v>1011</v>
      </c>
      <c r="AC64" s="88">
        <f t="shared" si="17"/>
        <v>44705</v>
      </c>
      <c r="AD64" s="89" t="str">
        <f t="shared" si="18"/>
        <v>Orban IV</v>
      </c>
      <c r="AE64" s="90">
        <f t="shared" si="19"/>
        <v>43238</v>
      </c>
      <c r="AF64" s="90">
        <f t="shared" si="20"/>
        <v>44705</v>
      </c>
      <c r="AG64" s="91" t="str">
        <f t="shared" si="21"/>
        <v>Miklós Kásler</v>
      </c>
      <c r="AH64" s="92" t="str">
        <f t="shared" si="22"/>
        <v>1950</v>
      </c>
      <c r="AI64" s="93" t="str">
        <f t="shared" si="23"/>
        <v>male</v>
      </c>
      <c r="AJ64" s="94" t="str">
        <f t="shared" si="24"/>
        <v>hu_independent01</v>
      </c>
      <c r="AK64" s="95" t="str">
        <f t="shared" si="25"/>
        <v>Kásler_Miklós_1950</v>
      </c>
      <c r="AM64" s="87"/>
      <c r="AN64" s="87" t="s">
        <v>1141</v>
      </c>
      <c r="AO64" s="88" t="str">
        <f t="shared" si="26"/>
        <v/>
      </c>
      <c r="AP64" s="89" t="str">
        <f t="shared" si="27"/>
        <v/>
      </c>
      <c r="AQ64" s="90" t="str">
        <f t="shared" si="28"/>
        <v/>
      </c>
      <c r="AR64" s="90" t="str">
        <f t="shared" si="29"/>
        <v/>
      </c>
      <c r="AS64" s="91" t="str">
        <f t="shared" si="30"/>
        <v/>
      </c>
      <c r="AT64" s="92" t="str">
        <f t="shared" si="31"/>
        <v/>
      </c>
      <c r="AU64" s="93" t="str">
        <f t="shared" si="32"/>
        <v/>
      </c>
      <c r="AV64" s="94" t="str">
        <f t="shared" si="33"/>
        <v/>
      </c>
      <c r="AW64" s="95" t="str">
        <f t="shared" si="34"/>
        <v/>
      </c>
      <c r="AY64" s="87"/>
      <c r="AZ64" s="87"/>
      <c r="BA64" s="88" t="str">
        <f t="shared" si="35"/>
        <v/>
      </c>
      <c r="BB64" s="89" t="str">
        <f t="shared" si="36"/>
        <v/>
      </c>
      <c r="BC64" s="90" t="str">
        <f t="shared" si="37"/>
        <v/>
      </c>
      <c r="BD64" s="90" t="str">
        <f t="shared" si="38"/>
        <v/>
      </c>
      <c r="BE64" s="91" t="str">
        <f t="shared" si="39"/>
        <v/>
      </c>
      <c r="BF64" s="92" t="str">
        <f t="shared" si="40"/>
        <v/>
      </c>
      <c r="BG64" s="93" t="str">
        <f t="shared" si="41"/>
        <v/>
      </c>
      <c r="BH64" s="94" t="str">
        <f t="shared" si="42"/>
        <v/>
      </c>
      <c r="BI64" s="95" t="str">
        <f t="shared" si="43"/>
        <v/>
      </c>
      <c r="BK64" s="87"/>
      <c r="BL64" s="87"/>
      <c r="BM64" s="88" t="str">
        <f t="shared" si="44"/>
        <v/>
      </c>
      <c r="BN64" s="89" t="str">
        <f t="shared" si="45"/>
        <v/>
      </c>
      <c r="BO64" s="90" t="str">
        <f t="shared" si="46"/>
        <v/>
      </c>
      <c r="BP64" s="90" t="str">
        <f t="shared" si="47"/>
        <v/>
      </c>
      <c r="BQ64" s="91" t="str">
        <f t="shared" si="48"/>
        <v/>
      </c>
      <c r="BR64" s="92" t="str">
        <f t="shared" si="49"/>
        <v/>
      </c>
      <c r="BS64" s="93" t="str">
        <f t="shared" si="50"/>
        <v/>
      </c>
      <c r="BT64" s="94" t="str">
        <f t="shared" si="51"/>
        <v/>
      </c>
      <c r="BU64" s="95" t="str">
        <f t="shared" si="52"/>
        <v/>
      </c>
      <c r="BW64" s="87"/>
      <c r="BX64" s="87"/>
      <c r="BY64" s="88" t="str">
        <f t="shared" si="53"/>
        <v/>
      </c>
      <c r="BZ64" s="89" t="str">
        <f t="shared" si="54"/>
        <v/>
      </c>
      <c r="CA64" s="90" t="str">
        <f t="shared" si="55"/>
        <v/>
      </c>
      <c r="CB64" s="90" t="str">
        <f t="shared" si="56"/>
        <v/>
      </c>
      <c r="CC64" s="91" t="str">
        <f t="shared" si="57"/>
        <v/>
      </c>
      <c r="CD64" s="92" t="str">
        <f t="shared" si="58"/>
        <v/>
      </c>
      <c r="CE64" s="93" t="str">
        <f t="shared" si="59"/>
        <v/>
      </c>
      <c r="CF64" s="94" t="str">
        <f t="shared" si="60"/>
        <v/>
      </c>
      <c r="CG64" s="95" t="str">
        <f t="shared" si="61"/>
        <v/>
      </c>
      <c r="CI64" s="87"/>
      <c r="CJ64" s="87"/>
      <c r="CK64" s="88" t="str">
        <f t="shared" si="62"/>
        <v/>
      </c>
      <c r="CL64" s="89" t="str">
        <f t="shared" si="63"/>
        <v/>
      </c>
      <c r="CM64" s="90" t="str">
        <f t="shared" si="64"/>
        <v/>
      </c>
      <c r="CN64" s="90" t="str">
        <f t="shared" si="65"/>
        <v/>
      </c>
      <c r="CO64" s="91" t="str">
        <f t="shared" si="66"/>
        <v/>
      </c>
      <c r="CP64" s="92" t="str">
        <f t="shared" si="67"/>
        <v/>
      </c>
      <c r="CQ64" s="93" t="str">
        <f t="shared" si="68"/>
        <v/>
      </c>
      <c r="CR64" s="94" t="str">
        <f t="shared" si="69"/>
        <v/>
      </c>
      <c r="CS64" s="95" t="str">
        <f t="shared" si="70"/>
        <v/>
      </c>
      <c r="CU64" s="87"/>
      <c r="CV64" s="87"/>
      <c r="CW64" s="88" t="str">
        <f t="shared" si="71"/>
        <v/>
      </c>
      <c r="CX64" s="89" t="str">
        <f t="shared" si="72"/>
        <v/>
      </c>
      <c r="CY64" s="90" t="str">
        <f t="shared" si="73"/>
        <v/>
      </c>
      <c r="CZ64" s="90" t="str">
        <f t="shared" si="74"/>
        <v/>
      </c>
      <c r="DA64" s="91" t="str">
        <f t="shared" si="75"/>
        <v/>
      </c>
      <c r="DB64" s="92" t="str">
        <f t="shared" si="76"/>
        <v/>
      </c>
      <c r="DC64" s="93" t="str">
        <f t="shared" si="77"/>
        <v/>
      </c>
      <c r="DD64" s="94" t="str">
        <f t="shared" si="78"/>
        <v/>
      </c>
      <c r="DE64" s="95" t="str">
        <f t="shared" si="79"/>
        <v/>
      </c>
      <c r="DG64" s="87"/>
      <c r="DH64" s="87"/>
      <c r="DI64" s="88" t="str">
        <f t="shared" si="80"/>
        <v/>
      </c>
      <c r="DJ64" s="89" t="str">
        <f t="shared" si="81"/>
        <v/>
      </c>
      <c r="DK64" s="90" t="str">
        <f t="shared" si="82"/>
        <v/>
      </c>
      <c r="DL64" s="90" t="str">
        <f t="shared" si="83"/>
        <v/>
      </c>
      <c r="DM64" s="91" t="str">
        <f t="shared" si="84"/>
        <v/>
      </c>
      <c r="DN64" s="92" t="str">
        <f t="shared" si="85"/>
        <v/>
      </c>
      <c r="DO64" s="93" t="str">
        <f t="shared" si="86"/>
        <v/>
      </c>
      <c r="DP64" s="94" t="str">
        <f t="shared" si="87"/>
        <v/>
      </c>
      <c r="DQ64" s="95" t="str">
        <f t="shared" si="88"/>
        <v/>
      </c>
      <c r="DS64" s="87"/>
      <c r="DT64" s="87"/>
      <c r="DU64" s="88" t="str">
        <f t="shared" si="89"/>
        <v/>
      </c>
      <c r="DV64" s="89" t="str">
        <f t="shared" si="90"/>
        <v/>
      </c>
      <c r="DW64" s="90" t="str">
        <f t="shared" si="91"/>
        <v/>
      </c>
      <c r="DX64" s="90" t="str">
        <f t="shared" si="92"/>
        <v/>
      </c>
      <c r="DY64" s="91" t="str">
        <f t="shared" si="93"/>
        <v/>
      </c>
      <c r="DZ64" s="92" t="str">
        <f t="shared" si="94"/>
        <v/>
      </c>
      <c r="EA64" s="93" t="str">
        <f t="shared" si="95"/>
        <v/>
      </c>
      <c r="EB64" s="94" t="str">
        <f t="shared" si="96"/>
        <v/>
      </c>
      <c r="EC64" s="95" t="str">
        <f t="shared" si="97"/>
        <v/>
      </c>
      <c r="EE64" s="87"/>
      <c r="EF64" s="87"/>
      <c r="EG64" s="88" t="str">
        <f t="shared" si="98"/>
        <v/>
      </c>
      <c r="EH64" s="89" t="str">
        <f t="shared" si="99"/>
        <v/>
      </c>
      <c r="EI64" s="90" t="str">
        <f t="shared" si="100"/>
        <v/>
      </c>
      <c r="EJ64" s="90" t="str">
        <f t="shared" si="101"/>
        <v/>
      </c>
      <c r="EK64" s="91" t="str">
        <f t="shared" si="102"/>
        <v/>
      </c>
      <c r="EL64" s="92" t="str">
        <f t="shared" si="103"/>
        <v/>
      </c>
      <c r="EM64" s="93" t="str">
        <f t="shared" si="104"/>
        <v/>
      </c>
      <c r="EN64" s="94" t="str">
        <f t="shared" si="105"/>
        <v/>
      </c>
      <c r="EO64" s="95" t="str">
        <f t="shared" si="106"/>
        <v/>
      </c>
      <c r="EQ64" s="87"/>
      <c r="ER64" s="87"/>
      <c r="ES64" s="88" t="str">
        <f t="shared" si="107"/>
        <v/>
      </c>
      <c r="ET64" s="89" t="str">
        <f t="shared" si="108"/>
        <v/>
      </c>
      <c r="EU64" s="90" t="str">
        <f t="shared" si="109"/>
        <v/>
      </c>
      <c r="EV64" s="90" t="str">
        <f t="shared" si="110"/>
        <v/>
      </c>
      <c r="EW64" s="91" t="str">
        <f t="shared" si="111"/>
        <v/>
      </c>
      <c r="EX64" s="92" t="str">
        <f t="shared" si="112"/>
        <v/>
      </c>
      <c r="EY64" s="93" t="str">
        <f t="shared" si="113"/>
        <v/>
      </c>
      <c r="EZ64" s="94" t="str">
        <f t="shared" si="114"/>
        <v/>
      </c>
      <c r="FA64" s="95" t="str">
        <f t="shared" si="115"/>
        <v/>
      </c>
      <c r="FC64" s="87"/>
      <c r="FD64" s="87"/>
      <c r="FE64" s="88" t="str">
        <f t="shared" si="116"/>
        <v/>
      </c>
      <c r="FF64" s="89" t="str">
        <f t="shared" si="117"/>
        <v/>
      </c>
      <c r="FG64" s="90" t="str">
        <f t="shared" si="118"/>
        <v/>
      </c>
      <c r="FH64" s="90" t="str">
        <f t="shared" si="119"/>
        <v/>
      </c>
      <c r="FI64" s="91" t="str">
        <f t="shared" si="120"/>
        <v/>
      </c>
      <c r="FJ64" s="92" t="str">
        <f t="shared" si="121"/>
        <v/>
      </c>
      <c r="FK64" s="93" t="str">
        <f t="shared" si="122"/>
        <v/>
      </c>
      <c r="FL64" s="94" t="str">
        <f t="shared" si="123"/>
        <v/>
      </c>
      <c r="FM64" s="95" t="str">
        <f t="shared" si="124"/>
        <v/>
      </c>
      <c r="FO64" s="87"/>
      <c r="FP64" s="87"/>
      <c r="FQ64" s="88" t="str">
        <f>IF(FU64="","",#REF!)</f>
        <v/>
      </c>
      <c r="FR64" s="89" t="str">
        <f t="shared" si="125"/>
        <v/>
      </c>
      <c r="FS64" s="90" t="str">
        <f t="shared" si="126"/>
        <v/>
      </c>
      <c r="FT64" s="90" t="str">
        <f t="shared" si="127"/>
        <v/>
      </c>
      <c r="FU64" s="91" t="str">
        <f t="shared" si="128"/>
        <v/>
      </c>
      <c r="FV64" s="92" t="str">
        <f t="shared" si="129"/>
        <v/>
      </c>
      <c r="FW64" s="93" t="str">
        <f t="shared" si="130"/>
        <v/>
      </c>
      <c r="FX64" s="94" t="str">
        <f t="shared" si="131"/>
        <v/>
      </c>
      <c r="FY64" s="95" t="str">
        <f t="shared" si="132"/>
        <v/>
      </c>
      <c r="GA64" s="87"/>
      <c r="GB64" s="87"/>
      <c r="GC64" s="88" t="str">
        <f t="shared" si="133"/>
        <v/>
      </c>
      <c r="GD64" s="89" t="str">
        <f t="shared" si="134"/>
        <v/>
      </c>
      <c r="GE64" s="90" t="str">
        <f t="shared" si="135"/>
        <v/>
      </c>
      <c r="GF64" s="90" t="str">
        <f t="shared" si="136"/>
        <v/>
      </c>
      <c r="GG64" s="91" t="str">
        <f t="shared" si="137"/>
        <v/>
      </c>
      <c r="GH64" s="92" t="str">
        <f t="shared" si="138"/>
        <v/>
      </c>
      <c r="GI64" s="93" t="str">
        <f t="shared" si="139"/>
        <v/>
      </c>
      <c r="GJ64" s="94" t="str">
        <f t="shared" si="140"/>
        <v/>
      </c>
      <c r="GK64" s="95" t="str">
        <f t="shared" si="141"/>
        <v/>
      </c>
      <c r="GM64" s="87"/>
      <c r="GN64" s="87"/>
      <c r="GO64" s="88" t="str">
        <f t="shared" si="142"/>
        <v/>
      </c>
      <c r="GP64" s="89" t="str">
        <f t="shared" si="143"/>
        <v/>
      </c>
      <c r="GQ64" s="90" t="str">
        <f t="shared" si="144"/>
        <v/>
      </c>
      <c r="GR64" s="90" t="str">
        <f t="shared" si="145"/>
        <v/>
      </c>
      <c r="GS64" s="91" t="str">
        <f t="shared" si="146"/>
        <v/>
      </c>
      <c r="GT64" s="92" t="str">
        <f t="shared" si="147"/>
        <v/>
      </c>
      <c r="GU64" s="93" t="str">
        <f t="shared" si="148"/>
        <v/>
      </c>
      <c r="GV64" s="94" t="str">
        <f t="shared" si="149"/>
        <v/>
      </c>
      <c r="GW64" s="95" t="str">
        <f t="shared" si="150"/>
        <v/>
      </c>
      <c r="GY64" s="87"/>
      <c r="GZ64" s="87"/>
      <c r="HA64" s="88" t="str">
        <f t="shared" si="151"/>
        <v/>
      </c>
      <c r="HB64" s="89" t="str">
        <f t="shared" si="152"/>
        <v/>
      </c>
      <c r="HC64" s="90" t="str">
        <f t="shared" si="153"/>
        <v/>
      </c>
      <c r="HD64" s="90" t="str">
        <f t="shared" si="154"/>
        <v/>
      </c>
      <c r="HE64" s="91" t="str">
        <f t="shared" si="155"/>
        <v/>
      </c>
      <c r="HF64" s="92" t="str">
        <f t="shared" si="156"/>
        <v/>
      </c>
      <c r="HG64" s="93" t="str">
        <f t="shared" si="157"/>
        <v/>
      </c>
      <c r="HH64" s="94" t="str">
        <f t="shared" si="158"/>
        <v/>
      </c>
      <c r="HI64" s="95" t="str">
        <f t="shared" si="159"/>
        <v/>
      </c>
      <c r="HK64" s="87"/>
      <c r="HL64" s="87" t="s">
        <v>291</v>
      </c>
      <c r="HM64" s="88" t="str">
        <f t="shared" si="160"/>
        <v/>
      </c>
      <c r="HN64" s="89" t="str">
        <f t="shared" si="161"/>
        <v/>
      </c>
      <c r="HO64" s="90" t="str">
        <f t="shared" si="162"/>
        <v/>
      </c>
      <c r="HP64" s="90" t="str">
        <f t="shared" si="163"/>
        <v/>
      </c>
      <c r="HQ64" s="91" t="str">
        <f t="shared" si="164"/>
        <v/>
      </c>
      <c r="HR64" s="92" t="str">
        <f t="shared" si="165"/>
        <v/>
      </c>
      <c r="HS64" s="93" t="str">
        <f t="shared" si="166"/>
        <v/>
      </c>
      <c r="HT64" s="94" t="str">
        <f t="shared" si="167"/>
        <v/>
      </c>
      <c r="HU64" s="95" t="str">
        <f t="shared" si="168"/>
        <v/>
      </c>
      <c r="HW64" s="87"/>
      <c r="HX64" s="87"/>
      <c r="HY64" s="88" t="str">
        <f t="shared" si="169"/>
        <v/>
      </c>
      <c r="HZ64" s="89" t="str">
        <f t="shared" si="170"/>
        <v/>
      </c>
      <c r="IA64" s="90" t="str">
        <f t="shared" si="171"/>
        <v/>
      </c>
      <c r="IB64" s="90" t="str">
        <f t="shared" si="172"/>
        <v/>
      </c>
      <c r="IC64" s="91" t="str">
        <f t="shared" si="173"/>
        <v/>
      </c>
      <c r="ID64" s="92" t="str">
        <f t="shared" si="174"/>
        <v/>
      </c>
      <c r="IE64" s="93" t="str">
        <f t="shared" si="175"/>
        <v/>
      </c>
      <c r="IF64" s="94" t="str">
        <f t="shared" si="176"/>
        <v/>
      </c>
      <c r="IG64" s="95" t="str">
        <f t="shared" si="177"/>
        <v/>
      </c>
      <c r="II64" s="87"/>
      <c r="IJ64" s="87"/>
      <c r="IK64" s="88" t="str">
        <f t="shared" si="178"/>
        <v/>
      </c>
      <c r="IL64" s="89" t="str">
        <f t="shared" si="179"/>
        <v/>
      </c>
      <c r="IM64" s="90" t="str">
        <f t="shared" si="180"/>
        <v/>
      </c>
      <c r="IN64" s="90" t="str">
        <f t="shared" si="181"/>
        <v/>
      </c>
      <c r="IO64" s="91" t="str">
        <f t="shared" si="182"/>
        <v/>
      </c>
      <c r="IP64" s="92" t="str">
        <f t="shared" si="183"/>
        <v/>
      </c>
      <c r="IQ64" s="93" t="str">
        <f t="shared" si="184"/>
        <v/>
      </c>
      <c r="IR64" s="94" t="str">
        <f t="shared" si="185"/>
        <v/>
      </c>
      <c r="IS64" s="95" t="str">
        <f t="shared" si="186"/>
        <v/>
      </c>
      <c r="IU64" s="87"/>
      <c r="IV64" s="87"/>
      <c r="IW64" s="88" t="str">
        <f t="shared" si="187"/>
        <v/>
      </c>
      <c r="IX64" s="89" t="str">
        <f t="shared" si="188"/>
        <v/>
      </c>
      <c r="IY64" s="90" t="str">
        <f t="shared" si="189"/>
        <v/>
      </c>
      <c r="IZ64" s="90" t="str">
        <f t="shared" si="190"/>
        <v/>
      </c>
      <c r="JA64" s="91" t="str">
        <f t="shared" si="191"/>
        <v/>
      </c>
      <c r="JB64" s="92" t="str">
        <f t="shared" si="192"/>
        <v/>
      </c>
      <c r="JC64" s="93" t="str">
        <f t="shared" si="193"/>
        <v/>
      </c>
      <c r="JD64" s="94" t="str">
        <f t="shared" si="194"/>
        <v/>
      </c>
      <c r="JE64" s="95" t="str">
        <f t="shared" si="195"/>
        <v/>
      </c>
      <c r="JG64" s="87"/>
      <c r="JH64" s="87"/>
      <c r="JI64" s="88" t="str">
        <f t="shared" si="196"/>
        <v/>
      </c>
      <c r="JJ64" s="89" t="str">
        <f t="shared" si="197"/>
        <v/>
      </c>
      <c r="JK64" s="90" t="str">
        <f t="shared" si="198"/>
        <v/>
      </c>
      <c r="JL64" s="90" t="str">
        <f t="shared" si="199"/>
        <v/>
      </c>
      <c r="JM64" s="91" t="str">
        <f t="shared" si="200"/>
        <v/>
      </c>
      <c r="JN64" s="92" t="str">
        <f t="shared" si="201"/>
        <v/>
      </c>
      <c r="JO64" s="93" t="str">
        <f t="shared" si="202"/>
        <v/>
      </c>
      <c r="JP64" s="94" t="str">
        <f t="shared" si="203"/>
        <v/>
      </c>
      <c r="JQ64" s="95" t="str">
        <f t="shared" si="204"/>
        <v/>
      </c>
      <c r="JS64" s="87"/>
      <c r="JT64" s="87"/>
      <c r="JU64" s="88" t="str">
        <f t="shared" si="205"/>
        <v/>
      </c>
      <c r="JV64" s="89" t="str">
        <f t="shared" si="206"/>
        <v/>
      </c>
      <c r="JW64" s="90" t="str">
        <f t="shared" si="207"/>
        <v/>
      </c>
      <c r="JX64" s="90" t="str">
        <f t="shared" si="208"/>
        <v/>
      </c>
      <c r="JY64" s="91" t="str">
        <f t="shared" si="209"/>
        <v/>
      </c>
      <c r="JZ64" s="92" t="str">
        <f t="shared" si="210"/>
        <v/>
      </c>
      <c r="KA64" s="93" t="str">
        <f t="shared" si="211"/>
        <v/>
      </c>
      <c r="KB64" s="94" t="str">
        <f t="shared" si="212"/>
        <v/>
      </c>
      <c r="KC64" s="95" t="str">
        <f t="shared" si="213"/>
        <v/>
      </c>
      <c r="KE64" s="87"/>
      <c r="KF64" s="87"/>
    </row>
    <row r="65" spans="1:292" ht="13.5" customHeight="1" x14ac:dyDescent="0.25">
      <c r="A65" s="17"/>
      <c r="B65" s="87" t="s">
        <v>584</v>
      </c>
      <c r="C65" s="2" t="s">
        <v>585</v>
      </c>
      <c r="D65" s="167"/>
      <c r="E65" s="88">
        <f t="shared" si="0"/>
        <v>41796</v>
      </c>
      <c r="F65" s="89" t="str">
        <f t="shared" si="1"/>
        <v>Orbán II</v>
      </c>
      <c r="G65" s="90">
        <f t="shared" si="2"/>
        <v>40327</v>
      </c>
      <c r="H65" s="90">
        <f t="shared" si="3"/>
        <v>41796</v>
      </c>
      <c r="I65" s="91" t="str">
        <f t="shared" si="4"/>
        <v>Sándor Fazekas</v>
      </c>
      <c r="J65" s="92" t="str">
        <f t="shared" si="5"/>
        <v>1963</v>
      </c>
      <c r="K65" s="93" t="str">
        <f t="shared" si="6"/>
        <v>male</v>
      </c>
      <c r="L65" s="94" t="str">
        <f t="shared" si="214"/>
        <v>hu_fidesz01</v>
      </c>
      <c r="M65" s="95" t="str">
        <f t="shared" si="7"/>
        <v>Fazekas_Sándor_1963</v>
      </c>
      <c r="O65" s="87"/>
      <c r="P65" s="167" t="s">
        <v>1012</v>
      </c>
      <c r="Q65" s="88" t="str">
        <f t="shared" si="8"/>
        <v/>
      </c>
      <c r="R65" s="89" t="str">
        <f t="shared" si="9"/>
        <v/>
      </c>
      <c r="S65" s="90" t="str">
        <f t="shared" si="10"/>
        <v/>
      </c>
      <c r="T65" s="90" t="str">
        <f t="shared" si="11"/>
        <v/>
      </c>
      <c r="U65" s="91" t="str">
        <f t="shared" si="12"/>
        <v/>
      </c>
      <c r="V65" s="92" t="str">
        <f t="shared" si="13"/>
        <v/>
      </c>
      <c r="W65" s="93" t="str">
        <f t="shared" si="14"/>
        <v/>
      </c>
      <c r="X65" s="94" t="str">
        <f t="shared" si="15"/>
        <v/>
      </c>
      <c r="Y65" s="95" t="str">
        <f t="shared" si="16"/>
        <v/>
      </c>
      <c r="AA65" s="87"/>
      <c r="AB65" s="87"/>
      <c r="AC65" s="88" t="str">
        <f t="shared" si="17"/>
        <v/>
      </c>
      <c r="AD65" s="89" t="str">
        <f t="shared" si="18"/>
        <v/>
      </c>
      <c r="AE65" s="90" t="str">
        <f t="shared" si="19"/>
        <v/>
      </c>
      <c r="AF65" s="90" t="str">
        <f t="shared" si="20"/>
        <v/>
      </c>
      <c r="AG65" s="91" t="str">
        <f t="shared" si="21"/>
        <v/>
      </c>
      <c r="AH65" s="92" t="str">
        <f t="shared" si="22"/>
        <v/>
      </c>
      <c r="AI65" s="93" t="str">
        <f t="shared" si="23"/>
        <v/>
      </c>
      <c r="AJ65" s="94" t="str">
        <f t="shared" si="24"/>
        <v/>
      </c>
      <c r="AK65" s="95" t="str">
        <f t="shared" si="25"/>
        <v/>
      </c>
      <c r="AM65" s="87"/>
      <c r="AN65" s="87"/>
      <c r="AO65" s="88" t="str">
        <f t="shared" si="26"/>
        <v/>
      </c>
      <c r="AP65" s="89" t="str">
        <f t="shared" si="27"/>
        <v/>
      </c>
      <c r="AQ65" s="90" t="str">
        <f t="shared" si="28"/>
        <v/>
      </c>
      <c r="AR65" s="90" t="str">
        <f t="shared" si="29"/>
        <v/>
      </c>
      <c r="AS65" s="91" t="str">
        <f t="shared" si="30"/>
        <v/>
      </c>
      <c r="AT65" s="92" t="str">
        <f t="shared" si="31"/>
        <v/>
      </c>
      <c r="AU65" s="93" t="str">
        <f t="shared" si="32"/>
        <v/>
      </c>
      <c r="AV65" s="94" t="str">
        <f t="shared" si="33"/>
        <v/>
      </c>
      <c r="AW65" s="95" t="str">
        <f t="shared" si="34"/>
        <v/>
      </c>
      <c r="AY65" s="87"/>
      <c r="AZ65" s="87"/>
      <c r="BA65" s="88" t="str">
        <f t="shared" si="35"/>
        <v/>
      </c>
      <c r="BB65" s="89" t="str">
        <f t="shared" si="36"/>
        <v/>
      </c>
      <c r="BC65" s="90" t="str">
        <f t="shared" si="37"/>
        <v/>
      </c>
      <c r="BD65" s="90" t="str">
        <f t="shared" si="38"/>
        <v/>
      </c>
      <c r="BE65" s="91" t="str">
        <f t="shared" si="39"/>
        <v/>
      </c>
      <c r="BF65" s="92" t="str">
        <f t="shared" si="40"/>
        <v/>
      </c>
      <c r="BG65" s="93" t="str">
        <f t="shared" si="41"/>
        <v/>
      </c>
      <c r="BH65" s="94" t="str">
        <f t="shared" si="42"/>
        <v/>
      </c>
      <c r="BI65" s="95" t="str">
        <f t="shared" si="43"/>
        <v/>
      </c>
      <c r="BK65" s="87"/>
      <c r="BL65" s="87"/>
      <c r="BM65" s="88" t="str">
        <f t="shared" si="44"/>
        <v/>
      </c>
      <c r="BN65" s="89" t="str">
        <f t="shared" si="45"/>
        <v/>
      </c>
      <c r="BO65" s="90" t="str">
        <f t="shared" si="46"/>
        <v/>
      </c>
      <c r="BP65" s="90" t="str">
        <f t="shared" si="47"/>
        <v/>
      </c>
      <c r="BQ65" s="91" t="str">
        <f t="shared" si="48"/>
        <v/>
      </c>
      <c r="BR65" s="92" t="str">
        <f t="shared" si="49"/>
        <v/>
      </c>
      <c r="BS65" s="93" t="str">
        <f t="shared" si="50"/>
        <v/>
      </c>
      <c r="BT65" s="94" t="str">
        <f t="shared" si="51"/>
        <v/>
      </c>
      <c r="BU65" s="95" t="str">
        <f t="shared" si="52"/>
        <v/>
      </c>
      <c r="BW65" s="87"/>
      <c r="BX65" s="87"/>
      <c r="BY65" s="88" t="str">
        <f t="shared" si="53"/>
        <v/>
      </c>
      <c r="BZ65" s="89" t="str">
        <f t="shared" si="54"/>
        <v/>
      </c>
      <c r="CA65" s="90" t="str">
        <f t="shared" si="55"/>
        <v/>
      </c>
      <c r="CB65" s="90" t="str">
        <f t="shared" si="56"/>
        <v/>
      </c>
      <c r="CC65" s="91" t="str">
        <f t="shared" si="57"/>
        <v/>
      </c>
      <c r="CD65" s="92" t="str">
        <f t="shared" si="58"/>
        <v/>
      </c>
      <c r="CE65" s="93" t="str">
        <f t="shared" si="59"/>
        <v/>
      </c>
      <c r="CF65" s="94" t="str">
        <f t="shared" si="60"/>
        <v/>
      </c>
      <c r="CG65" s="95" t="str">
        <f t="shared" si="61"/>
        <v/>
      </c>
      <c r="CI65" s="87"/>
      <c r="CJ65" s="87"/>
      <c r="CK65" s="88" t="str">
        <f t="shared" si="62"/>
        <v/>
      </c>
      <c r="CL65" s="89" t="str">
        <f t="shared" si="63"/>
        <v/>
      </c>
      <c r="CM65" s="90" t="str">
        <f t="shared" si="64"/>
        <v/>
      </c>
      <c r="CN65" s="90" t="str">
        <f t="shared" si="65"/>
        <v/>
      </c>
      <c r="CO65" s="91" t="str">
        <f t="shared" si="66"/>
        <v/>
      </c>
      <c r="CP65" s="92" t="str">
        <f t="shared" si="67"/>
        <v/>
      </c>
      <c r="CQ65" s="93" t="str">
        <f t="shared" si="68"/>
        <v/>
      </c>
      <c r="CR65" s="94" t="str">
        <f t="shared" si="69"/>
        <v/>
      </c>
      <c r="CS65" s="95" t="str">
        <f t="shared" si="70"/>
        <v/>
      </c>
      <c r="CU65" s="87"/>
      <c r="CV65" s="87"/>
      <c r="CW65" s="88" t="str">
        <f t="shared" si="71"/>
        <v/>
      </c>
      <c r="CX65" s="89" t="str">
        <f t="shared" si="72"/>
        <v/>
      </c>
      <c r="CY65" s="90" t="str">
        <f t="shared" si="73"/>
        <v/>
      </c>
      <c r="CZ65" s="90" t="str">
        <f t="shared" si="74"/>
        <v/>
      </c>
      <c r="DA65" s="91" t="str">
        <f t="shared" si="75"/>
        <v/>
      </c>
      <c r="DB65" s="92" t="str">
        <f t="shared" si="76"/>
        <v/>
      </c>
      <c r="DC65" s="93" t="str">
        <f t="shared" si="77"/>
        <v/>
      </c>
      <c r="DD65" s="94" t="str">
        <f t="shared" si="78"/>
        <v/>
      </c>
      <c r="DE65" s="95" t="str">
        <f t="shared" si="79"/>
        <v/>
      </c>
      <c r="DG65" s="87"/>
      <c r="DH65" s="87"/>
      <c r="DI65" s="88" t="str">
        <f t="shared" si="80"/>
        <v/>
      </c>
      <c r="DJ65" s="89" t="str">
        <f t="shared" si="81"/>
        <v/>
      </c>
      <c r="DK65" s="90" t="str">
        <f t="shared" si="82"/>
        <v/>
      </c>
      <c r="DL65" s="90" t="str">
        <f t="shared" si="83"/>
        <v/>
      </c>
      <c r="DM65" s="91" t="str">
        <f t="shared" si="84"/>
        <v/>
      </c>
      <c r="DN65" s="92" t="str">
        <f t="shared" si="85"/>
        <v/>
      </c>
      <c r="DO65" s="93" t="str">
        <f t="shared" si="86"/>
        <v/>
      </c>
      <c r="DP65" s="94" t="str">
        <f t="shared" si="87"/>
        <v/>
      </c>
      <c r="DQ65" s="95" t="str">
        <f t="shared" si="88"/>
        <v/>
      </c>
      <c r="DS65" s="87"/>
      <c r="DT65" s="87"/>
      <c r="DU65" s="88" t="str">
        <f t="shared" si="89"/>
        <v/>
      </c>
      <c r="DV65" s="89" t="str">
        <f t="shared" si="90"/>
        <v/>
      </c>
      <c r="DW65" s="90" t="str">
        <f t="shared" si="91"/>
        <v/>
      </c>
      <c r="DX65" s="90" t="str">
        <f t="shared" si="92"/>
        <v/>
      </c>
      <c r="DY65" s="91" t="str">
        <f t="shared" si="93"/>
        <v/>
      </c>
      <c r="DZ65" s="92" t="str">
        <f t="shared" si="94"/>
        <v/>
      </c>
      <c r="EA65" s="93" t="str">
        <f t="shared" si="95"/>
        <v/>
      </c>
      <c r="EB65" s="94" t="str">
        <f t="shared" si="96"/>
        <v/>
      </c>
      <c r="EC65" s="95" t="str">
        <f t="shared" si="97"/>
        <v/>
      </c>
      <c r="EE65" s="87"/>
      <c r="EF65" s="87"/>
      <c r="EG65" s="88" t="str">
        <f t="shared" si="98"/>
        <v/>
      </c>
      <c r="EH65" s="89" t="str">
        <f t="shared" si="99"/>
        <v/>
      </c>
      <c r="EI65" s="90" t="str">
        <f t="shared" si="100"/>
        <v/>
      </c>
      <c r="EJ65" s="90" t="str">
        <f t="shared" si="101"/>
        <v/>
      </c>
      <c r="EK65" s="91" t="str">
        <f t="shared" si="102"/>
        <v/>
      </c>
      <c r="EL65" s="92" t="str">
        <f t="shared" si="103"/>
        <v/>
      </c>
      <c r="EM65" s="93" t="str">
        <f t="shared" si="104"/>
        <v/>
      </c>
      <c r="EN65" s="94" t="str">
        <f t="shared" si="105"/>
        <v/>
      </c>
      <c r="EO65" s="95" t="str">
        <f t="shared" si="106"/>
        <v/>
      </c>
      <c r="EQ65" s="87"/>
      <c r="ER65" s="87"/>
      <c r="ES65" s="88" t="str">
        <f t="shared" si="107"/>
        <v/>
      </c>
      <c r="ET65" s="89" t="str">
        <f t="shared" si="108"/>
        <v/>
      </c>
      <c r="EU65" s="90" t="str">
        <f t="shared" si="109"/>
        <v/>
      </c>
      <c r="EV65" s="90" t="str">
        <f t="shared" si="110"/>
        <v/>
      </c>
      <c r="EW65" s="91" t="str">
        <f t="shared" si="111"/>
        <v/>
      </c>
      <c r="EX65" s="92" t="str">
        <f t="shared" si="112"/>
        <v/>
      </c>
      <c r="EY65" s="93" t="str">
        <f t="shared" si="113"/>
        <v/>
      </c>
      <c r="EZ65" s="94" t="str">
        <f t="shared" si="114"/>
        <v/>
      </c>
      <c r="FA65" s="95" t="str">
        <f t="shared" si="115"/>
        <v/>
      </c>
      <c r="FC65" s="87"/>
      <c r="FD65" s="87"/>
      <c r="FE65" s="88" t="str">
        <f t="shared" si="116"/>
        <v/>
      </c>
      <c r="FF65" s="89" t="str">
        <f t="shared" si="117"/>
        <v/>
      </c>
      <c r="FG65" s="90" t="str">
        <f t="shared" si="118"/>
        <v/>
      </c>
      <c r="FH65" s="90" t="str">
        <f t="shared" si="119"/>
        <v/>
      </c>
      <c r="FI65" s="91" t="str">
        <f t="shared" si="120"/>
        <v/>
      </c>
      <c r="FJ65" s="92" t="str">
        <f t="shared" si="121"/>
        <v/>
      </c>
      <c r="FK65" s="93" t="str">
        <f t="shared" si="122"/>
        <v/>
      </c>
      <c r="FL65" s="94" t="str">
        <f t="shared" si="123"/>
        <v/>
      </c>
      <c r="FM65" s="95" t="str">
        <f t="shared" si="124"/>
        <v/>
      </c>
      <c r="FO65" s="87"/>
      <c r="FP65" s="87"/>
      <c r="FQ65" s="88" t="str">
        <f>IF(FU65="","",#REF!)</f>
        <v/>
      </c>
      <c r="FR65" s="89" t="str">
        <f t="shared" si="125"/>
        <v/>
      </c>
      <c r="FS65" s="90" t="str">
        <f t="shared" si="126"/>
        <v/>
      </c>
      <c r="FT65" s="90" t="str">
        <f t="shared" si="127"/>
        <v/>
      </c>
      <c r="FU65" s="91" t="str">
        <f t="shared" si="128"/>
        <v/>
      </c>
      <c r="FV65" s="92" t="str">
        <f t="shared" si="129"/>
        <v/>
      </c>
      <c r="FW65" s="93" t="str">
        <f t="shared" si="130"/>
        <v/>
      </c>
      <c r="FX65" s="94" t="str">
        <f t="shared" si="131"/>
        <v/>
      </c>
      <c r="FY65" s="95" t="str">
        <f t="shared" si="132"/>
        <v/>
      </c>
      <c r="GA65" s="87"/>
      <c r="GB65" s="87"/>
      <c r="GC65" s="88" t="str">
        <f t="shared" si="133"/>
        <v/>
      </c>
      <c r="GD65" s="89" t="str">
        <f t="shared" si="134"/>
        <v/>
      </c>
      <c r="GE65" s="90" t="str">
        <f t="shared" si="135"/>
        <v/>
      </c>
      <c r="GF65" s="90" t="str">
        <f t="shared" si="136"/>
        <v/>
      </c>
      <c r="GG65" s="91" t="str">
        <f t="shared" si="137"/>
        <v/>
      </c>
      <c r="GH65" s="92" t="str">
        <f t="shared" si="138"/>
        <v/>
      </c>
      <c r="GI65" s="93" t="str">
        <f t="shared" si="139"/>
        <v/>
      </c>
      <c r="GJ65" s="94" t="str">
        <f t="shared" si="140"/>
        <v/>
      </c>
      <c r="GK65" s="95" t="str">
        <f t="shared" si="141"/>
        <v/>
      </c>
      <c r="GM65" s="87"/>
      <c r="GN65" s="87"/>
      <c r="GO65" s="88" t="str">
        <f t="shared" si="142"/>
        <v/>
      </c>
      <c r="GP65" s="89" t="str">
        <f t="shared" si="143"/>
        <v/>
      </c>
      <c r="GQ65" s="90" t="str">
        <f t="shared" si="144"/>
        <v/>
      </c>
      <c r="GR65" s="90" t="str">
        <f t="shared" si="145"/>
        <v/>
      </c>
      <c r="GS65" s="91" t="str">
        <f t="shared" si="146"/>
        <v/>
      </c>
      <c r="GT65" s="92" t="str">
        <f t="shared" si="147"/>
        <v/>
      </c>
      <c r="GU65" s="93" t="str">
        <f t="shared" si="148"/>
        <v/>
      </c>
      <c r="GV65" s="94" t="str">
        <f t="shared" si="149"/>
        <v/>
      </c>
      <c r="GW65" s="95" t="str">
        <f t="shared" si="150"/>
        <v/>
      </c>
      <c r="GY65" s="87"/>
      <c r="GZ65" s="87"/>
      <c r="HA65" s="88" t="str">
        <f t="shared" si="151"/>
        <v/>
      </c>
      <c r="HB65" s="89" t="str">
        <f t="shared" si="152"/>
        <v/>
      </c>
      <c r="HC65" s="90" t="str">
        <f t="shared" si="153"/>
        <v/>
      </c>
      <c r="HD65" s="90" t="str">
        <f t="shared" si="154"/>
        <v/>
      </c>
      <c r="HE65" s="91" t="str">
        <f t="shared" si="155"/>
        <v/>
      </c>
      <c r="HF65" s="92" t="str">
        <f t="shared" si="156"/>
        <v/>
      </c>
      <c r="HG65" s="93" t="str">
        <f t="shared" si="157"/>
        <v/>
      </c>
      <c r="HH65" s="94" t="str">
        <f t="shared" si="158"/>
        <v/>
      </c>
      <c r="HI65" s="95" t="str">
        <f t="shared" si="159"/>
        <v/>
      </c>
      <c r="HK65" s="87"/>
      <c r="HL65" s="87" t="s">
        <v>291</v>
      </c>
      <c r="HM65" s="88" t="str">
        <f t="shared" si="160"/>
        <v/>
      </c>
      <c r="HN65" s="89" t="str">
        <f t="shared" si="161"/>
        <v/>
      </c>
      <c r="HO65" s="90" t="str">
        <f t="shared" si="162"/>
        <v/>
      </c>
      <c r="HP65" s="90" t="str">
        <f t="shared" si="163"/>
        <v/>
      </c>
      <c r="HQ65" s="91" t="str">
        <f t="shared" si="164"/>
        <v/>
      </c>
      <c r="HR65" s="92" t="str">
        <f t="shared" si="165"/>
        <v/>
      </c>
      <c r="HS65" s="93" t="str">
        <f t="shared" si="166"/>
        <v/>
      </c>
      <c r="HT65" s="94" t="str">
        <f t="shared" si="167"/>
        <v/>
      </c>
      <c r="HU65" s="95" t="str">
        <f t="shared" si="168"/>
        <v/>
      </c>
      <c r="HW65" s="87"/>
      <c r="HX65" s="87"/>
      <c r="HY65" s="88" t="str">
        <f t="shared" si="169"/>
        <v/>
      </c>
      <c r="HZ65" s="89" t="str">
        <f t="shared" si="170"/>
        <v/>
      </c>
      <c r="IA65" s="90" t="str">
        <f t="shared" si="171"/>
        <v/>
      </c>
      <c r="IB65" s="90" t="str">
        <f t="shared" si="172"/>
        <v/>
      </c>
      <c r="IC65" s="91" t="str">
        <f t="shared" si="173"/>
        <v/>
      </c>
      <c r="ID65" s="92" t="str">
        <f t="shared" si="174"/>
        <v/>
      </c>
      <c r="IE65" s="93" t="str">
        <f t="shared" si="175"/>
        <v/>
      </c>
      <c r="IF65" s="94" t="str">
        <f t="shared" si="176"/>
        <v/>
      </c>
      <c r="IG65" s="95" t="str">
        <f t="shared" si="177"/>
        <v/>
      </c>
      <c r="II65" s="87"/>
      <c r="IJ65" s="87"/>
      <c r="IK65" s="88" t="str">
        <f t="shared" si="178"/>
        <v/>
      </c>
      <c r="IL65" s="89" t="str">
        <f t="shared" si="179"/>
        <v/>
      </c>
      <c r="IM65" s="90" t="str">
        <f t="shared" si="180"/>
        <v/>
      </c>
      <c r="IN65" s="90" t="str">
        <f t="shared" si="181"/>
        <v/>
      </c>
      <c r="IO65" s="91" t="str">
        <f t="shared" si="182"/>
        <v/>
      </c>
      <c r="IP65" s="92" t="str">
        <f t="shared" si="183"/>
        <v/>
      </c>
      <c r="IQ65" s="93" t="str">
        <f t="shared" si="184"/>
        <v/>
      </c>
      <c r="IR65" s="94" t="str">
        <f t="shared" si="185"/>
        <v/>
      </c>
      <c r="IS65" s="95" t="str">
        <f t="shared" si="186"/>
        <v/>
      </c>
      <c r="IU65" s="87"/>
      <c r="IV65" s="87"/>
      <c r="IW65" s="88" t="str">
        <f t="shared" si="187"/>
        <v/>
      </c>
      <c r="IX65" s="89" t="str">
        <f t="shared" si="188"/>
        <v/>
      </c>
      <c r="IY65" s="90" t="str">
        <f t="shared" si="189"/>
        <v/>
      </c>
      <c r="IZ65" s="90" t="str">
        <f t="shared" si="190"/>
        <v/>
      </c>
      <c r="JA65" s="91" t="str">
        <f t="shared" si="191"/>
        <v/>
      </c>
      <c r="JB65" s="92" t="str">
        <f t="shared" si="192"/>
        <v/>
      </c>
      <c r="JC65" s="93" t="str">
        <f t="shared" si="193"/>
        <v/>
      </c>
      <c r="JD65" s="94" t="str">
        <f t="shared" si="194"/>
        <v/>
      </c>
      <c r="JE65" s="95" t="str">
        <f t="shared" si="195"/>
        <v/>
      </c>
      <c r="JG65" s="87"/>
      <c r="JH65" s="87"/>
      <c r="JI65" s="88" t="str">
        <f t="shared" si="196"/>
        <v/>
      </c>
      <c r="JJ65" s="89" t="str">
        <f t="shared" si="197"/>
        <v/>
      </c>
      <c r="JK65" s="90" t="str">
        <f t="shared" si="198"/>
        <v/>
      </c>
      <c r="JL65" s="90" t="str">
        <f t="shared" si="199"/>
        <v/>
      </c>
      <c r="JM65" s="91" t="str">
        <f t="shared" si="200"/>
        <v/>
      </c>
      <c r="JN65" s="92" t="str">
        <f t="shared" si="201"/>
        <v/>
      </c>
      <c r="JO65" s="93" t="str">
        <f t="shared" si="202"/>
        <v/>
      </c>
      <c r="JP65" s="94" t="str">
        <f t="shared" si="203"/>
        <v/>
      </c>
      <c r="JQ65" s="95" t="str">
        <f t="shared" si="204"/>
        <v/>
      </c>
      <c r="JS65" s="87"/>
      <c r="JT65" s="87"/>
      <c r="JU65" s="88" t="str">
        <f t="shared" si="205"/>
        <v/>
      </c>
      <c r="JV65" s="89" t="str">
        <f t="shared" si="206"/>
        <v/>
      </c>
      <c r="JW65" s="90" t="str">
        <f t="shared" si="207"/>
        <v/>
      </c>
      <c r="JX65" s="90" t="str">
        <f t="shared" si="208"/>
        <v/>
      </c>
      <c r="JY65" s="91" t="str">
        <f t="shared" si="209"/>
        <v/>
      </c>
      <c r="JZ65" s="92" t="str">
        <f t="shared" si="210"/>
        <v/>
      </c>
      <c r="KA65" s="93" t="str">
        <f t="shared" si="211"/>
        <v/>
      </c>
      <c r="KB65" s="94" t="str">
        <f t="shared" si="212"/>
        <v/>
      </c>
      <c r="KC65" s="95" t="str">
        <f t="shared" si="213"/>
        <v/>
      </c>
      <c r="KE65" s="87"/>
      <c r="KF65" s="87"/>
    </row>
    <row r="66" spans="1:292" ht="13.5" customHeight="1" x14ac:dyDescent="0.25">
      <c r="A66" s="17"/>
      <c r="B66" s="87" t="s">
        <v>586</v>
      </c>
      <c r="C66" s="2" t="s">
        <v>1085</v>
      </c>
      <c r="D66" s="167"/>
      <c r="E66" s="88" t="str">
        <f t="shared" si="0"/>
        <v/>
      </c>
      <c r="F66" s="89" t="str">
        <f t="shared" si="1"/>
        <v/>
      </c>
      <c r="G66" s="90" t="str">
        <f t="shared" si="2"/>
        <v/>
      </c>
      <c r="H66" s="90" t="str">
        <f t="shared" si="3"/>
        <v/>
      </c>
      <c r="I66" s="91" t="str">
        <f t="shared" si="4"/>
        <v/>
      </c>
      <c r="J66" s="92" t="str">
        <f t="shared" si="5"/>
        <v/>
      </c>
      <c r="K66" s="93" t="str">
        <f t="shared" si="6"/>
        <v/>
      </c>
      <c r="L66" s="94" t="str">
        <f t="shared" si="214"/>
        <v/>
      </c>
      <c r="M66" s="95" t="str">
        <f t="shared" si="7"/>
        <v/>
      </c>
      <c r="O66" s="87"/>
      <c r="P66" s="167"/>
      <c r="Q66" s="88" t="str">
        <f t="shared" si="8"/>
        <v/>
      </c>
      <c r="R66" s="89" t="str">
        <f t="shared" si="9"/>
        <v/>
      </c>
      <c r="S66" s="90" t="str">
        <f t="shared" si="10"/>
        <v/>
      </c>
      <c r="T66" s="90" t="str">
        <f t="shared" si="11"/>
        <v/>
      </c>
      <c r="U66" s="91" t="str">
        <f t="shared" si="12"/>
        <v/>
      </c>
      <c r="V66" s="92" t="str">
        <f t="shared" si="13"/>
        <v/>
      </c>
      <c r="W66" s="93" t="str">
        <f t="shared" si="14"/>
        <v/>
      </c>
      <c r="X66" s="94" t="str">
        <f t="shared" si="15"/>
        <v/>
      </c>
      <c r="Y66" s="95" t="str">
        <f t="shared" si="16"/>
        <v/>
      </c>
      <c r="AA66" s="87"/>
      <c r="AB66" s="87"/>
      <c r="AC66" s="88">
        <f t="shared" si="17"/>
        <v>44705</v>
      </c>
      <c r="AD66" s="89" t="str">
        <f t="shared" si="18"/>
        <v>Orban IV</v>
      </c>
      <c r="AE66" s="90">
        <f t="shared" si="19"/>
        <v>43238</v>
      </c>
      <c r="AF66" s="90">
        <f t="shared" si="20"/>
        <v>44705</v>
      </c>
      <c r="AG66" s="91" t="str">
        <f t="shared" si="21"/>
        <v>Mihály Varga</v>
      </c>
      <c r="AH66" s="92" t="str">
        <f t="shared" si="22"/>
        <v>1965</v>
      </c>
      <c r="AI66" s="93" t="str">
        <f t="shared" si="23"/>
        <v>male</v>
      </c>
      <c r="AJ66" s="94" t="str">
        <f t="shared" si="24"/>
        <v>hu_fidesz01</v>
      </c>
      <c r="AK66" s="95" t="str">
        <f t="shared" si="25"/>
        <v>Varga_Mihály_1965</v>
      </c>
      <c r="AM66" s="87"/>
      <c r="AN66" s="167" t="s">
        <v>1136</v>
      </c>
      <c r="AO66" s="88">
        <f t="shared" si="26"/>
        <v>44926</v>
      </c>
      <c r="AP66" s="89" t="str">
        <f t="shared" si="27"/>
        <v>Orban IV</v>
      </c>
      <c r="AQ66" s="90">
        <f t="shared" si="28"/>
        <v>44705</v>
      </c>
      <c r="AR66" s="90">
        <f t="shared" si="29"/>
        <v>44926</v>
      </c>
      <c r="AS66" s="91" t="str">
        <f t="shared" si="30"/>
        <v>Mihály Varga</v>
      </c>
      <c r="AT66" s="92" t="str">
        <f t="shared" si="31"/>
        <v>1965</v>
      </c>
      <c r="AU66" s="93" t="str">
        <f t="shared" si="32"/>
        <v>male</v>
      </c>
      <c r="AV66" s="94" t="str">
        <f t="shared" si="33"/>
        <v>hu_fidesz01</v>
      </c>
      <c r="AW66" s="95" t="str">
        <f t="shared" si="34"/>
        <v>Varga_Mihály_1965</v>
      </c>
      <c r="AY66" s="87"/>
      <c r="AZ66" s="167" t="s">
        <v>1136</v>
      </c>
      <c r="BA66" s="88" t="str">
        <f t="shared" si="35"/>
        <v/>
      </c>
      <c r="BB66" s="89" t="str">
        <f t="shared" si="36"/>
        <v/>
      </c>
      <c r="BC66" s="90" t="str">
        <f t="shared" si="37"/>
        <v/>
      </c>
      <c r="BD66" s="90" t="str">
        <f t="shared" si="38"/>
        <v/>
      </c>
      <c r="BE66" s="91" t="str">
        <f t="shared" si="39"/>
        <v/>
      </c>
      <c r="BF66" s="92" t="str">
        <f t="shared" si="40"/>
        <v/>
      </c>
      <c r="BG66" s="93" t="str">
        <f t="shared" si="41"/>
        <v/>
      </c>
      <c r="BH66" s="94" t="str">
        <f t="shared" si="42"/>
        <v/>
      </c>
      <c r="BI66" s="95" t="str">
        <f t="shared" si="43"/>
        <v/>
      </c>
      <c r="BK66" s="87"/>
      <c r="BL66" s="87"/>
      <c r="BM66" s="88" t="str">
        <f t="shared" si="44"/>
        <v/>
      </c>
      <c r="BN66" s="89" t="str">
        <f t="shared" si="45"/>
        <v/>
      </c>
      <c r="BO66" s="90" t="str">
        <f t="shared" si="46"/>
        <v/>
      </c>
      <c r="BP66" s="90" t="str">
        <f t="shared" si="47"/>
        <v/>
      </c>
      <c r="BQ66" s="91" t="str">
        <f t="shared" si="48"/>
        <v/>
      </c>
      <c r="BR66" s="92" t="str">
        <f t="shared" si="49"/>
        <v/>
      </c>
      <c r="BS66" s="93" t="str">
        <f t="shared" si="50"/>
        <v/>
      </c>
      <c r="BT66" s="94" t="str">
        <f t="shared" si="51"/>
        <v/>
      </c>
      <c r="BU66" s="95" t="str">
        <f t="shared" si="52"/>
        <v/>
      </c>
      <c r="BW66" s="87"/>
      <c r="BX66" s="87"/>
      <c r="BY66" s="88" t="str">
        <f t="shared" si="53"/>
        <v/>
      </c>
      <c r="BZ66" s="89" t="str">
        <f t="shared" si="54"/>
        <v/>
      </c>
      <c r="CA66" s="90" t="str">
        <f t="shared" si="55"/>
        <v/>
      </c>
      <c r="CB66" s="90" t="str">
        <f t="shared" si="56"/>
        <v/>
      </c>
      <c r="CC66" s="91" t="str">
        <f t="shared" si="57"/>
        <v/>
      </c>
      <c r="CD66" s="92" t="str">
        <f t="shared" si="58"/>
        <v/>
      </c>
      <c r="CE66" s="93" t="str">
        <f t="shared" si="59"/>
        <v/>
      </c>
      <c r="CF66" s="94" t="str">
        <f t="shared" si="60"/>
        <v/>
      </c>
      <c r="CG66" s="95" t="str">
        <f t="shared" si="61"/>
        <v/>
      </c>
      <c r="CI66" s="87"/>
      <c r="CJ66" s="87"/>
      <c r="CK66" s="88" t="str">
        <f t="shared" si="62"/>
        <v/>
      </c>
      <c r="CL66" s="89" t="str">
        <f t="shared" si="63"/>
        <v/>
      </c>
      <c r="CM66" s="90" t="str">
        <f t="shared" si="64"/>
        <v/>
      </c>
      <c r="CN66" s="90" t="str">
        <f t="shared" si="65"/>
        <v/>
      </c>
      <c r="CO66" s="91" t="str">
        <f t="shared" si="66"/>
        <v/>
      </c>
      <c r="CP66" s="92" t="str">
        <f t="shared" si="67"/>
        <v/>
      </c>
      <c r="CQ66" s="93" t="str">
        <f t="shared" si="68"/>
        <v/>
      </c>
      <c r="CR66" s="94" t="str">
        <f t="shared" si="69"/>
        <v/>
      </c>
      <c r="CS66" s="95" t="str">
        <f t="shared" si="70"/>
        <v/>
      </c>
      <c r="CU66" s="87"/>
      <c r="CV66" s="87"/>
      <c r="CW66" s="88" t="str">
        <f t="shared" si="71"/>
        <v/>
      </c>
      <c r="CX66" s="89" t="str">
        <f t="shared" si="72"/>
        <v/>
      </c>
      <c r="CY66" s="90" t="str">
        <f t="shared" si="73"/>
        <v/>
      </c>
      <c r="CZ66" s="90" t="str">
        <f t="shared" si="74"/>
        <v/>
      </c>
      <c r="DA66" s="91" t="str">
        <f t="shared" si="75"/>
        <v/>
      </c>
      <c r="DB66" s="92" t="str">
        <f t="shared" si="76"/>
        <v/>
      </c>
      <c r="DC66" s="93" t="str">
        <f t="shared" si="77"/>
        <v/>
      </c>
      <c r="DD66" s="94" t="str">
        <f t="shared" si="78"/>
        <v/>
      </c>
      <c r="DE66" s="95" t="str">
        <f t="shared" si="79"/>
        <v/>
      </c>
      <c r="DG66" s="87"/>
      <c r="DH66" s="87"/>
      <c r="DI66" s="88" t="str">
        <f t="shared" si="80"/>
        <v/>
      </c>
      <c r="DJ66" s="89" t="str">
        <f t="shared" si="81"/>
        <v/>
      </c>
      <c r="DK66" s="90" t="str">
        <f t="shared" si="82"/>
        <v/>
      </c>
      <c r="DL66" s="90" t="str">
        <f t="shared" si="83"/>
        <v/>
      </c>
      <c r="DM66" s="91" t="str">
        <f t="shared" si="84"/>
        <v/>
      </c>
      <c r="DN66" s="92" t="str">
        <f t="shared" si="85"/>
        <v/>
      </c>
      <c r="DO66" s="93" t="str">
        <f t="shared" si="86"/>
        <v/>
      </c>
      <c r="DP66" s="94" t="str">
        <f t="shared" si="87"/>
        <v/>
      </c>
      <c r="DQ66" s="95" t="str">
        <f t="shared" si="88"/>
        <v/>
      </c>
      <c r="DS66" s="87"/>
      <c r="DT66" s="87"/>
      <c r="DU66" s="88" t="str">
        <f t="shared" si="89"/>
        <v/>
      </c>
      <c r="DV66" s="89" t="str">
        <f t="shared" si="90"/>
        <v/>
      </c>
      <c r="DW66" s="90" t="str">
        <f t="shared" si="91"/>
        <v/>
      </c>
      <c r="DX66" s="90" t="str">
        <f t="shared" si="92"/>
        <v/>
      </c>
      <c r="DY66" s="91" t="str">
        <f t="shared" si="93"/>
        <v/>
      </c>
      <c r="DZ66" s="92" t="str">
        <f t="shared" si="94"/>
        <v/>
      </c>
      <c r="EA66" s="93" t="str">
        <f t="shared" si="95"/>
        <v/>
      </c>
      <c r="EB66" s="94" t="str">
        <f t="shared" si="96"/>
        <v/>
      </c>
      <c r="EC66" s="95" t="str">
        <f t="shared" si="97"/>
        <v/>
      </c>
      <c r="EE66" s="87"/>
      <c r="EF66" s="87"/>
      <c r="EG66" s="88" t="str">
        <f t="shared" si="98"/>
        <v/>
      </c>
      <c r="EH66" s="89" t="str">
        <f t="shared" si="99"/>
        <v/>
      </c>
      <c r="EI66" s="90" t="str">
        <f t="shared" si="100"/>
        <v/>
      </c>
      <c r="EJ66" s="90" t="str">
        <f t="shared" si="101"/>
        <v/>
      </c>
      <c r="EK66" s="91" t="str">
        <f t="shared" si="102"/>
        <v/>
      </c>
      <c r="EL66" s="92" t="str">
        <f t="shared" si="103"/>
        <v/>
      </c>
      <c r="EM66" s="93" t="str">
        <f t="shared" si="104"/>
        <v/>
      </c>
      <c r="EN66" s="94" t="str">
        <f t="shared" si="105"/>
        <v/>
      </c>
      <c r="EO66" s="95" t="str">
        <f t="shared" si="106"/>
        <v/>
      </c>
      <c r="EQ66" s="87"/>
      <c r="ER66" s="87"/>
      <c r="ES66" s="88" t="str">
        <f t="shared" si="107"/>
        <v/>
      </c>
      <c r="ET66" s="89" t="str">
        <f t="shared" si="108"/>
        <v/>
      </c>
      <c r="EU66" s="90" t="str">
        <f t="shared" si="109"/>
        <v/>
      </c>
      <c r="EV66" s="90" t="str">
        <f t="shared" si="110"/>
        <v/>
      </c>
      <c r="EW66" s="91" t="str">
        <f t="shared" si="111"/>
        <v/>
      </c>
      <c r="EX66" s="92" t="str">
        <f t="shared" si="112"/>
        <v/>
      </c>
      <c r="EY66" s="93" t="str">
        <f t="shared" si="113"/>
        <v/>
      </c>
      <c r="EZ66" s="94" t="str">
        <f t="shared" si="114"/>
        <v/>
      </c>
      <c r="FA66" s="95" t="str">
        <f t="shared" si="115"/>
        <v/>
      </c>
      <c r="FC66" s="87"/>
      <c r="FD66" s="87"/>
      <c r="FE66" s="88" t="str">
        <f t="shared" si="116"/>
        <v/>
      </c>
      <c r="FF66" s="89" t="str">
        <f t="shared" si="117"/>
        <v/>
      </c>
      <c r="FG66" s="90" t="str">
        <f t="shared" si="118"/>
        <v/>
      </c>
      <c r="FH66" s="90" t="str">
        <f t="shared" si="119"/>
        <v/>
      </c>
      <c r="FI66" s="91" t="str">
        <f t="shared" si="120"/>
        <v/>
      </c>
      <c r="FJ66" s="92" t="str">
        <f t="shared" si="121"/>
        <v/>
      </c>
      <c r="FK66" s="93" t="str">
        <f t="shared" si="122"/>
        <v/>
      </c>
      <c r="FL66" s="94" t="str">
        <f t="shared" si="123"/>
        <v/>
      </c>
      <c r="FM66" s="95" t="str">
        <f t="shared" si="124"/>
        <v/>
      </c>
      <c r="FO66" s="87"/>
      <c r="FP66" s="87"/>
      <c r="FQ66" s="88" t="str">
        <f>IF(FU66="","",#REF!)</f>
        <v/>
      </c>
      <c r="FR66" s="89" t="str">
        <f t="shared" si="125"/>
        <v/>
      </c>
      <c r="FS66" s="90" t="str">
        <f t="shared" si="126"/>
        <v/>
      </c>
      <c r="FT66" s="90" t="str">
        <f t="shared" si="127"/>
        <v/>
      </c>
      <c r="FU66" s="91" t="str">
        <f t="shared" si="128"/>
        <v/>
      </c>
      <c r="FV66" s="92" t="str">
        <f t="shared" si="129"/>
        <v/>
      </c>
      <c r="FW66" s="93" t="str">
        <f t="shared" si="130"/>
        <v/>
      </c>
      <c r="FX66" s="94" t="str">
        <f t="shared" si="131"/>
        <v/>
      </c>
      <c r="FY66" s="95" t="str">
        <f t="shared" si="132"/>
        <v/>
      </c>
      <c r="GA66" s="87"/>
      <c r="GB66" s="87"/>
      <c r="GC66" s="88" t="str">
        <f t="shared" si="133"/>
        <v/>
      </c>
      <c r="GD66" s="89" t="str">
        <f t="shared" si="134"/>
        <v/>
      </c>
      <c r="GE66" s="90" t="str">
        <f t="shared" si="135"/>
        <v/>
      </c>
      <c r="GF66" s="90" t="str">
        <f t="shared" si="136"/>
        <v/>
      </c>
      <c r="GG66" s="91" t="str">
        <f t="shared" si="137"/>
        <v/>
      </c>
      <c r="GH66" s="92" t="str">
        <f t="shared" si="138"/>
        <v/>
      </c>
      <c r="GI66" s="93" t="str">
        <f t="shared" si="139"/>
        <v/>
      </c>
      <c r="GJ66" s="94" t="str">
        <f t="shared" si="140"/>
        <v/>
      </c>
      <c r="GK66" s="95" t="str">
        <f t="shared" si="141"/>
        <v/>
      </c>
      <c r="GM66" s="87"/>
      <c r="GN66" s="87"/>
      <c r="GO66" s="88" t="str">
        <f t="shared" si="142"/>
        <v/>
      </c>
      <c r="GP66" s="89" t="str">
        <f t="shared" si="143"/>
        <v/>
      </c>
      <c r="GQ66" s="90" t="str">
        <f t="shared" si="144"/>
        <v/>
      </c>
      <c r="GR66" s="90" t="str">
        <f t="shared" si="145"/>
        <v/>
      </c>
      <c r="GS66" s="91" t="str">
        <f t="shared" si="146"/>
        <v/>
      </c>
      <c r="GT66" s="92" t="str">
        <f t="shared" si="147"/>
        <v/>
      </c>
      <c r="GU66" s="93" t="str">
        <f t="shared" si="148"/>
        <v/>
      </c>
      <c r="GV66" s="94" t="str">
        <f t="shared" si="149"/>
        <v/>
      </c>
      <c r="GW66" s="95" t="str">
        <f t="shared" si="150"/>
        <v/>
      </c>
      <c r="GY66" s="87"/>
      <c r="GZ66" s="87"/>
      <c r="HA66" s="88" t="str">
        <f t="shared" si="151"/>
        <v/>
      </c>
      <c r="HB66" s="89" t="str">
        <f t="shared" si="152"/>
        <v/>
      </c>
      <c r="HC66" s="90" t="str">
        <f t="shared" si="153"/>
        <v/>
      </c>
      <c r="HD66" s="90" t="str">
        <f t="shared" si="154"/>
        <v/>
      </c>
      <c r="HE66" s="91" t="str">
        <f t="shared" si="155"/>
        <v/>
      </c>
      <c r="HF66" s="92" t="str">
        <f t="shared" si="156"/>
        <v/>
      </c>
      <c r="HG66" s="93" t="str">
        <f t="shared" si="157"/>
        <v/>
      </c>
      <c r="HH66" s="94" t="str">
        <f t="shared" si="158"/>
        <v/>
      </c>
      <c r="HI66" s="95" t="str">
        <f t="shared" si="159"/>
        <v/>
      </c>
      <c r="HK66" s="87"/>
      <c r="HL66" s="87" t="s">
        <v>291</v>
      </c>
      <c r="HM66" s="88" t="str">
        <f t="shared" si="160"/>
        <v/>
      </c>
      <c r="HN66" s="89" t="str">
        <f t="shared" si="161"/>
        <v/>
      </c>
      <c r="HO66" s="90" t="str">
        <f t="shared" si="162"/>
        <v/>
      </c>
      <c r="HP66" s="90" t="str">
        <f t="shared" si="163"/>
        <v/>
      </c>
      <c r="HQ66" s="91" t="str">
        <f t="shared" si="164"/>
        <v/>
      </c>
      <c r="HR66" s="92" t="str">
        <f t="shared" si="165"/>
        <v/>
      </c>
      <c r="HS66" s="93" t="str">
        <f t="shared" si="166"/>
        <v/>
      </c>
      <c r="HT66" s="94" t="str">
        <f t="shared" si="167"/>
        <v/>
      </c>
      <c r="HU66" s="95" t="str">
        <f t="shared" si="168"/>
        <v/>
      </c>
      <c r="HW66" s="87"/>
      <c r="HX66" s="87"/>
      <c r="HY66" s="88" t="str">
        <f t="shared" si="169"/>
        <v/>
      </c>
      <c r="HZ66" s="89" t="str">
        <f t="shared" si="170"/>
        <v/>
      </c>
      <c r="IA66" s="90" t="str">
        <f t="shared" si="171"/>
        <v/>
      </c>
      <c r="IB66" s="90" t="str">
        <f t="shared" si="172"/>
        <v/>
      </c>
      <c r="IC66" s="91" t="str">
        <f t="shared" si="173"/>
        <v/>
      </c>
      <c r="ID66" s="92" t="str">
        <f t="shared" si="174"/>
        <v/>
      </c>
      <c r="IE66" s="93" t="str">
        <f t="shared" si="175"/>
        <v/>
      </c>
      <c r="IF66" s="94" t="str">
        <f t="shared" si="176"/>
        <v/>
      </c>
      <c r="IG66" s="95" t="str">
        <f t="shared" si="177"/>
        <v/>
      </c>
      <c r="II66" s="87"/>
      <c r="IJ66" s="87"/>
      <c r="IK66" s="88" t="str">
        <f t="shared" si="178"/>
        <v/>
      </c>
      <c r="IL66" s="89" t="str">
        <f t="shared" si="179"/>
        <v/>
      </c>
      <c r="IM66" s="90" t="str">
        <f t="shared" si="180"/>
        <v/>
      </c>
      <c r="IN66" s="90" t="str">
        <f t="shared" si="181"/>
        <v/>
      </c>
      <c r="IO66" s="91" t="str">
        <f t="shared" si="182"/>
        <v/>
      </c>
      <c r="IP66" s="92" t="str">
        <f t="shared" si="183"/>
        <v/>
      </c>
      <c r="IQ66" s="93" t="str">
        <f t="shared" si="184"/>
        <v/>
      </c>
      <c r="IR66" s="94" t="str">
        <f t="shared" si="185"/>
        <v/>
      </c>
      <c r="IS66" s="95" t="str">
        <f t="shared" si="186"/>
        <v/>
      </c>
      <c r="IU66" s="87"/>
      <c r="IV66" s="87"/>
      <c r="IW66" s="88" t="str">
        <f t="shared" si="187"/>
        <v/>
      </c>
      <c r="IX66" s="89" t="str">
        <f t="shared" si="188"/>
        <v/>
      </c>
      <c r="IY66" s="90" t="str">
        <f t="shared" si="189"/>
        <v/>
      </c>
      <c r="IZ66" s="90" t="str">
        <f t="shared" si="190"/>
        <v/>
      </c>
      <c r="JA66" s="91" t="str">
        <f t="shared" si="191"/>
        <v/>
      </c>
      <c r="JB66" s="92" t="str">
        <f t="shared" si="192"/>
        <v/>
      </c>
      <c r="JC66" s="93" t="str">
        <f t="shared" si="193"/>
        <v/>
      </c>
      <c r="JD66" s="94" t="str">
        <f t="shared" si="194"/>
        <v/>
      </c>
      <c r="JE66" s="95" t="str">
        <f t="shared" si="195"/>
        <v/>
      </c>
      <c r="JG66" s="87"/>
      <c r="JH66" s="87"/>
      <c r="JI66" s="88" t="str">
        <f t="shared" si="196"/>
        <v/>
      </c>
      <c r="JJ66" s="89" t="str">
        <f t="shared" si="197"/>
        <v/>
      </c>
      <c r="JK66" s="90" t="str">
        <f t="shared" si="198"/>
        <v/>
      </c>
      <c r="JL66" s="90" t="str">
        <f t="shared" si="199"/>
        <v/>
      </c>
      <c r="JM66" s="91" t="str">
        <f t="shared" si="200"/>
        <v/>
      </c>
      <c r="JN66" s="92" t="str">
        <f t="shared" si="201"/>
        <v/>
      </c>
      <c r="JO66" s="93" t="str">
        <f t="shared" si="202"/>
        <v/>
      </c>
      <c r="JP66" s="94" t="str">
        <f t="shared" si="203"/>
        <v/>
      </c>
      <c r="JQ66" s="95" t="str">
        <f t="shared" si="204"/>
        <v/>
      </c>
      <c r="JS66" s="87"/>
      <c r="JT66" s="87"/>
      <c r="JU66" s="88" t="str">
        <f t="shared" si="205"/>
        <v/>
      </c>
      <c r="JV66" s="89" t="str">
        <f t="shared" si="206"/>
        <v/>
      </c>
      <c r="JW66" s="90" t="str">
        <f t="shared" si="207"/>
        <v/>
      </c>
      <c r="JX66" s="90" t="str">
        <f t="shared" si="208"/>
        <v/>
      </c>
      <c r="JY66" s="91" t="str">
        <f t="shared" si="209"/>
        <v/>
      </c>
      <c r="JZ66" s="92" t="str">
        <f t="shared" si="210"/>
        <v/>
      </c>
      <c r="KA66" s="93" t="str">
        <f t="shared" si="211"/>
        <v/>
      </c>
      <c r="KB66" s="94" t="str">
        <f t="shared" si="212"/>
        <v/>
      </c>
      <c r="KC66" s="95" t="str">
        <f t="shared" si="213"/>
        <v/>
      </c>
      <c r="KE66" s="87"/>
      <c r="KF66" s="87"/>
    </row>
    <row r="67" spans="1:292" ht="13.5" customHeight="1" x14ac:dyDescent="0.25">
      <c r="A67" s="17"/>
      <c r="B67" s="87" t="s">
        <v>588</v>
      </c>
      <c r="C67" s="2" t="s">
        <v>1077</v>
      </c>
      <c r="D67" s="167"/>
      <c r="E67" s="88">
        <f t="shared" si="0"/>
        <v>41796</v>
      </c>
      <c r="F67" s="89" t="str">
        <f t="shared" si="1"/>
        <v>Orbán II</v>
      </c>
      <c r="G67" s="90">
        <f t="shared" si="2"/>
        <v>40327</v>
      </c>
      <c r="H67" s="90">
        <f t="shared" si="3"/>
        <v>41796</v>
      </c>
      <c r="I67" s="91" t="str">
        <f t="shared" si="4"/>
        <v>János Martonyi</v>
      </c>
      <c r="J67" s="92" t="str">
        <f t="shared" si="5"/>
        <v>1944</v>
      </c>
      <c r="K67" s="93" t="str">
        <f t="shared" si="6"/>
        <v>male</v>
      </c>
      <c r="L67" s="94" t="str">
        <f t="shared" si="214"/>
        <v>hu_fidesz01</v>
      </c>
      <c r="M67" s="95" t="str">
        <f t="shared" si="7"/>
        <v>Martonyi_János_1944</v>
      </c>
      <c r="O67" s="87"/>
      <c r="P67" s="167" t="s">
        <v>1013</v>
      </c>
      <c r="Q67" s="88">
        <f t="shared" si="8"/>
        <v>43238</v>
      </c>
      <c r="R67" s="89" t="str">
        <f t="shared" si="9"/>
        <v>Orbán III</v>
      </c>
      <c r="S67" s="90">
        <f t="shared" si="10"/>
        <v>41796</v>
      </c>
      <c r="T67" s="90">
        <v>41905</v>
      </c>
      <c r="U67" s="91" t="str">
        <f t="shared" si="12"/>
        <v>Tibor Navracsics</v>
      </c>
      <c r="V67" s="92" t="str">
        <f t="shared" si="13"/>
        <v>1966</v>
      </c>
      <c r="W67" s="93" t="str">
        <f t="shared" si="14"/>
        <v>male</v>
      </c>
      <c r="X67" s="94" t="str">
        <f t="shared" si="15"/>
        <v>hu_fidesz01</v>
      </c>
      <c r="Y67" s="95" t="str">
        <f t="shared" si="16"/>
        <v>Navracsics_Tibor_1966</v>
      </c>
      <c r="AA67" s="87"/>
      <c r="AB67" s="167" t="s">
        <v>1007</v>
      </c>
      <c r="AC67" s="88">
        <f t="shared" si="17"/>
        <v>44705</v>
      </c>
      <c r="AD67" s="89" t="str">
        <f t="shared" si="18"/>
        <v>Orban IV</v>
      </c>
      <c r="AE67" s="90">
        <f t="shared" si="19"/>
        <v>43238</v>
      </c>
      <c r="AF67" s="90">
        <f t="shared" si="20"/>
        <v>44705</v>
      </c>
      <c r="AG67" s="91" t="str">
        <f t="shared" si="21"/>
        <v>Péter Szijjártó</v>
      </c>
      <c r="AH67" s="92" t="str">
        <f t="shared" si="22"/>
        <v>1978</v>
      </c>
      <c r="AI67" s="93" t="str">
        <f t="shared" si="23"/>
        <v>male</v>
      </c>
      <c r="AJ67" s="94" t="str">
        <f t="shared" si="24"/>
        <v>hu_fidesz01</v>
      </c>
      <c r="AK67" s="95" t="str">
        <f t="shared" si="25"/>
        <v>Szijjártó_Péter_1978</v>
      </c>
      <c r="AM67" s="87"/>
      <c r="AN67" s="167" t="s">
        <v>1089</v>
      </c>
      <c r="AO67" s="88" t="str">
        <f t="shared" si="26"/>
        <v/>
      </c>
      <c r="AP67" s="89" t="str">
        <f t="shared" si="27"/>
        <v/>
      </c>
      <c r="AQ67" s="90" t="str">
        <f t="shared" si="28"/>
        <v/>
      </c>
      <c r="AR67" s="90" t="str">
        <f t="shared" si="29"/>
        <v/>
      </c>
      <c r="AS67" s="91" t="str">
        <f t="shared" si="30"/>
        <v/>
      </c>
      <c r="AT67" s="92" t="str">
        <f t="shared" si="31"/>
        <v/>
      </c>
      <c r="AU67" s="93" t="str">
        <f t="shared" si="32"/>
        <v/>
      </c>
      <c r="AV67" s="94" t="str">
        <f t="shared" si="33"/>
        <v/>
      </c>
      <c r="AW67" s="95" t="str">
        <f t="shared" si="34"/>
        <v/>
      </c>
      <c r="AY67" s="87"/>
      <c r="AZ67" s="87"/>
      <c r="BA67" s="88" t="str">
        <f t="shared" si="35"/>
        <v/>
      </c>
      <c r="BB67" s="89" t="str">
        <f t="shared" si="36"/>
        <v/>
      </c>
      <c r="BC67" s="90" t="str">
        <f t="shared" si="37"/>
        <v/>
      </c>
      <c r="BD67" s="90" t="str">
        <f t="shared" si="38"/>
        <v/>
      </c>
      <c r="BE67" s="91" t="str">
        <f t="shared" si="39"/>
        <v/>
      </c>
      <c r="BF67" s="92" t="str">
        <f t="shared" si="40"/>
        <v/>
      </c>
      <c r="BG67" s="93" t="str">
        <f t="shared" si="41"/>
        <v/>
      </c>
      <c r="BH67" s="94" t="str">
        <f t="shared" si="42"/>
        <v/>
      </c>
      <c r="BI67" s="95" t="str">
        <f t="shared" si="43"/>
        <v/>
      </c>
      <c r="BK67" s="87"/>
      <c r="BL67" s="87"/>
      <c r="BM67" s="88" t="str">
        <f t="shared" si="44"/>
        <v/>
      </c>
      <c r="BN67" s="89" t="str">
        <f t="shared" si="45"/>
        <v/>
      </c>
      <c r="BO67" s="90" t="str">
        <f t="shared" si="46"/>
        <v/>
      </c>
      <c r="BP67" s="90" t="str">
        <f t="shared" si="47"/>
        <v/>
      </c>
      <c r="BQ67" s="91" t="str">
        <f t="shared" si="48"/>
        <v/>
      </c>
      <c r="BR67" s="92" t="str">
        <f t="shared" si="49"/>
        <v/>
      </c>
      <c r="BS67" s="93" t="str">
        <f t="shared" si="50"/>
        <v/>
      </c>
      <c r="BT67" s="94" t="str">
        <f t="shared" si="51"/>
        <v/>
      </c>
      <c r="BU67" s="95" t="str">
        <f t="shared" si="52"/>
        <v/>
      </c>
      <c r="BW67" s="87"/>
      <c r="BX67" s="87"/>
      <c r="BY67" s="88" t="str">
        <f t="shared" si="53"/>
        <v/>
      </c>
      <c r="BZ67" s="89" t="str">
        <f t="shared" si="54"/>
        <v/>
      </c>
      <c r="CA67" s="90" t="str">
        <f t="shared" si="55"/>
        <v/>
      </c>
      <c r="CB67" s="90" t="str">
        <f t="shared" si="56"/>
        <v/>
      </c>
      <c r="CC67" s="91" t="str">
        <f t="shared" si="57"/>
        <v/>
      </c>
      <c r="CD67" s="92" t="str">
        <f t="shared" si="58"/>
        <v/>
      </c>
      <c r="CE67" s="93" t="str">
        <f t="shared" si="59"/>
        <v/>
      </c>
      <c r="CF67" s="94" t="str">
        <f t="shared" si="60"/>
        <v/>
      </c>
      <c r="CG67" s="95" t="str">
        <f t="shared" si="61"/>
        <v/>
      </c>
      <c r="CI67" s="87"/>
      <c r="CJ67" s="87"/>
      <c r="CK67" s="88" t="str">
        <f t="shared" si="62"/>
        <v/>
      </c>
      <c r="CL67" s="89" t="str">
        <f t="shared" si="63"/>
        <v/>
      </c>
      <c r="CM67" s="90" t="str">
        <f t="shared" si="64"/>
        <v/>
      </c>
      <c r="CN67" s="90" t="str">
        <f t="shared" si="65"/>
        <v/>
      </c>
      <c r="CO67" s="91" t="str">
        <f t="shared" si="66"/>
        <v/>
      </c>
      <c r="CP67" s="92" t="str">
        <f t="shared" si="67"/>
        <v/>
      </c>
      <c r="CQ67" s="93" t="str">
        <f t="shared" si="68"/>
        <v/>
      </c>
      <c r="CR67" s="94" t="str">
        <f t="shared" si="69"/>
        <v/>
      </c>
      <c r="CS67" s="95" t="str">
        <f t="shared" si="70"/>
        <v/>
      </c>
      <c r="CU67" s="87"/>
      <c r="CV67" s="87"/>
      <c r="CW67" s="88" t="str">
        <f t="shared" si="71"/>
        <v/>
      </c>
      <c r="CX67" s="89" t="str">
        <f t="shared" si="72"/>
        <v/>
      </c>
      <c r="CY67" s="90" t="str">
        <f t="shared" si="73"/>
        <v/>
      </c>
      <c r="CZ67" s="90" t="str">
        <f t="shared" si="74"/>
        <v/>
      </c>
      <c r="DA67" s="91" t="str">
        <f t="shared" si="75"/>
        <v/>
      </c>
      <c r="DB67" s="92" t="str">
        <f t="shared" si="76"/>
        <v/>
      </c>
      <c r="DC67" s="93" t="str">
        <f t="shared" si="77"/>
        <v/>
      </c>
      <c r="DD67" s="94" t="str">
        <f t="shared" si="78"/>
        <v/>
      </c>
      <c r="DE67" s="95" t="str">
        <f t="shared" si="79"/>
        <v/>
      </c>
      <c r="DG67" s="87"/>
      <c r="DH67" s="87"/>
      <c r="DI67" s="88" t="str">
        <f t="shared" si="80"/>
        <v/>
      </c>
      <c r="DJ67" s="89" t="str">
        <f t="shared" si="81"/>
        <v/>
      </c>
      <c r="DK67" s="90" t="str">
        <f t="shared" si="82"/>
        <v/>
      </c>
      <c r="DL67" s="90" t="str">
        <f t="shared" si="83"/>
        <v/>
      </c>
      <c r="DM67" s="91" t="str">
        <f t="shared" si="84"/>
        <v/>
      </c>
      <c r="DN67" s="92" t="str">
        <f t="shared" si="85"/>
        <v/>
      </c>
      <c r="DO67" s="93" t="str">
        <f t="shared" si="86"/>
        <v/>
      </c>
      <c r="DP67" s="94" t="str">
        <f t="shared" si="87"/>
        <v/>
      </c>
      <c r="DQ67" s="95" t="str">
        <f t="shared" si="88"/>
        <v/>
      </c>
      <c r="DS67" s="87"/>
      <c r="DT67" s="87"/>
      <c r="DU67" s="88" t="str">
        <f t="shared" si="89"/>
        <v/>
      </c>
      <c r="DV67" s="89" t="str">
        <f t="shared" si="90"/>
        <v/>
      </c>
      <c r="DW67" s="90" t="str">
        <f t="shared" si="91"/>
        <v/>
      </c>
      <c r="DX67" s="90" t="str">
        <f t="shared" si="92"/>
        <v/>
      </c>
      <c r="DY67" s="91" t="str">
        <f t="shared" si="93"/>
        <v/>
      </c>
      <c r="DZ67" s="92" t="str">
        <f t="shared" si="94"/>
        <v/>
      </c>
      <c r="EA67" s="93" t="str">
        <f t="shared" si="95"/>
        <v/>
      </c>
      <c r="EB67" s="94" t="str">
        <f t="shared" si="96"/>
        <v/>
      </c>
      <c r="EC67" s="95" t="str">
        <f t="shared" si="97"/>
        <v/>
      </c>
      <c r="EE67" s="87"/>
      <c r="EF67" s="87"/>
      <c r="EG67" s="88" t="str">
        <f t="shared" si="98"/>
        <v/>
      </c>
      <c r="EH67" s="89" t="str">
        <f t="shared" si="99"/>
        <v/>
      </c>
      <c r="EI67" s="90" t="str">
        <f t="shared" si="100"/>
        <v/>
      </c>
      <c r="EJ67" s="90" t="str">
        <f t="shared" si="101"/>
        <v/>
      </c>
      <c r="EK67" s="91" t="str">
        <f t="shared" si="102"/>
        <v/>
      </c>
      <c r="EL67" s="92" t="str">
        <f t="shared" si="103"/>
        <v/>
      </c>
      <c r="EM67" s="93" t="str">
        <f t="shared" si="104"/>
        <v/>
      </c>
      <c r="EN67" s="94" t="str">
        <f t="shared" si="105"/>
        <v/>
      </c>
      <c r="EO67" s="95" t="str">
        <f t="shared" si="106"/>
        <v/>
      </c>
      <c r="EQ67" s="87"/>
      <c r="ER67" s="87"/>
      <c r="ES67" s="88" t="str">
        <f t="shared" si="107"/>
        <v/>
      </c>
      <c r="ET67" s="89" t="str">
        <f t="shared" si="108"/>
        <v/>
      </c>
      <c r="EU67" s="90" t="str">
        <f t="shared" si="109"/>
        <v/>
      </c>
      <c r="EV67" s="90" t="str">
        <f t="shared" si="110"/>
        <v/>
      </c>
      <c r="EW67" s="91" t="str">
        <f t="shared" si="111"/>
        <v/>
      </c>
      <c r="EX67" s="92" t="str">
        <f t="shared" si="112"/>
        <v/>
      </c>
      <c r="EY67" s="93" t="str">
        <f t="shared" si="113"/>
        <v/>
      </c>
      <c r="EZ67" s="94" t="str">
        <f t="shared" si="114"/>
        <v/>
      </c>
      <c r="FA67" s="95" t="str">
        <f t="shared" si="115"/>
        <v/>
      </c>
      <c r="FC67" s="87"/>
      <c r="FD67" s="87"/>
      <c r="FE67" s="88" t="str">
        <f t="shared" si="116"/>
        <v/>
      </c>
      <c r="FF67" s="89" t="str">
        <f t="shared" si="117"/>
        <v/>
      </c>
      <c r="FG67" s="90" t="str">
        <f t="shared" si="118"/>
        <v/>
      </c>
      <c r="FH67" s="90" t="str">
        <f t="shared" si="119"/>
        <v/>
      </c>
      <c r="FI67" s="91" t="str">
        <f t="shared" si="120"/>
        <v/>
      </c>
      <c r="FJ67" s="92" t="str">
        <f t="shared" si="121"/>
        <v/>
      </c>
      <c r="FK67" s="93" t="str">
        <f t="shared" si="122"/>
        <v/>
      </c>
      <c r="FL67" s="94" t="str">
        <f t="shared" si="123"/>
        <v/>
      </c>
      <c r="FM67" s="95" t="str">
        <f t="shared" si="124"/>
        <v/>
      </c>
      <c r="FO67" s="87"/>
      <c r="FP67" s="87"/>
      <c r="FQ67" s="88" t="str">
        <f>IF(FU67="","",#REF!)</f>
        <v/>
      </c>
      <c r="FR67" s="89" t="str">
        <f t="shared" si="125"/>
        <v/>
      </c>
      <c r="FS67" s="90" t="str">
        <f t="shared" si="126"/>
        <v/>
      </c>
      <c r="FT67" s="90" t="str">
        <f t="shared" si="127"/>
        <v/>
      </c>
      <c r="FU67" s="91" t="str">
        <f t="shared" si="128"/>
        <v/>
      </c>
      <c r="FV67" s="92" t="str">
        <f t="shared" si="129"/>
        <v/>
      </c>
      <c r="FW67" s="93" t="str">
        <f t="shared" si="130"/>
        <v/>
      </c>
      <c r="FX67" s="94" t="str">
        <f t="shared" si="131"/>
        <v/>
      </c>
      <c r="FY67" s="95" t="str">
        <f t="shared" si="132"/>
        <v/>
      </c>
      <c r="GA67" s="87"/>
      <c r="GB67" s="87"/>
      <c r="GC67" s="88" t="str">
        <f t="shared" si="133"/>
        <v/>
      </c>
      <c r="GD67" s="89" t="str">
        <f t="shared" si="134"/>
        <v/>
      </c>
      <c r="GE67" s="90" t="str">
        <f t="shared" si="135"/>
        <v/>
      </c>
      <c r="GF67" s="90" t="str">
        <f t="shared" si="136"/>
        <v/>
      </c>
      <c r="GG67" s="91" t="str">
        <f t="shared" si="137"/>
        <v/>
      </c>
      <c r="GH67" s="92" t="str">
        <f t="shared" si="138"/>
        <v/>
      </c>
      <c r="GI67" s="93" t="str">
        <f t="shared" si="139"/>
        <v/>
      </c>
      <c r="GJ67" s="94" t="str">
        <f t="shared" si="140"/>
        <v/>
      </c>
      <c r="GK67" s="95" t="str">
        <f t="shared" si="141"/>
        <v/>
      </c>
      <c r="GM67" s="87"/>
      <c r="GN67" s="87"/>
      <c r="GO67" s="88" t="str">
        <f t="shared" si="142"/>
        <v/>
      </c>
      <c r="GP67" s="89" t="str">
        <f t="shared" si="143"/>
        <v/>
      </c>
      <c r="GQ67" s="90" t="str">
        <f t="shared" si="144"/>
        <v/>
      </c>
      <c r="GR67" s="90" t="str">
        <f t="shared" si="145"/>
        <v/>
      </c>
      <c r="GS67" s="91" t="str">
        <f t="shared" si="146"/>
        <v/>
      </c>
      <c r="GT67" s="92" t="str">
        <f t="shared" si="147"/>
        <v/>
      </c>
      <c r="GU67" s="93" t="str">
        <f t="shared" si="148"/>
        <v/>
      </c>
      <c r="GV67" s="94" t="str">
        <f t="shared" si="149"/>
        <v/>
      </c>
      <c r="GW67" s="95" t="str">
        <f t="shared" si="150"/>
        <v/>
      </c>
      <c r="GY67" s="87"/>
      <c r="GZ67" s="87"/>
      <c r="HA67" s="88" t="str">
        <f t="shared" si="151"/>
        <v/>
      </c>
      <c r="HB67" s="89" t="str">
        <f t="shared" si="152"/>
        <v/>
      </c>
      <c r="HC67" s="90" t="str">
        <f t="shared" si="153"/>
        <v/>
      </c>
      <c r="HD67" s="90" t="str">
        <f t="shared" si="154"/>
        <v/>
      </c>
      <c r="HE67" s="91" t="str">
        <f t="shared" si="155"/>
        <v/>
      </c>
      <c r="HF67" s="92" t="str">
        <f t="shared" si="156"/>
        <v/>
      </c>
      <c r="HG67" s="93" t="str">
        <f t="shared" si="157"/>
        <v/>
      </c>
      <c r="HH67" s="94" t="str">
        <f t="shared" si="158"/>
        <v/>
      </c>
      <c r="HI67" s="95" t="str">
        <f t="shared" si="159"/>
        <v/>
      </c>
      <c r="HK67" s="87"/>
      <c r="HL67" s="87" t="s">
        <v>291</v>
      </c>
      <c r="HM67" s="88" t="str">
        <f t="shared" si="160"/>
        <v/>
      </c>
      <c r="HN67" s="89" t="str">
        <f t="shared" si="161"/>
        <v/>
      </c>
      <c r="HO67" s="90" t="str">
        <f t="shared" si="162"/>
        <v/>
      </c>
      <c r="HP67" s="90" t="str">
        <f t="shared" si="163"/>
        <v/>
      </c>
      <c r="HQ67" s="91" t="str">
        <f t="shared" si="164"/>
        <v/>
      </c>
      <c r="HR67" s="92" t="str">
        <f t="shared" si="165"/>
        <v/>
      </c>
      <c r="HS67" s="93" t="str">
        <f t="shared" si="166"/>
        <v/>
      </c>
      <c r="HT67" s="94" t="str">
        <f t="shared" si="167"/>
        <v/>
      </c>
      <c r="HU67" s="95" t="str">
        <f t="shared" si="168"/>
        <v/>
      </c>
      <c r="HW67" s="87"/>
      <c r="HX67" s="87"/>
      <c r="HY67" s="88" t="str">
        <f t="shared" si="169"/>
        <v/>
      </c>
      <c r="HZ67" s="89" t="str">
        <f t="shared" si="170"/>
        <v/>
      </c>
      <c r="IA67" s="90" t="str">
        <f t="shared" si="171"/>
        <v/>
      </c>
      <c r="IB67" s="90" t="str">
        <f t="shared" si="172"/>
        <v/>
      </c>
      <c r="IC67" s="91" t="str">
        <f t="shared" si="173"/>
        <v/>
      </c>
      <c r="ID67" s="92" t="str">
        <f t="shared" si="174"/>
        <v/>
      </c>
      <c r="IE67" s="93" t="str">
        <f t="shared" si="175"/>
        <v/>
      </c>
      <c r="IF67" s="94" t="str">
        <f t="shared" si="176"/>
        <v/>
      </c>
      <c r="IG67" s="95" t="str">
        <f t="shared" si="177"/>
        <v/>
      </c>
      <c r="II67" s="87"/>
      <c r="IJ67" s="87"/>
      <c r="IK67" s="88" t="str">
        <f t="shared" si="178"/>
        <v/>
      </c>
      <c r="IL67" s="89" t="str">
        <f t="shared" si="179"/>
        <v/>
      </c>
      <c r="IM67" s="90" t="str">
        <f t="shared" si="180"/>
        <v/>
      </c>
      <c r="IN67" s="90" t="str">
        <f t="shared" si="181"/>
        <v/>
      </c>
      <c r="IO67" s="91" t="str">
        <f t="shared" si="182"/>
        <v/>
      </c>
      <c r="IP67" s="92" t="str">
        <f t="shared" si="183"/>
        <v/>
      </c>
      <c r="IQ67" s="93" t="str">
        <f t="shared" si="184"/>
        <v/>
      </c>
      <c r="IR67" s="94" t="str">
        <f t="shared" si="185"/>
        <v/>
      </c>
      <c r="IS67" s="95" t="str">
        <f t="shared" si="186"/>
        <v/>
      </c>
      <c r="IU67" s="87"/>
      <c r="IV67" s="87"/>
      <c r="IW67" s="88" t="str">
        <f t="shared" si="187"/>
        <v/>
      </c>
      <c r="IX67" s="89" t="str">
        <f t="shared" si="188"/>
        <v/>
      </c>
      <c r="IY67" s="90" t="str">
        <f t="shared" si="189"/>
        <v/>
      </c>
      <c r="IZ67" s="90" t="str">
        <f t="shared" si="190"/>
        <v/>
      </c>
      <c r="JA67" s="91" t="str">
        <f t="shared" si="191"/>
        <v/>
      </c>
      <c r="JB67" s="92" t="str">
        <f t="shared" si="192"/>
        <v/>
      </c>
      <c r="JC67" s="93" t="str">
        <f t="shared" si="193"/>
        <v/>
      </c>
      <c r="JD67" s="94" t="str">
        <f t="shared" si="194"/>
        <v/>
      </c>
      <c r="JE67" s="95" t="str">
        <f t="shared" si="195"/>
        <v/>
      </c>
      <c r="JG67" s="87"/>
      <c r="JH67" s="87"/>
      <c r="JI67" s="88" t="str">
        <f t="shared" si="196"/>
        <v/>
      </c>
      <c r="JJ67" s="89" t="str">
        <f t="shared" si="197"/>
        <v/>
      </c>
      <c r="JK67" s="90" t="str">
        <f t="shared" si="198"/>
        <v/>
      </c>
      <c r="JL67" s="90" t="str">
        <f t="shared" si="199"/>
        <v/>
      </c>
      <c r="JM67" s="91" t="str">
        <f t="shared" si="200"/>
        <v/>
      </c>
      <c r="JN67" s="92" t="str">
        <f t="shared" si="201"/>
        <v/>
      </c>
      <c r="JO67" s="93" t="str">
        <f t="shared" si="202"/>
        <v/>
      </c>
      <c r="JP67" s="94" t="str">
        <f t="shared" si="203"/>
        <v/>
      </c>
      <c r="JQ67" s="95" t="str">
        <f t="shared" si="204"/>
        <v/>
      </c>
      <c r="JS67" s="87"/>
      <c r="JT67" s="87"/>
      <c r="JU67" s="88" t="str">
        <f t="shared" si="205"/>
        <v/>
      </c>
      <c r="JV67" s="89" t="str">
        <f t="shared" si="206"/>
        <v/>
      </c>
      <c r="JW67" s="90" t="str">
        <f t="shared" si="207"/>
        <v/>
      </c>
      <c r="JX67" s="90" t="str">
        <f t="shared" si="208"/>
        <v/>
      </c>
      <c r="JY67" s="91" t="str">
        <f t="shared" si="209"/>
        <v/>
      </c>
      <c r="JZ67" s="92" t="str">
        <f t="shared" si="210"/>
        <v/>
      </c>
      <c r="KA67" s="93" t="str">
        <f t="shared" si="211"/>
        <v/>
      </c>
      <c r="KB67" s="94" t="str">
        <f t="shared" si="212"/>
        <v/>
      </c>
      <c r="KC67" s="95" t="str">
        <f t="shared" si="213"/>
        <v/>
      </c>
      <c r="KE67" s="87"/>
      <c r="KF67" s="87"/>
    </row>
    <row r="68" spans="1:292" ht="13.5" customHeight="1" x14ac:dyDescent="0.25">
      <c r="A68" s="17"/>
      <c r="B68" s="87" t="s">
        <v>588</v>
      </c>
      <c r="C68" s="2" t="s">
        <v>1077</v>
      </c>
      <c r="D68" s="167"/>
      <c r="E68" s="88"/>
      <c r="F68" s="89"/>
      <c r="G68" s="90"/>
      <c r="H68" s="90"/>
      <c r="I68" s="91"/>
      <c r="J68" s="92"/>
      <c r="K68" s="93"/>
      <c r="L68" s="94"/>
      <c r="M68" s="95"/>
      <c r="O68" s="87"/>
      <c r="P68" s="167"/>
      <c r="Q68" s="88">
        <f t="shared" ref="Q68" si="349">IF(U68="","",Q$3)</f>
        <v>43238</v>
      </c>
      <c r="R68" s="89" t="str">
        <f t="shared" ref="R68" si="350">IF(U68="","",Q$1)</f>
        <v>Orbán III</v>
      </c>
      <c r="S68" s="90">
        <v>41905</v>
      </c>
      <c r="T68" s="90">
        <f t="shared" ref="T68" si="351">IF(U68="","",Q$3)</f>
        <v>43238</v>
      </c>
      <c r="U68" s="91" t="str">
        <f t="shared" ref="U68" si="352">IF(AB68="","",IF(ISNUMBER(SEARCH(":",AB68)),MID(AB68,FIND(":",AB68)+2,FIND("(",AB68)-FIND(":",AB68)-3),LEFT(AB68,FIND("(",AB68)-2)))</f>
        <v>Péter Szijjártó</v>
      </c>
      <c r="V68" s="92" t="str">
        <f t="shared" ref="V68" si="353">IF(AB68="","",MID(AB68,FIND("(",AB68)+1,4))</f>
        <v>1978</v>
      </c>
      <c r="W68" s="93" t="str">
        <f t="shared" ref="W68" si="354">IF(ISNUMBER(SEARCH("*female*",AB68)),"female",IF(ISNUMBER(SEARCH("*male*",AB68)),"male",""))</f>
        <v>male</v>
      </c>
      <c r="X68" s="94" t="s">
        <v>936</v>
      </c>
      <c r="Y68" s="95" t="str">
        <f t="shared" ref="Y68" si="355">IF(U68="","",(MID(U68,(SEARCH("^^",SUBSTITUTE(U68," ","^^",LEN(U68)-LEN(SUBSTITUTE(U68," ","")))))+1,99)&amp;"_"&amp;LEFT(U68,FIND(" ",U68)-1)&amp;"_"&amp;V68))</f>
        <v>Szijjártó_Péter_1978</v>
      </c>
      <c r="AA68" s="87"/>
      <c r="AB68" s="167" t="s">
        <v>1089</v>
      </c>
      <c r="AC68" s="88"/>
      <c r="AD68" s="89"/>
      <c r="AE68" s="90"/>
      <c r="AF68" s="90"/>
      <c r="AG68" s="91"/>
      <c r="AH68" s="92"/>
      <c r="AI68" s="93"/>
      <c r="AJ68" s="94"/>
      <c r="AK68" s="95"/>
      <c r="AM68" s="87"/>
      <c r="AN68" s="87"/>
      <c r="AO68" s="88" t="str">
        <f t="shared" ref="AO68:AO76" si="356">IF(AS68="","",AO$3)</f>
        <v/>
      </c>
      <c r="AP68" s="89" t="str">
        <f t="shared" ref="AP68:AP76" si="357">IF(AS68="","",AO$1)</f>
        <v/>
      </c>
      <c r="AQ68" s="90" t="str">
        <f t="shared" ref="AQ68:AQ76" si="358">IF(AS68="","",AO$2)</f>
        <v/>
      </c>
      <c r="AR68" s="90" t="str">
        <f t="shared" ref="AR68:AR76" si="359">IF(AS68="","",AO$3)</f>
        <v/>
      </c>
      <c r="AS68" s="91" t="str">
        <f t="shared" ref="AS68:AS76" si="360">IF(AZ68="","",IF(ISNUMBER(SEARCH(":",AZ68)),MID(AZ68,FIND(":",AZ68)+2,FIND("(",AZ68)-FIND(":",AZ68)-3),LEFT(AZ68,FIND("(",AZ68)-2)))</f>
        <v/>
      </c>
      <c r="AT68" s="92" t="str">
        <f t="shared" ref="AT68:AT76" si="361">IF(AZ68="","",MID(AZ68,FIND("(",AZ68)+1,4))</f>
        <v/>
      </c>
      <c r="AU68" s="93" t="str">
        <f t="shared" ref="AU68:AU76" si="362">IF(ISNUMBER(SEARCH("*female*",AZ68)),"female",IF(ISNUMBER(SEARCH("*male*",AZ68)),"male",""))</f>
        <v/>
      </c>
      <c r="AV68" s="94" t="str">
        <f t="shared" ref="AV68:AV76" si="363">IF(AZ68="","",IF(ISERROR(MID(AZ68,FIND("male,",AZ68)+6,(FIND(")",AZ68)-(FIND("male,",AZ68)+6))))=TRUE,"missing/error",MID(AZ68,FIND("male,",AZ68)+6,(FIND(")",AZ68)-(FIND("male,",AZ68)+6)))))</f>
        <v/>
      </c>
      <c r="AW68" s="95" t="str">
        <f t="shared" ref="AW68:AW76" si="364">IF(AS68="","",(MID(AS68,(SEARCH("^^",SUBSTITUTE(AS68," ","^^",LEN(AS68)-LEN(SUBSTITUTE(AS68," ","")))))+1,99)&amp;"_"&amp;LEFT(AS68,FIND(" ",AS68)-1)&amp;"_"&amp;AT68))</f>
        <v/>
      </c>
      <c r="AY68" s="87"/>
      <c r="AZ68" s="87"/>
      <c r="BA68" s="88"/>
      <c r="BB68" s="89"/>
      <c r="BC68" s="90"/>
      <c r="BD68" s="90"/>
      <c r="BE68" s="91"/>
      <c r="BF68" s="92"/>
      <c r="BG68" s="93"/>
      <c r="BH68" s="94"/>
      <c r="BI68" s="95"/>
      <c r="BK68" s="87"/>
      <c r="BL68" s="87"/>
      <c r="BM68" s="88"/>
      <c r="BN68" s="89"/>
      <c r="BO68" s="90"/>
      <c r="BP68" s="90"/>
      <c r="BQ68" s="91"/>
      <c r="BR68" s="92"/>
      <c r="BS68" s="93"/>
      <c r="BT68" s="94"/>
      <c r="BU68" s="95"/>
      <c r="BW68" s="87"/>
      <c r="BX68" s="87"/>
      <c r="BY68" s="88"/>
      <c r="BZ68" s="89"/>
      <c r="CA68" s="90"/>
      <c r="CB68" s="90"/>
      <c r="CC68" s="91"/>
      <c r="CD68" s="92"/>
      <c r="CE68" s="93"/>
      <c r="CF68" s="94"/>
      <c r="CG68" s="95"/>
      <c r="CI68" s="87"/>
      <c r="CJ68" s="87"/>
      <c r="CK68" s="88"/>
      <c r="CL68" s="89"/>
      <c r="CM68" s="90"/>
      <c r="CN68" s="90"/>
      <c r="CO68" s="91"/>
      <c r="CP68" s="92"/>
      <c r="CQ68" s="93"/>
      <c r="CR68" s="94"/>
      <c r="CS68" s="95"/>
      <c r="CU68" s="87"/>
      <c r="CV68" s="87"/>
      <c r="CW68" s="88"/>
      <c r="CX68" s="89"/>
      <c r="CY68" s="90"/>
      <c r="CZ68" s="90"/>
      <c r="DA68" s="91"/>
      <c r="DB68" s="92"/>
      <c r="DC68" s="93"/>
      <c r="DD68" s="94"/>
      <c r="DE68" s="95"/>
      <c r="DG68" s="87"/>
      <c r="DH68" s="87"/>
      <c r="DI68" s="88"/>
      <c r="DJ68" s="89"/>
      <c r="DK68" s="90"/>
      <c r="DL68" s="90"/>
      <c r="DM68" s="91"/>
      <c r="DN68" s="92"/>
      <c r="DO68" s="93"/>
      <c r="DP68" s="94"/>
      <c r="DQ68" s="95"/>
      <c r="DS68" s="87"/>
      <c r="DT68" s="87"/>
      <c r="DU68" s="88"/>
      <c r="DV68" s="89"/>
      <c r="DW68" s="90"/>
      <c r="DX68" s="90"/>
      <c r="DY68" s="91"/>
      <c r="DZ68" s="92"/>
      <c r="EA68" s="93"/>
      <c r="EB68" s="94"/>
      <c r="EC68" s="95"/>
      <c r="EE68" s="87"/>
      <c r="EF68" s="87"/>
      <c r="EG68" s="88"/>
      <c r="EH68" s="89"/>
      <c r="EI68" s="90"/>
      <c r="EJ68" s="90"/>
      <c r="EK68" s="91"/>
      <c r="EL68" s="92"/>
      <c r="EM68" s="93"/>
      <c r="EN68" s="94"/>
      <c r="EO68" s="95"/>
      <c r="EQ68" s="87"/>
      <c r="ER68" s="87"/>
      <c r="ES68" s="88"/>
      <c r="ET68" s="89"/>
      <c r="EU68" s="90"/>
      <c r="EV68" s="90"/>
      <c r="EW68" s="91"/>
      <c r="EX68" s="92"/>
      <c r="EY68" s="93"/>
      <c r="EZ68" s="94"/>
      <c r="FA68" s="95"/>
      <c r="FC68" s="87"/>
      <c r="FD68" s="87"/>
      <c r="FE68" s="88"/>
      <c r="FF68" s="89"/>
      <c r="FG68" s="90"/>
      <c r="FH68" s="90"/>
      <c r="FI68" s="91"/>
      <c r="FJ68" s="92"/>
      <c r="FK68" s="93"/>
      <c r="FL68" s="94"/>
      <c r="FM68" s="95"/>
      <c r="FO68" s="87"/>
      <c r="FP68" s="87"/>
      <c r="FQ68" s="88"/>
      <c r="FR68" s="89"/>
      <c r="FS68" s="90"/>
      <c r="FT68" s="90"/>
      <c r="FU68" s="91"/>
      <c r="FV68" s="92"/>
      <c r="FW68" s="93"/>
      <c r="FX68" s="94"/>
      <c r="FY68" s="95"/>
      <c r="GA68" s="87"/>
      <c r="GB68" s="87"/>
      <c r="GC68" s="88"/>
      <c r="GD68" s="89"/>
      <c r="GE68" s="90"/>
      <c r="GF68" s="90"/>
      <c r="GG68" s="91"/>
      <c r="GH68" s="92"/>
      <c r="GI68" s="93"/>
      <c r="GJ68" s="94"/>
      <c r="GK68" s="95"/>
      <c r="GM68" s="87"/>
      <c r="GN68" s="87"/>
      <c r="GO68" s="88"/>
      <c r="GP68" s="89"/>
      <c r="GQ68" s="90"/>
      <c r="GR68" s="90"/>
      <c r="GS68" s="91"/>
      <c r="GT68" s="92"/>
      <c r="GU68" s="93"/>
      <c r="GV68" s="94"/>
      <c r="GW68" s="95"/>
      <c r="GY68" s="87"/>
      <c r="GZ68" s="87"/>
      <c r="HA68" s="88"/>
      <c r="HB68" s="89"/>
      <c r="HC68" s="90"/>
      <c r="HD68" s="90"/>
      <c r="HE68" s="91"/>
      <c r="HF68" s="92"/>
      <c r="HG68" s="93"/>
      <c r="HH68" s="94"/>
      <c r="HI68" s="95"/>
      <c r="HK68" s="87"/>
      <c r="HL68" s="87"/>
      <c r="HM68" s="88"/>
      <c r="HN68" s="89"/>
      <c r="HO68" s="90"/>
      <c r="HP68" s="90"/>
      <c r="HQ68" s="91"/>
      <c r="HR68" s="92"/>
      <c r="HS68" s="93"/>
      <c r="HT68" s="94"/>
      <c r="HU68" s="95"/>
      <c r="HW68" s="87"/>
      <c r="HX68" s="87"/>
      <c r="HY68" s="88"/>
      <c r="HZ68" s="89"/>
      <c r="IA68" s="90"/>
      <c r="IB68" s="90"/>
      <c r="IC68" s="91"/>
      <c r="ID68" s="92"/>
      <c r="IE68" s="93"/>
      <c r="IF68" s="94"/>
      <c r="IG68" s="95"/>
      <c r="II68" s="87"/>
      <c r="IJ68" s="87"/>
      <c r="IK68" s="88"/>
      <c r="IL68" s="89"/>
      <c r="IM68" s="90"/>
      <c r="IN68" s="90"/>
      <c r="IO68" s="91"/>
      <c r="IP68" s="92"/>
      <c r="IQ68" s="93"/>
      <c r="IR68" s="94"/>
      <c r="IS68" s="95"/>
      <c r="IU68" s="87"/>
      <c r="IV68" s="87"/>
      <c r="IW68" s="88"/>
      <c r="IX68" s="89"/>
      <c r="IY68" s="90"/>
      <c r="IZ68" s="90"/>
      <c r="JA68" s="91"/>
      <c r="JB68" s="92"/>
      <c r="JC68" s="93"/>
      <c r="JD68" s="94"/>
      <c r="JE68" s="95"/>
      <c r="JG68" s="87"/>
      <c r="JH68" s="87"/>
      <c r="JI68" s="88"/>
      <c r="JJ68" s="89"/>
      <c r="JK68" s="90"/>
      <c r="JL68" s="90"/>
      <c r="JM68" s="91"/>
      <c r="JN68" s="92"/>
      <c r="JO68" s="93"/>
      <c r="JP68" s="94"/>
      <c r="JQ68" s="95"/>
      <c r="JS68" s="87"/>
      <c r="JT68" s="87"/>
      <c r="JU68" s="88"/>
      <c r="JV68" s="89"/>
      <c r="JW68" s="90"/>
      <c r="JX68" s="90"/>
      <c r="JY68" s="91"/>
      <c r="JZ68" s="92"/>
      <c r="KA68" s="93"/>
      <c r="KB68" s="94"/>
      <c r="KC68" s="95"/>
      <c r="KE68" s="87"/>
      <c r="KF68" s="87"/>
    </row>
    <row r="69" spans="1:292" ht="13.5" customHeight="1" x14ac:dyDescent="0.25">
      <c r="A69" s="17"/>
      <c r="B69" s="87" t="s">
        <v>1181</v>
      </c>
      <c r="C69" s="2" t="s">
        <v>1077</v>
      </c>
      <c r="D69" s="167"/>
      <c r="E69" s="88"/>
      <c r="F69" s="89"/>
      <c r="G69" s="90"/>
      <c r="H69" s="90"/>
      <c r="I69" s="91"/>
      <c r="J69" s="92"/>
      <c r="K69" s="93"/>
      <c r="L69" s="94"/>
      <c r="M69" s="95"/>
      <c r="O69" s="87"/>
      <c r="P69" s="167"/>
      <c r="Q69" s="88"/>
      <c r="R69" s="89"/>
      <c r="S69" s="90"/>
      <c r="T69" s="90"/>
      <c r="U69" s="91"/>
      <c r="V69" s="92"/>
      <c r="W69" s="93"/>
      <c r="X69" s="94"/>
      <c r="Y69" s="95"/>
      <c r="AA69" s="87"/>
      <c r="AB69" s="167"/>
      <c r="AC69" s="88"/>
      <c r="AD69" s="89"/>
      <c r="AE69" s="90"/>
      <c r="AF69" s="90"/>
      <c r="AG69" s="91"/>
      <c r="AH69" s="92"/>
      <c r="AI69" s="93"/>
      <c r="AJ69" s="94"/>
      <c r="AK69" s="95"/>
      <c r="AM69" s="87"/>
      <c r="AN69" s="87"/>
      <c r="AO69" s="88">
        <f t="shared" si="356"/>
        <v>44926</v>
      </c>
      <c r="AP69" s="89" t="str">
        <f t="shared" si="357"/>
        <v>Orban IV</v>
      </c>
      <c r="AQ69" s="90">
        <f t="shared" si="358"/>
        <v>44705</v>
      </c>
      <c r="AR69" s="90">
        <f t="shared" si="359"/>
        <v>44926</v>
      </c>
      <c r="AS69" s="91" t="str">
        <f t="shared" si="360"/>
        <v>Péter Szijjártó</v>
      </c>
      <c r="AT69" s="92" t="str">
        <f t="shared" si="361"/>
        <v>1978</v>
      </c>
      <c r="AU69" s="93" t="str">
        <f t="shared" si="362"/>
        <v>male</v>
      </c>
      <c r="AV69" s="94" t="str">
        <f t="shared" si="363"/>
        <v>hu_fidesz01</v>
      </c>
      <c r="AW69" s="95" t="str">
        <f t="shared" si="364"/>
        <v>Szijjártó_Péter_1978</v>
      </c>
      <c r="AY69" s="87"/>
      <c r="AZ69" s="167" t="s">
        <v>1089</v>
      </c>
      <c r="BA69" s="88"/>
      <c r="BB69" s="89"/>
      <c r="BC69" s="90"/>
      <c r="BD69" s="90"/>
      <c r="BE69" s="91"/>
      <c r="BF69" s="92"/>
      <c r="BG69" s="93"/>
      <c r="BH69" s="94"/>
      <c r="BI69" s="95"/>
      <c r="BK69" s="87"/>
      <c r="BL69" s="87"/>
      <c r="BM69" s="88"/>
      <c r="BN69" s="89"/>
      <c r="BO69" s="90"/>
      <c r="BP69" s="90"/>
      <c r="BQ69" s="91"/>
      <c r="BR69" s="92"/>
      <c r="BS69" s="93"/>
      <c r="BT69" s="94"/>
      <c r="BU69" s="95"/>
      <c r="BW69" s="87"/>
      <c r="BX69" s="87"/>
      <c r="BY69" s="88"/>
      <c r="BZ69" s="89"/>
      <c r="CA69" s="90"/>
      <c r="CB69" s="90"/>
      <c r="CC69" s="91"/>
      <c r="CD69" s="92"/>
      <c r="CE69" s="93"/>
      <c r="CF69" s="94"/>
      <c r="CG69" s="95"/>
      <c r="CI69" s="87"/>
      <c r="CJ69" s="87"/>
      <c r="CK69" s="88"/>
      <c r="CL69" s="89"/>
      <c r="CM69" s="90"/>
      <c r="CN69" s="90"/>
      <c r="CO69" s="91"/>
      <c r="CP69" s="92"/>
      <c r="CQ69" s="93"/>
      <c r="CR69" s="94"/>
      <c r="CS69" s="95"/>
      <c r="CU69" s="87"/>
      <c r="CV69" s="87"/>
      <c r="CW69" s="88"/>
      <c r="CX69" s="89"/>
      <c r="CY69" s="90"/>
      <c r="CZ69" s="90"/>
      <c r="DA69" s="91"/>
      <c r="DB69" s="92"/>
      <c r="DC69" s="93"/>
      <c r="DD69" s="94"/>
      <c r="DE69" s="95"/>
      <c r="DG69" s="87"/>
      <c r="DH69" s="87"/>
      <c r="DI69" s="88"/>
      <c r="DJ69" s="89"/>
      <c r="DK69" s="90"/>
      <c r="DL69" s="90"/>
      <c r="DM69" s="91"/>
      <c r="DN69" s="92"/>
      <c r="DO69" s="93"/>
      <c r="DP69" s="94"/>
      <c r="DQ69" s="95"/>
      <c r="DS69" s="87"/>
      <c r="DT69" s="87"/>
      <c r="DU69" s="88"/>
      <c r="DV69" s="89"/>
      <c r="DW69" s="90"/>
      <c r="DX69" s="90"/>
      <c r="DY69" s="91"/>
      <c r="DZ69" s="92"/>
      <c r="EA69" s="93"/>
      <c r="EB69" s="94"/>
      <c r="EC69" s="95"/>
      <c r="EE69" s="87"/>
      <c r="EF69" s="87"/>
      <c r="EG69" s="88"/>
      <c r="EH69" s="89"/>
      <c r="EI69" s="90"/>
      <c r="EJ69" s="90"/>
      <c r="EK69" s="91"/>
      <c r="EL69" s="92"/>
      <c r="EM69" s="93"/>
      <c r="EN69" s="94"/>
      <c r="EO69" s="95"/>
      <c r="EQ69" s="87"/>
      <c r="ER69" s="87"/>
      <c r="ES69" s="88"/>
      <c r="ET69" s="89"/>
      <c r="EU69" s="90"/>
      <c r="EV69" s="90"/>
      <c r="EW69" s="91"/>
      <c r="EX69" s="92"/>
      <c r="EY69" s="93"/>
      <c r="EZ69" s="94"/>
      <c r="FA69" s="95"/>
      <c r="FC69" s="87"/>
      <c r="FD69" s="87"/>
      <c r="FE69" s="88"/>
      <c r="FF69" s="89"/>
      <c r="FG69" s="90"/>
      <c r="FH69" s="90"/>
      <c r="FI69" s="91"/>
      <c r="FJ69" s="92"/>
      <c r="FK69" s="93"/>
      <c r="FL69" s="94"/>
      <c r="FM69" s="95"/>
      <c r="FO69" s="87"/>
      <c r="FP69" s="87"/>
      <c r="FQ69" s="88"/>
      <c r="FR69" s="89"/>
      <c r="FS69" s="90"/>
      <c r="FT69" s="90"/>
      <c r="FU69" s="91"/>
      <c r="FV69" s="92"/>
      <c r="FW69" s="93"/>
      <c r="FX69" s="94"/>
      <c r="FY69" s="95"/>
      <c r="GA69" s="87"/>
      <c r="GB69" s="87"/>
      <c r="GC69" s="88"/>
      <c r="GD69" s="89"/>
      <c r="GE69" s="90"/>
      <c r="GF69" s="90"/>
      <c r="GG69" s="91"/>
      <c r="GH69" s="92"/>
      <c r="GI69" s="93"/>
      <c r="GJ69" s="94"/>
      <c r="GK69" s="95"/>
      <c r="GM69" s="87"/>
      <c r="GN69" s="87"/>
      <c r="GO69" s="88"/>
      <c r="GP69" s="89"/>
      <c r="GQ69" s="90"/>
      <c r="GR69" s="90"/>
      <c r="GS69" s="91"/>
      <c r="GT69" s="92"/>
      <c r="GU69" s="93"/>
      <c r="GV69" s="94"/>
      <c r="GW69" s="95"/>
      <c r="GY69" s="87"/>
      <c r="GZ69" s="87"/>
      <c r="HA69" s="88"/>
      <c r="HB69" s="89"/>
      <c r="HC69" s="90"/>
      <c r="HD69" s="90"/>
      <c r="HE69" s="91"/>
      <c r="HF69" s="92"/>
      <c r="HG69" s="93"/>
      <c r="HH69" s="94"/>
      <c r="HI69" s="95"/>
      <c r="HK69" s="87"/>
      <c r="HL69" s="87"/>
      <c r="HM69" s="88"/>
      <c r="HN69" s="89"/>
      <c r="HO69" s="90"/>
      <c r="HP69" s="90"/>
      <c r="HQ69" s="91"/>
      <c r="HR69" s="92"/>
      <c r="HS69" s="93"/>
      <c r="HT69" s="94"/>
      <c r="HU69" s="95"/>
      <c r="HW69" s="87"/>
      <c r="HX69" s="87"/>
      <c r="HY69" s="88"/>
      <c r="HZ69" s="89"/>
      <c r="IA69" s="90"/>
      <c r="IB69" s="90"/>
      <c r="IC69" s="91"/>
      <c r="ID69" s="92"/>
      <c r="IE69" s="93"/>
      <c r="IF69" s="94"/>
      <c r="IG69" s="95"/>
      <c r="II69" s="87"/>
      <c r="IJ69" s="87"/>
      <c r="IK69" s="88"/>
      <c r="IL69" s="89"/>
      <c r="IM69" s="90"/>
      <c r="IN69" s="90"/>
      <c r="IO69" s="91"/>
      <c r="IP69" s="92"/>
      <c r="IQ69" s="93"/>
      <c r="IR69" s="94"/>
      <c r="IS69" s="95"/>
      <c r="IU69" s="87"/>
      <c r="IV69" s="87"/>
      <c r="IW69" s="88"/>
      <c r="IX69" s="89"/>
      <c r="IY69" s="90"/>
      <c r="IZ69" s="90"/>
      <c r="JA69" s="91"/>
      <c r="JB69" s="92"/>
      <c r="JC69" s="93"/>
      <c r="JD69" s="94"/>
      <c r="JE69" s="95"/>
      <c r="JG69" s="87"/>
      <c r="JH69" s="87"/>
      <c r="JI69" s="88"/>
      <c r="JJ69" s="89"/>
      <c r="JK69" s="90"/>
      <c r="JL69" s="90"/>
      <c r="JM69" s="91"/>
      <c r="JN69" s="92"/>
      <c r="JO69" s="93"/>
      <c r="JP69" s="94"/>
      <c r="JQ69" s="95"/>
      <c r="JS69" s="87"/>
      <c r="JT69" s="87"/>
      <c r="JU69" s="88"/>
      <c r="JV69" s="89"/>
      <c r="JW69" s="90"/>
      <c r="JX69" s="90"/>
      <c r="JY69" s="91"/>
      <c r="JZ69" s="92"/>
      <c r="KA69" s="93"/>
      <c r="KB69" s="94"/>
      <c r="KC69" s="95"/>
      <c r="KE69" s="87"/>
      <c r="KF69" s="87"/>
    </row>
    <row r="70" spans="1:292" ht="13.5" customHeight="1" x14ac:dyDescent="0.25">
      <c r="A70" s="17"/>
      <c r="B70" s="87" t="s">
        <v>1075</v>
      </c>
      <c r="C70" s="2" t="s">
        <v>1076</v>
      </c>
      <c r="D70" s="167"/>
      <c r="E70" s="88"/>
      <c r="F70" s="89"/>
      <c r="G70" s="90"/>
      <c r="H70" s="90"/>
      <c r="I70" s="91"/>
      <c r="J70" s="92"/>
      <c r="K70" s="93"/>
      <c r="L70" s="94"/>
      <c r="M70" s="95"/>
      <c r="O70" s="87"/>
      <c r="P70" s="167"/>
      <c r="Q70" s="88"/>
      <c r="R70" s="89"/>
      <c r="S70" s="90"/>
      <c r="T70" s="90"/>
      <c r="U70" s="91"/>
      <c r="V70" s="92"/>
      <c r="W70" s="93"/>
      <c r="X70" s="94"/>
      <c r="Y70" s="95"/>
      <c r="AA70" s="87"/>
      <c r="AB70" s="167"/>
      <c r="AC70" s="88"/>
      <c r="AD70" s="89"/>
      <c r="AE70" s="90"/>
      <c r="AF70" s="90"/>
      <c r="AG70" s="91"/>
      <c r="AH70" s="92"/>
      <c r="AI70" s="93"/>
      <c r="AJ70" s="94"/>
      <c r="AK70" s="95"/>
      <c r="AM70" s="87"/>
      <c r="AN70" s="87"/>
      <c r="AO70" s="88" t="str">
        <f t="shared" si="356"/>
        <v/>
      </c>
      <c r="AP70" s="89" t="str">
        <f t="shared" si="357"/>
        <v/>
      </c>
      <c r="AQ70" s="90" t="str">
        <f t="shared" si="358"/>
        <v/>
      </c>
      <c r="AR70" s="90" t="str">
        <f t="shared" si="359"/>
        <v/>
      </c>
      <c r="AS70" s="91" t="str">
        <f t="shared" si="360"/>
        <v/>
      </c>
      <c r="AT70" s="92" t="str">
        <f t="shared" si="361"/>
        <v/>
      </c>
      <c r="AU70" s="93" t="str">
        <f t="shared" si="362"/>
        <v/>
      </c>
      <c r="AV70" s="94" t="str">
        <f t="shared" si="363"/>
        <v/>
      </c>
      <c r="AW70" s="95" t="str">
        <f t="shared" si="364"/>
        <v/>
      </c>
      <c r="AY70" s="87"/>
      <c r="AZ70" s="87"/>
      <c r="BA70" s="88"/>
      <c r="BB70" s="89"/>
      <c r="BC70" s="90"/>
      <c r="BD70" s="90"/>
      <c r="BE70" s="91"/>
      <c r="BF70" s="92"/>
      <c r="BG70" s="93"/>
      <c r="BH70" s="94"/>
      <c r="BI70" s="95"/>
      <c r="BK70" s="87"/>
      <c r="BL70" s="87"/>
      <c r="BM70" s="88"/>
      <c r="BN70" s="89"/>
      <c r="BO70" s="90"/>
      <c r="BP70" s="90"/>
      <c r="BQ70" s="91"/>
      <c r="BR70" s="92"/>
      <c r="BS70" s="93"/>
      <c r="BT70" s="94"/>
      <c r="BU70" s="95"/>
      <c r="BW70" s="87"/>
      <c r="BX70" s="87"/>
      <c r="BY70" s="88"/>
      <c r="BZ70" s="89"/>
      <c r="CA70" s="90"/>
      <c r="CB70" s="90"/>
      <c r="CC70" s="91"/>
      <c r="CD70" s="92"/>
      <c r="CE70" s="93"/>
      <c r="CF70" s="94"/>
      <c r="CG70" s="95"/>
      <c r="CI70" s="87"/>
      <c r="CJ70" s="87"/>
      <c r="CK70" s="88"/>
      <c r="CL70" s="89"/>
      <c r="CM70" s="90"/>
      <c r="CN70" s="90"/>
      <c r="CO70" s="91"/>
      <c r="CP70" s="92"/>
      <c r="CQ70" s="93"/>
      <c r="CR70" s="94"/>
      <c r="CS70" s="95"/>
      <c r="CU70" s="87"/>
      <c r="CV70" s="87"/>
      <c r="CW70" s="88"/>
      <c r="CX70" s="89"/>
      <c r="CY70" s="90"/>
      <c r="CZ70" s="90"/>
      <c r="DA70" s="91"/>
      <c r="DB70" s="92"/>
      <c r="DC70" s="93"/>
      <c r="DD70" s="94"/>
      <c r="DE70" s="95"/>
      <c r="DG70" s="87"/>
      <c r="DH70" s="87"/>
      <c r="DI70" s="88"/>
      <c r="DJ70" s="89"/>
      <c r="DK70" s="90"/>
      <c r="DL70" s="90"/>
      <c r="DM70" s="91"/>
      <c r="DN70" s="92"/>
      <c r="DO70" s="93"/>
      <c r="DP70" s="94"/>
      <c r="DQ70" s="95"/>
      <c r="DS70" s="87"/>
      <c r="DT70" s="87"/>
      <c r="DU70" s="88"/>
      <c r="DV70" s="89"/>
      <c r="DW70" s="90"/>
      <c r="DX70" s="90"/>
      <c r="DY70" s="91"/>
      <c r="DZ70" s="92"/>
      <c r="EA70" s="93"/>
      <c r="EB70" s="94"/>
      <c r="EC70" s="95"/>
      <c r="EE70" s="87"/>
      <c r="EF70" s="87"/>
      <c r="EG70" s="88"/>
      <c r="EH70" s="89"/>
      <c r="EI70" s="90"/>
      <c r="EJ70" s="90"/>
      <c r="EK70" s="91"/>
      <c r="EL70" s="92"/>
      <c r="EM70" s="93"/>
      <c r="EN70" s="94"/>
      <c r="EO70" s="95"/>
      <c r="EQ70" s="87"/>
      <c r="ER70" s="87"/>
      <c r="ES70" s="88"/>
      <c r="ET70" s="89"/>
      <c r="EU70" s="90"/>
      <c r="EV70" s="90"/>
      <c r="EW70" s="91"/>
      <c r="EX70" s="92"/>
      <c r="EY70" s="93"/>
      <c r="EZ70" s="94"/>
      <c r="FA70" s="95"/>
      <c r="FC70" s="87"/>
      <c r="FD70" s="87"/>
      <c r="FE70" s="88"/>
      <c r="FF70" s="89"/>
      <c r="FG70" s="90"/>
      <c r="FH70" s="90"/>
      <c r="FI70" s="91"/>
      <c r="FJ70" s="92"/>
      <c r="FK70" s="93"/>
      <c r="FL70" s="94"/>
      <c r="FM70" s="95"/>
      <c r="FO70" s="87"/>
      <c r="FP70" s="87"/>
      <c r="FQ70" s="88"/>
      <c r="FR70" s="89"/>
      <c r="FS70" s="90"/>
      <c r="FT70" s="90"/>
      <c r="FU70" s="91"/>
      <c r="FV70" s="92"/>
      <c r="FW70" s="93"/>
      <c r="FX70" s="94"/>
      <c r="FY70" s="95"/>
      <c r="GA70" s="87"/>
      <c r="GB70" s="87"/>
      <c r="GC70" s="88"/>
      <c r="GD70" s="89"/>
      <c r="GE70" s="90"/>
      <c r="GF70" s="90"/>
      <c r="GG70" s="91"/>
      <c r="GH70" s="92"/>
      <c r="GI70" s="93"/>
      <c r="GJ70" s="94"/>
      <c r="GK70" s="95"/>
      <c r="GM70" s="87"/>
      <c r="GN70" s="87"/>
      <c r="GO70" s="88"/>
      <c r="GP70" s="89"/>
      <c r="GQ70" s="90"/>
      <c r="GR70" s="90"/>
      <c r="GS70" s="91"/>
      <c r="GT70" s="92"/>
      <c r="GU70" s="93"/>
      <c r="GV70" s="94"/>
      <c r="GW70" s="95"/>
      <c r="GY70" s="87"/>
      <c r="GZ70" s="87"/>
      <c r="HA70" s="88"/>
      <c r="HB70" s="89"/>
      <c r="HC70" s="90"/>
      <c r="HD70" s="90"/>
      <c r="HE70" s="91"/>
      <c r="HF70" s="92"/>
      <c r="HG70" s="93"/>
      <c r="HH70" s="94"/>
      <c r="HI70" s="95"/>
      <c r="HK70" s="87"/>
      <c r="HL70" s="87"/>
      <c r="HM70" s="88"/>
      <c r="HN70" s="89"/>
      <c r="HO70" s="90"/>
      <c r="HP70" s="90"/>
      <c r="HQ70" s="91"/>
      <c r="HR70" s="92"/>
      <c r="HS70" s="93"/>
      <c r="HT70" s="94"/>
      <c r="HU70" s="95"/>
      <c r="HW70" s="87"/>
      <c r="HX70" s="87"/>
      <c r="HY70" s="88"/>
      <c r="HZ70" s="89"/>
      <c r="IA70" s="90"/>
      <c r="IB70" s="90"/>
      <c r="IC70" s="91"/>
      <c r="ID70" s="92"/>
      <c r="IE70" s="93"/>
      <c r="IF70" s="94"/>
      <c r="IG70" s="95"/>
      <c r="II70" s="87"/>
      <c r="IJ70" s="87"/>
      <c r="IK70" s="88"/>
      <c r="IL70" s="89"/>
      <c r="IM70" s="90"/>
      <c r="IN70" s="90"/>
      <c r="IO70" s="91"/>
      <c r="IP70" s="92"/>
      <c r="IQ70" s="93"/>
      <c r="IR70" s="94"/>
      <c r="IS70" s="95"/>
      <c r="IU70" s="87"/>
      <c r="IV70" s="87"/>
      <c r="IW70" s="88"/>
      <c r="IX70" s="89"/>
      <c r="IY70" s="90"/>
      <c r="IZ70" s="90"/>
      <c r="JA70" s="91"/>
      <c r="JB70" s="92"/>
      <c r="JC70" s="93"/>
      <c r="JD70" s="94"/>
      <c r="JE70" s="95"/>
      <c r="JG70" s="87"/>
      <c r="JH70" s="87"/>
      <c r="JI70" s="88"/>
      <c r="JJ70" s="89"/>
      <c r="JK70" s="90"/>
      <c r="JL70" s="90"/>
      <c r="JM70" s="91"/>
      <c r="JN70" s="92"/>
      <c r="JO70" s="93"/>
      <c r="JP70" s="94"/>
      <c r="JQ70" s="95"/>
      <c r="JS70" s="87"/>
      <c r="JT70" s="87"/>
      <c r="JU70" s="88"/>
      <c r="JV70" s="89"/>
      <c r="JW70" s="90"/>
      <c r="JX70" s="90"/>
      <c r="JY70" s="91"/>
      <c r="JZ70" s="92"/>
      <c r="KA70" s="93"/>
      <c r="KB70" s="94"/>
      <c r="KC70" s="95"/>
      <c r="KE70" s="87"/>
      <c r="KF70" s="87"/>
    </row>
    <row r="71" spans="1:292" ht="13.5" customHeight="1" x14ac:dyDescent="0.25">
      <c r="A71" s="17"/>
      <c r="B71" s="87" t="s">
        <v>590</v>
      </c>
      <c r="C71" s="87" t="s">
        <v>591</v>
      </c>
      <c r="E71" s="88" t="str">
        <f t="shared" si="0"/>
        <v/>
      </c>
      <c r="F71" s="89" t="str">
        <f t="shared" si="1"/>
        <v/>
      </c>
      <c r="G71" s="90" t="str">
        <f t="shared" si="2"/>
        <v/>
      </c>
      <c r="H71" s="90" t="str">
        <f t="shared" si="3"/>
        <v/>
      </c>
      <c r="I71" s="91" t="str">
        <f t="shared" si="4"/>
        <v/>
      </c>
      <c r="J71" s="92" t="str">
        <f t="shared" si="5"/>
        <v/>
      </c>
      <c r="K71" s="93" t="str">
        <f t="shared" si="6"/>
        <v/>
      </c>
      <c r="L71" s="94" t="str">
        <f t="shared" si="214"/>
        <v/>
      </c>
      <c r="M71" s="95" t="str">
        <f t="shared" si="7"/>
        <v/>
      </c>
      <c r="O71" s="87"/>
      <c r="P71" s="87"/>
      <c r="Q71" s="88" t="str">
        <f t="shared" si="8"/>
        <v/>
      </c>
      <c r="R71" s="89" t="str">
        <f t="shared" si="9"/>
        <v/>
      </c>
      <c r="S71" s="90" t="str">
        <f t="shared" si="10"/>
        <v/>
      </c>
      <c r="T71" s="90" t="str">
        <f t="shared" si="11"/>
        <v/>
      </c>
      <c r="U71" s="91" t="str">
        <f t="shared" si="12"/>
        <v/>
      </c>
      <c r="V71" s="92" t="str">
        <f t="shared" si="13"/>
        <v/>
      </c>
      <c r="W71" s="93" t="str">
        <f t="shared" si="14"/>
        <v/>
      </c>
      <c r="X71" s="94" t="str">
        <f t="shared" si="15"/>
        <v/>
      </c>
      <c r="Y71" s="95" t="str">
        <f t="shared" si="16"/>
        <v/>
      </c>
      <c r="AA71" s="87"/>
      <c r="AB71" s="87"/>
      <c r="AC71" s="88" t="str">
        <f t="shared" si="17"/>
        <v/>
      </c>
      <c r="AD71" s="89" t="str">
        <f t="shared" si="18"/>
        <v/>
      </c>
      <c r="AE71" s="90" t="str">
        <f t="shared" si="19"/>
        <v/>
      </c>
      <c r="AF71" s="90" t="str">
        <f t="shared" si="20"/>
        <v/>
      </c>
      <c r="AG71" s="91" t="str">
        <f t="shared" si="21"/>
        <v/>
      </c>
      <c r="AH71" s="92" t="str">
        <f t="shared" si="22"/>
        <v/>
      </c>
      <c r="AI71" s="93" t="str">
        <f t="shared" si="23"/>
        <v/>
      </c>
      <c r="AJ71" s="94" t="str">
        <f t="shared" si="24"/>
        <v/>
      </c>
      <c r="AK71" s="95" t="str">
        <f t="shared" si="25"/>
        <v/>
      </c>
      <c r="AM71" s="87"/>
      <c r="AN71" s="87"/>
      <c r="AO71" s="88" t="str">
        <f t="shared" si="356"/>
        <v/>
      </c>
      <c r="AP71" s="89" t="str">
        <f t="shared" si="357"/>
        <v/>
      </c>
      <c r="AQ71" s="90" t="str">
        <f t="shared" si="358"/>
        <v/>
      </c>
      <c r="AR71" s="90" t="str">
        <f t="shared" si="359"/>
        <v/>
      </c>
      <c r="AS71" s="91" t="str">
        <f t="shared" si="360"/>
        <v/>
      </c>
      <c r="AT71" s="92" t="str">
        <f t="shared" si="361"/>
        <v/>
      </c>
      <c r="AU71" s="93" t="str">
        <f t="shared" si="362"/>
        <v/>
      </c>
      <c r="AV71" s="94" t="str">
        <f t="shared" si="363"/>
        <v/>
      </c>
      <c r="AW71" s="95" t="str">
        <f t="shared" si="364"/>
        <v/>
      </c>
      <c r="AY71" s="87"/>
      <c r="AZ71" s="87"/>
      <c r="BA71" s="88" t="str">
        <f t="shared" si="35"/>
        <v/>
      </c>
      <c r="BB71" s="89" t="str">
        <f t="shared" si="36"/>
        <v/>
      </c>
      <c r="BC71" s="90" t="str">
        <f t="shared" si="37"/>
        <v/>
      </c>
      <c r="BD71" s="90" t="str">
        <f t="shared" si="38"/>
        <v/>
      </c>
      <c r="BE71" s="91" t="str">
        <f t="shared" si="39"/>
        <v/>
      </c>
      <c r="BF71" s="92" t="str">
        <f t="shared" si="40"/>
        <v/>
      </c>
      <c r="BG71" s="93" t="str">
        <f t="shared" si="41"/>
        <v/>
      </c>
      <c r="BH71" s="94" t="str">
        <f t="shared" si="42"/>
        <v/>
      </c>
      <c r="BI71" s="95" t="str">
        <f t="shared" si="43"/>
        <v/>
      </c>
      <c r="BK71" s="87"/>
      <c r="BL71" s="87"/>
      <c r="BM71" s="88" t="str">
        <f t="shared" si="44"/>
        <v/>
      </c>
      <c r="BN71" s="89" t="str">
        <f t="shared" si="45"/>
        <v/>
      </c>
      <c r="BO71" s="90" t="str">
        <f t="shared" si="46"/>
        <v/>
      </c>
      <c r="BP71" s="90" t="str">
        <f t="shared" si="47"/>
        <v/>
      </c>
      <c r="BQ71" s="91" t="str">
        <f t="shared" si="48"/>
        <v/>
      </c>
      <c r="BR71" s="92" t="str">
        <f t="shared" si="49"/>
        <v/>
      </c>
      <c r="BS71" s="93" t="str">
        <f t="shared" si="50"/>
        <v/>
      </c>
      <c r="BT71" s="94" t="str">
        <f t="shared" si="51"/>
        <v/>
      </c>
      <c r="BU71" s="95" t="str">
        <f t="shared" si="52"/>
        <v/>
      </c>
      <c r="BW71" s="87"/>
      <c r="BX71" s="87"/>
      <c r="BY71" s="88" t="str">
        <f t="shared" si="53"/>
        <v/>
      </c>
      <c r="BZ71" s="89" t="str">
        <f t="shared" si="54"/>
        <v/>
      </c>
      <c r="CA71" s="90" t="str">
        <f t="shared" si="55"/>
        <v/>
      </c>
      <c r="CB71" s="90" t="str">
        <f t="shared" si="56"/>
        <v/>
      </c>
      <c r="CC71" s="91" t="str">
        <f t="shared" si="57"/>
        <v/>
      </c>
      <c r="CD71" s="92" t="str">
        <f t="shared" si="58"/>
        <v/>
      </c>
      <c r="CE71" s="93" t="str">
        <f t="shared" si="59"/>
        <v/>
      </c>
      <c r="CF71" s="94" t="str">
        <f t="shared" si="60"/>
        <v/>
      </c>
      <c r="CG71" s="95" t="str">
        <f t="shared" si="61"/>
        <v/>
      </c>
      <c r="CI71" s="87"/>
      <c r="CJ71" s="87"/>
      <c r="CK71" s="88" t="str">
        <f t="shared" si="62"/>
        <v/>
      </c>
      <c r="CL71" s="89" t="str">
        <f t="shared" si="63"/>
        <v/>
      </c>
      <c r="CM71" s="90" t="str">
        <f t="shared" si="64"/>
        <v/>
      </c>
      <c r="CN71" s="90" t="str">
        <f t="shared" si="65"/>
        <v/>
      </c>
      <c r="CO71" s="91" t="str">
        <f t="shared" si="66"/>
        <v/>
      </c>
      <c r="CP71" s="92" t="str">
        <f t="shared" si="67"/>
        <v/>
      </c>
      <c r="CQ71" s="93" t="str">
        <f t="shared" si="68"/>
        <v/>
      </c>
      <c r="CR71" s="94" t="str">
        <f t="shared" si="69"/>
        <v/>
      </c>
      <c r="CS71" s="95" t="str">
        <f t="shared" si="70"/>
        <v/>
      </c>
      <c r="CU71" s="87"/>
      <c r="CV71" s="87"/>
      <c r="CW71" s="88" t="str">
        <f t="shared" si="71"/>
        <v/>
      </c>
      <c r="CX71" s="89" t="str">
        <f t="shared" si="72"/>
        <v/>
      </c>
      <c r="CY71" s="90" t="str">
        <f t="shared" si="73"/>
        <v/>
      </c>
      <c r="CZ71" s="90" t="str">
        <f t="shared" si="74"/>
        <v/>
      </c>
      <c r="DA71" s="91" t="str">
        <f t="shared" si="75"/>
        <v/>
      </c>
      <c r="DB71" s="92" t="str">
        <f t="shared" si="76"/>
        <v/>
      </c>
      <c r="DC71" s="93" t="str">
        <f t="shared" si="77"/>
        <v/>
      </c>
      <c r="DD71" s="94" t="str">
        <f t="shared" si="78"/>
        <v/>
      </c>
      <c r="DE71" s="95" t="str">
        <f t="shared" si="79"/>
        <v/>
      </c>
      <c r="DG71" s="87"/>
      <c r="DH71" s="87"/>
      <c r="DI71" s="88" t="str">
        <f t="shared" si="80"/>
        <v/>
      </c>
      <c r="DJ71" s="89" t="str">
        <f t="shared" si="81"/>
        <v/>
      </c>
      <c r="DK71" s="90" t="str">
        <f t="shared" si="82"/>
        <v/>
      </c>
      <c r="DL71" s="90" t="str">
        <f t="shared" si="83"/>
        <v/>
      </c>
      <c r="DM71" s="91" t="str">
        <f t="shared" si="84"/>
        <v/>
      </c>
      <c r="DN71" s="92" t="str">
        <f t="shared" si="85"/>
        <v/>
      </c>
      <c r="DO71" s="93" t="str">
        <f t="shared" si="86"/>
        <v/>
      </c>
      <c r="DP71" s="94" t="str">
        <f t="shared" si="87"/>
        <v/>
      </c>
      <c r="DQ71" s="95" t="str">
        <f t="shared" si="88"/>
        <v/>
      </c>
      <c r="DS71" s="87"/>
      <c r="DT71" s="87"/>
      <c r="DU71" s="88" t="str">
        <f t="shared" si="89"/>
        <v/>
      </c>
      <c r="DV71" s="89" t="str">
        <f t="shared" si="90"/>
        <v/>
      </c>
      <c r="DW71" s="90" t="str">
        <f t="shared" si="91"/>
        <v/>
      </c>
      <c r="DX71" s="90" t="str">
        <f t="shared" si="92"/>
        <v/>
      </c>
      <c r="DY71" s="91" t="str">
        <f t="shared" si="93"/>
        <v/>
      </c>
      <c r="DZ71" s="92" t="str">
        <f t="shared" si="94"/>
        <v/>
      </c>
      <c r="EA71" s="93" t="str">
        <f t="shared" si="95"/>
        <v/>
      </c>
      <c r="EB71" s="94" t="str">
        <f t="shared" si="96"/>
        <v/>
      </c>
      <c r="EC71" s="95" t="str">
        <f t="shared" si="97"/>
        <v/>
      </c>
      <c r="EE71" s="87"/>
      <c r="EF71" s="87"/>
      <c r="EG71" s="88" t="str">
        <f t="shared" si="98"/>
        <v/>
      </c>
      <c r="EH71" s="89" t="str">
        <f t="shared" si="99"/>
        <v/>
      </c>
      <c r="EI71" s="90" t="str">
        <f t="shared" si="100"/>
        <v/>
      </c>
      <c r="EJ71" s="90" t="str">
        <f t="shared" si="101"/>
        <v/>
      </c>
      <c r="EK71" s="91" t="str">
        <f t="shared" si="102"/>
        <v/>
      </c>
      <c r="EL71" s="92" t="str">
        <f t="shared" si="103"/>
        <v/>
      </c>
      <c r="EM71" s="93" t="str">
        <f t="shared" si="104"/>
        <v/>
      </c>
      <c r="EN71" s="94" t="str">
        <f t="shared" si="105"/>
        <v/>
      </c>
      <c r="EO71" s="95" t="str">
        <f t="shared" si="106"/>
        <v/>
      </c>
      <c r="EQ71" s="87"/>
      <c r="ER71" s="87"/>
      <c r="ES71" s="88" t="str">
        <f t="shared" si="107"/>
        <v/>
      </c>
      <c r="ET71" s="89" t="str">
        <f t="shared" si="108"/>
        <v/>
      </c>
      <c r="EU71" s="90" t="str">
        <f t="shared" si="109"/>
        <v/>
      </c>
      <c r="EV71" s="90" t="str">
        <f t="shared" si="110"/>
        <v/>
      </c>
      <c r="EW71" s="91" t="str">
        <f t="shared" si="111"/>
        <v/>
      </c>
      <c r="EX71" s="92" t="str">
        <f t="shared" si="112"/>
        <v/>
      </c>
      <c r="EY71" s="93" t="str">
        <f t="shared" si="113"/>
        <v/>
      </c>
      <c r="EZ71" s="94" t="str">
        <f t="shared" si="114"/>
        <v/>
      </c>
      <c r="FA71" s="95" t="str">
        <f t="shared" si="115"/>
        <v/>
      </c>
      <c r="FC71" s="87"/>
      <c r="FD71" s="87"/>
      <c r="FE71" s="88" t="str">
        <f t="shared" si="116"/>
        <v/>
      </c>
      <c r="FF71" s="89" t="str">
        <f t="shared" si="117"/>
        <v/>
      </c>
      <c r="FG71" s="90" t="str">
        <f t="shared" si="118"/>
        <v/>
      </c>
      <c r="FH71" s="90" t="str">
        <f t="shared" si="119"/>
        <v/>
      </c>
      <c r="FI71" s="91" t="str">
        <f t="shared" si="120"/>
        <v/>
      </c>
      <c r="FJ71" s="92" t="str">
        <f t="shared" si="121"/>
        <v/>
      </c>
      <c r="FK71" s="93" t="str">
        <f t="shared" si="122"/>
        <v/>
      </c>
      <c r="FL71" s="94" t="str">
        <f t="shared" si="123"/>
        <v/>
      </c>
      <c r="FM71" s="95" t="str">
        <f t="shared" si="124"/>
        <v/>
      </c>
      <c r="FO71" s="87"/>
      <c r="FP71" s="87"/>
      <c r="FQ71" s="88" t="str">
        <f>IF(FU71="","",#REF!)</f>
        <v/>
      </c>
      <c r="FR71" s="89" t="str">
        <f t="shared" si="125"/>
        <v/>
      </c>
      <c r="FS71" s="90" t="str">
        <f t="shared" si="126"/>
        <v/>
      </c>
      <c r="FT71" s="90" t="str">
        <f t="shared" si="127"/>
        <v/>
      </c>
      <c r="FU71" s="91" t="str">
        <f t="shared" si="128"/>
        <v/>
      </c>
      <c r="FV71" s="92" t="str">
        <f t="shared" si="129"/>
        <v/>
      </c>
      <c r="FW71" s="93" t="str">
        <f t="shared" si="130"/>
        <v/>
      </c>
      <c r="FX71" s="94" t="str">
        <f t="shared" si="131"/>
        <v/>
      </c>
      <c r="FY71" s="95" t="str">
        <f t="shared" si="132"/>
        <v/>
      </c>
      <c r="GA71" s="87"/>
      <c r="GB71" s="87"/>
      <c r="GC71" s="88" t="str">
        <f t="shared" si="133"/>
        <v/>
      </c>
      <c r="GD71" s="89" t="str">
        <f t="shared" si="134"/>
        <v/>
      </c>
      <c r="GE71" s="90" t="str">
        <f t="shared" si="135"/>
        <v/>
      </c>
      <c r="GF71" s="90" t="str">
        <f t="shared" si="136"/>
        <v/>
      </c>
      <c r="GG71" s="91" t="str">
        <f t="shared" si="137"/>
        <v/>
      </c>
      <c r="GH71" s="92" t="str">
        <f t="shared" si="138"/>
        <v/>
      </c>
      <c r="GI71" s="93" t="str">
        <f t="shared" si="139"/>
        <v/>
      </c>
      <c r="GJ71" s="94" t="str">
        <f t="shared" si="140"/>
        <v/>
      </c>
      <c r="GK71" s="95" t="str">
        <f t="shared" si="141"/>
        <v/>
      </c>
      <c r="GM71" s="87"/>
      <c r="GN71" s="87"/>
      <c r="GO71" s="88" t="str">
        <f t="shared" si="142"/>
        <v/>
      </c>
      <c r="GP71" s="89" t="str">
        <f t="shared" si="143"/>
        <v/>
      </c>
      <c r="GQ71" s="90" t="str">
        <f t="shared" si="144"/>
        <v/>
      </c>
      <c r="GR71" s="90" t="str">
        <f t="shared" si="145"/>
        <v/>
      </c>
      <c r="GS71" s="91" t="str">
        <f t="shared" si="146"/>
        <v/>
      </c>
      <c r="GT71" s="92" t="str">
        <f t="shared" si="147"/>
        <v/>
      </c>
      <c r="GU71" s="93" t="str">
        <f t="shared" si="148"/>
        <v/>
      </c>
      <c r="GV71" s="94" t="str">
        <f t="shared" si="149"/>
        <v/>
      </c>
      <c r="GW71" s="95" t="str">
        <f t="shared" si="150"/>
        <v/>
      </c>
      <c r="GY71" s="87"/>
      <c r="GZ71" s="87"/>
      <c r="HA71" s="88" t="str">
        <f t="shared" si="151"/>
        <v/>
      </c>
      <c r="HB71" s="89" t="str">
        <f t="shared" si="152"/>
        <v/>
      </c>
      <c r="HC71" s="90" t="str">
        <f t="shared" si="153"/>
        <v/>
      </c>
      <c r="HD71" s="90" t="str">
        <f t="shared" si="154"/>
        <v/>
      </c>
      <c r="HE71" s="91" t="str">
        <f t="shared" si="155"/>
        <v/>
      </c>
      <c r="HF71" s="92" t="str">
        <f t="shared" si="156"/>
        <v/>
      </c>
      <c r="HG71" s="93" t="str">
        <f t="shared" si="157"/>
        <v/>
      </c>
      <c r="HH71" s="94" t="str">
        <f t="shared" si="158"/>
        <v/>
      </c>
      <c r="HI71" s="95" t="str">
        <f t="shared" si="159"/>
        <v/>
      </c>
      <c r="HK71" s="87"/>
      <c r="HL71" s="87" t="s">
        <v>291</v>
      </c>
      <c r="HM71" s="88" t="str">
        <f t="shared" si="160"/>
        <v/>
      </c>
      <c r="HN71" s="89" t="str">
        <f t="shared" si="161"/>
        <v/>
      </c>
      <c r="HO71" s="90" t="str">
        <f t="shared" si="162"/>
        <v/>
      </c>
      <c r="HP71" s="90" t="str">
        <f t="shared" si="163"/>
        <v/>
      </c>
      <c r="HQ71" s="91" t="str">
        <f t="shared" si="164"/>
        <v/>
      </c>
      <c r="HR71" s="92" t="str">
        <f t="shared" si="165"/>
        <v/>
      </c>
      <c r="HS71" s="93" t="str">
        <f t="shared" si="166"/>
        <v/>
      </c>
      <c r="HT71" s="94" t="str">
        <f t="shared" si="167"/>
        <v/>
      </c>
      <c r="HU71" s="95" t="str">
        <f t="shared" si="168"/>
        <v/>
      </c>
      <c r="HW71" s="87"/>
      <c r="HX71" s="87"/>
      <c r="HY71" s="88" t="str">
        <f t="shared" si="169"/>
        <v/>
      </c>
      <c r="HZ71" s="89" t="str">
        <f t="shared" si="170"/>
        <v/>
      </c>
      <c r="IA71" s="90" t="str">
        <f t="shared" si="171"/>
        <v/>
      </c>
      <c r="IB71" s="90" t="str">
        <f t="shared" si="172"/>
        <v/>
      </c>
      <c r="IC71" s="91" t="str">
        <f t="shared" si="173"/>
        <v/>
      </c>
      <c r="ID71" s="92" t="str">
        <f t="shared" si="174"/>
        <v/>
      </c>
      <c r="IE71" s="93" t="str">
        <f t="shared" si="175"/>
        <v/>
      </c>
      <c r="IF71" s="94" t="str">
        <f t="shared" si="176"/>
        <v/>
      </c>
      <c r="IG71" s="95" t="str">
        <f t="shared" si="177"/>
        <v/>
      </c>
      <c r="II71" s="87"/>
      <c r="IJ71" s="87"/>
      <c r="IK71" s="88" t="str">
        <f t="shared" si="178"/>
        <v/>
      </c>
      <c r="IL71" s="89" t="str">
        <f t="shared" si="179"/>
        <v/>
      </c>
      <c r="IM71" s="90" t="str">
        <f t="shared" si="180"/>
        <v/>
      </c>
      <c r="IN71" s="90" t="str">
        <f t="shared" si="181"/>
        <v/>
      </c>
      <c r="IO71" s="91" t="str">
        <f t="shared" si="182"/>
        <v/>
      </c>
      <c r="IP71" s="92" t="str">
        <f t="shared" si="183"/>
        <v/>
      </c>
      <c r="IQ71" s="93" t="str">
        <f t="shared" si="184"/>
        <v/>
      </c>
      <c r="IR71" s="94" t="str">
        <f t="shared" si="185"/>
        <v/>
      </c>
      <c r="IS71" s="95" t="str">
        <f t="shared" si="186"/>
        <v/>
      </c>
      <c r="IU71" s="87"/>
      <c r="IV71" s="87"/>
      <c r="IW71" s="88" t="str">
        <f t="shared" si="187"/>
        <v/>
      </c>
      <c r="IX71" s="89" t="str">
        <f t="shared" si="188"/>
        <v/>
      </c>
      <c r="IY71" s="90" t="str">
        <f t="shared" si="189"/>
        <v/>
      </c>
      <c r="IZ71" s="90" t="str">
        <f t="shared" si="190"/>
        <v/>
      </c>
      <c r="JA71" s="91" t="str">
        <f t="shared" si="191"/>
        <v/>
      </c>
      <c r="JB71" s="92" t="str">
        <f t="shared" si="192"/>
        <v/>
      </c>
      <c r="JC71" s="93" t="str">
        <f t="shared" si="193"/>
        <v/>
      </c>
      <c r="JD71" s="94" t="str">
        <f t="shared" si="194"/>
        <v/>
      </c>
      <c r="JE71" s="95" t="str">
        <f t="shared" si="195"/>
        <v/>
      </c>
      <c r="JG71" s="87"/>
      <c r="JH71" s="87"/>
      <c r="JI71" s="88" t="str">
        <f t="shared" si="196"/>
        <v/>
      </c>
      <c r="JJ71" s="89" t="str">
        <f t="shared" si="197"/>
        <v/>
      </c>
      <c r="JK71" s="90" t="str">
        <f t="shared" si="198"/>
        <v/>
      </c>
      <c r="JL71" s="90" t="str">
        <f t="shared" si="199"/>
        <v/>
      </c>
      <c r="JM71" s="91" t="str">
        <f t="shared" si="200"/>
        <v/>
      </c>
      <c r="JN71" s="92" t="str">
        <f t="shared" si="201"/>
        <v/>
      </c>
      <c r="JO71" s="93" t="str">
        <f t="shared" si="202"/>
        <v/>
      </c>
      <c r="JP71" s="94" t="str">
        <f t="shared" si="203"/>
        <v/>
      </c>
      <c r="JQ71" s="95" t="str">
        <f t="shared" si="204"/>
        <v/>
      </c>
      <c r="JS71" s="87"/>
      <c r="JT71" s="87"/>
      <c r="JU71" s="88" t="str">
        <f t="shared" si="205"/>
        <v/>
      </c>
      <c r="JV71" s="89" t="str">
        <f t="shared" si="206"/>
        <v/>
      </c>
      <c r="JW71" s="90" t="str">
        <f t="shared" si="207"/>
        <v/>
      </c>
      <c r="JX71" s="90" t="str">
        <f t="shared" si="208"/>
        <v/>
      </c>
      <c r="JY71" s="91" t="str">
        <f t="shared" si="209"/>
        <v/>
      </c>
      <c r="JZ71" s="92" t="str">
        <f t="shared" si="210"/>
        <v/>
      </c>
      <c r="KA71" s="93" t="str">
        <f t="shared" si="211"/>
        <v/>
      </c>
      <c r="KB71" s="94" t="str">
        <f t="shared" si="212"/>
        <v/>
      </c>
      <c r="KC71" s="95" t="str">
        <f t="shared" si="213"/>
        <v/>
      </c>
      <c r="KE71" s="87"/>
      <c r="KF71" s="87"/>
    </row>
    <row r="72" spans="1:292" ht="13.5" customHeight="1" x14ac:dyDescent="0.25">
      <c r="A72" s="17"/>
      <c r="B72" s="87" t="s">
        <v>592</v>
      </c>
      <c r="C72" s="87" t="s">
        <v>593</v>
      </c>
      <c r="E72" s="88" t="str">
        <f t="shared" si="0"/>
        <v/>
      </c>
      <c r="F72" s="89" t="str">
        <f t="shared" si="1"/>
        <v/>
      </c>
      <c r="G72" s="90" t="str">
        <f t="shared" si="2"/>
        <v/>
      </c>
      <c r="H72" s="90" t="str">
        <f t="shared" si="3"/>
        <v/>
      </c>
      <c r="I72" s="91" t="str">
        <f t="shared" si="4"/>
        <v/>
      </c>
      <c r="J72" s="92" t="str">
        <f t="shared" si="5"/>
        <v/>
      </c>
      <c r="K72" s="93" t="str">
        <f t="shared" si="6"/>
        <v/>
      </c>
      <c r="L72" s="94" t="str">
        <f t="shared" si="214"/>
        <v/>
      </c>
      <c r="M72" s="95" t="str">
        <f t="shared" si="7"/>
        <v/>
      </c>
      <c r="O72" s="87"/>
      <c r="P72" s="87"/>
      <c r="Q72" s="88" t="str">
        <f t="shared" si="8"/>
        <v/>
      </c>
      <c r="R72" s="89" t="str">
        <f t="shared" si="9"/>
        <v/>
      </c>
      <c r="S72" s="90" t="str">
        <f t="shared" si="10"/>
        <v/>
      </c>
      <c r="T72" s="90" t="str">
        <f t="shared" si="11"/>
        <v/>
      </c>
      <c r="U72" s="91" t="str">
        <f t="shared" si="12"/>
        <v/>
      </c>
      <c r="V72" s="92" t="str">
        <f t="shared" si="13"/>
        <v/>
      </c>
      <c r="W72" s="93" t="str">
        <f t="shared" si="14"/>
        <v/>
      </c>
      <c r="X72" s="94" t="str">
        <f t="shared" si="15"/>
        <v/>
      </c>
      <c r="Y72" s="95" t="str">
        <f t="shared" si="16"/>
        <v/>
      </c>
      <c r="AA72" s="87"/>
      <c r="AB72" s="87"/>
      <c r="AC72" s="88" t="str">
        <f t="shared" si="17"/>
        <v/>
      </c>
      <c r="AD72" s="89" t="str">
        <f t="shared" si="18"/>
        <v/>
      </c>
      <c r="AE72" s="90" t="str">
        <f t="shared" si="19"/>
        <v/>
      </c>
      <c r="AF72" s="90" t="str">
        <f t="shared" si="20"/>
        <v/>
      </c>
      <c r="AG72" s="91" t="str">
        <f t="shared" si="21"/>
        <v/>
      </c>
      <c r="AH72" s="92" t="str">
        <f t="shared" si="22"/>
        <v/>
      </c>
      <c r="AI72" s="93" t="str">
        <f t="shared" si="23"/>
        <v/>
      </c>
      <c r="AJ72" s="94" t="str">
        <f t="shared" si="24"/>
        <v/>
      </c>
      <c r="AK72" s="95" t="str">
        <f t="shared" si="25"/>
        <v/>
      </c>
      <c r="AM72" s="87"/>
      <c r="AN72" s="87"/>
      <c r="AO72" s="88" t="str">
        <f t="shared" si="356"/>
        <v/>
      </c>
      <c r="AP72" s="89" t="str">
        <f t="shared" si="357"/>
        <v/>
      </c>
      <c r="AQ72" s="90" t="str">
        <f t="shared" si="358"/>
        <v/>
      </c>
      <c r="AR72" s="90" t="str">
        <f t="shared" si="359"/>
        <v/>
      </c>
      <c r="AS72" s="91" t="str">
        <f t="shared" si="360"/>
        <v/>
      </c>
      <c r="AT72" s="92" t="str">
        <f t="shared" si="361"/>
        <v/>
      </c>
      <c r="AU72" s="93" t="str">
        <f t="shared" si="362"/>
        <v/>
      </c>
      <c r="AV72" s="94" t="str">
        <f t="shared" si="363"/>
        <v/>
      </c>
      <c r="AW72" s="95" t="str">
        <f t="shared" si="364"/>
        <v/>
      </c>
      <c r="AY72" s="87"/>
      <c r="AZ72" s="87"/>
      <c r="BA72" s="88" t="str">
        <f t="shared" si="35"/>
        <v/>
      </c>
      <c r="BB72" s="89" t="str">
        <f t="shared" si="36"/>
        <v/>
      </c>
      <c r="BC72" s="90" t="str">
        <f t="shared" si="37"/>
        <v/>
      </c>
      <c r="BD72" s="90" t="str">
        <f t="shared" si="38"/>
        <v/>
      </c>
      <c r="BE72" s="91" t="str">
        <f t="shared" si="39"/>
        <v/>
      </c>
      <c r="BF72" s="92" t="str">
        <f t="shared" si="40"/>
        <v/>
      </c>
      <c r="BG72" s="93" t="str">
        <f t="shared" si="41"/>
        <v/>
      </c>
      <c r="BH72" s="94" t="str">
        <f t="shared" si="42"/>
        <v/>
      </c>
      <c r="BI72" s="95" t="str">
        <f t="shared" si="43"/>
        <v/>
      </c>
      <c r="BK72" s="87"/>
      <c r="BL72" s="87"/>
      <c r="BM72" s="88" t="str">
        <f t="shared" si="44"/>
        <v/>
      </c>
      <c r="BN72" s="89" t="str">
        <f t="shared" si="45"/>
        <v/>
      </c>
      <c r="BO72" s="90" t="str">
        <f t="shared" si="46"/>
        <v/>
      </c>
      <c r="BP72" s="90" t="str">
        <f t="shared" si="47"/>
        <v/>
      </c>
      <c r="BQ72" s="91" t="str">
        <f t="shared" si="48"/>
        <v/>
      </c>
      <c r="BR72" s="92" t="str">
        <f t="shared" si="49"/>
        <v/>
      </c>
      <c r="BS72" s="93" t="str">
        <f t="shared" si="50"/>
        <v/>
      </c>
      <c r="BT72" s="94" t="str">
        <f t="shared" si="51"/>
        <v/>
      </c>
      <c r="BU72" s="95" t="str">
        <f t="shared" si="52"/>
        <v/>
      </c>
      <c r="BW72" s="87"/>
      <c r="BX72" s="87"/>
      <c r="BY72" s="88" t="str">
        <f t="shared" si="53"/>
        <v/>
      </c>
      <c r="BZ72" s="89" t="str">
        <f t="shared" si="54"/>
        <v/>
      </c>
      <c r="CA72" s="90" t="str">
        <f t="shared" si="55"/>
        <v/>
      </c>
      <c r="CB72" s="90" t="str">
        <f t="shared" si="56"/>
        <v/>
      </c>
      <c r="CC72" s="91" t="str">
        <f t="shared" si="57"/>
        <v/>
      </c>
      <c r="CD72" s="92" t="str">
        <f t="shared" si="58"/>
        <v/>
      </c>
      <c r="CE72" s="93" t="str">
        <f t="shared" si="59"/>
        <v/>
      </c>
      <c r="CF72" s="94" t="str">
        <f t="shared" si="60"/>
        <v/>
      </c>
      <c r="CG72" s="95" t="str">
        <f t="shared" si="61"/>
        <v/>
      </c>
      <c r="CI72" s="87"/>
      <c r="CJ72" s="87"/>
      <c r="CK72" s="88" t="str">
        <f t="shared" si="62"/>
        <v/>
      </c>
      <c r="CL72" s="89" t="str">
        <f t="shared" si="63"/>
        <v/>
      </c>
      <c r="CM72" s="90" t="str">
        <f t="shared" si="64"/>
        <v/>
      </c>
      <c r="CN72" s="90" t="str">
        <f t="shared" si="65"/>
        <v/>
      </c>
      <c r="CO72" s="91" t="str">
        <f t="shared" si="66"/>
        <v/>
      </c>
      <c r="CP72" s="92" t="str">
        <f t="shared" si="67"/>
        <v/>
      </c>
      <c r="CQ72" s="93" t="str">
        <f t="shared" si="68"/>
        <v/>
      </c>
      <c r="CR72" s="94" t="str">
        <f t="shared" si="69"/>
        <v/>
      </c>
      <c r="CS72" s="95" t="str">
        <f t="shared" si="70"/>
        <v/>
      </c>
      <c r="CU72" s="87"/>
      <c r="CV72" s="87"/>
      <c r="CW72" s="88" t="str">
        <f t="shared" si="71"/>
        <v/>
      </c>
      <c r="CX72" s="89" t="str">
        <f t="shared" si="72"/>
        <v/>
      </c>
      <c r="CY72" s="90" t="str">
        <f t="shared" si="73"/>
        <v/>
      </c>
      <c r="CZ72" s="90" t="str">
        <f t="shared" si="74"/>
        <v/>
      </c>
      <c r="DA72" s="91" t="str">
        <f t="shared" si="75"/>
        <v/>
      </c>
      <c r="DB72" s="92" t="str">
        <f t="shared" si="76"/>
        <v/>
      </c>
      <c r="DC72" s="93" t="str">
        <f t="shared" si="77"/>
        <v/>
      </c>
      <c r="DD72" s="94" t="str">
        <f t="shared" si="78"/>
        <v/>
      </c>
      <c r="DE72" s="95" t="str">
        <f t="shared" si="79"/>
        <v/>
      </c>
      <c r="DG72" s="87"/>
      <c r="DH72" s="87"/>
      <c r="DI72" s="88" t="str">
        <f t="shared" si="80"/>
        <v/>
      </c>
      <c r="DJ72" s="89" t="str">
        <f t="shared" si="81"/>
        <v/>
      </c>
      <c r="DK72" s="90" t="str">
        <f t="shared" si="82"/>
        <v/>
      </c>
      <c r="DL72" s="90" t="str">
        <f t="shared" si="83"/>
        <v/>
      </c>
      <c r="DM72" s="91" t="str">
        <f t="shared" si="84"/>
        <v/>
      </c>
      <c r="DN72" s="92" t="str">
        <f t="shared" si="85"/>
        <v/>
      </c>
      <c r="DO72" s="93" t="str">
        <f t="shared" si="86"/>
        <v/>
      </c>
      <c r="DP72" s="94" t="str">
        <f t="shared" si="87"/>
        <v/>
      </c>
      <c r="DQ72" s="95" t="str">
        <f t="shared" si="88"/>
        <v/>
      </c>
      <c r="DS72" s="87"/>
      <c r="DT72" s="87"/>
      <c r="DU72" s="88" t="str">
        <f t="shared" si="89"/>
        <v/>
      </c>
      <c r="DV72" s="89" t="str">
        <f t="shared" si="90"/>
        <v/>
      </c>
      <c r="DW72" s="90" t="str">
        <f t="shared" si="91"/>
        <v/>
      </c>
      <c r="DX72" s="90" t="str">
        <f t="shared" si="92"/>
        <v/>
      </c>
      <c r="DY72" s="91" t="str">
        <f t="shared" si="93"/>
        <v/>
      </c>
      <c r="DZ72" s="92" t="str">
        <f t="shared" si="94"/>
        <v/>
      </c>
      <c r="EA72" s="93" t="str">
        <f t="shared" si="95"/>
        <v/>
      </c>
      <c r="EB72" s="94" t="str">
        <f t="shared" si="96"/>
        <v/>
      </c>
      <c r="EC72" s="95" t="str">
        <f t="shared" si="97"/>
        <v/>
      </c>
      <c r="EE72" s="87"/>
      <c r="EF72" s="87"/>
      <c r="EG72" s="88" t="str">
        <f t="shared" si="98"/>
        <v/>
      </c>
      <c r="EH72" s="89" t="str">
        <f t="shared" si="99"/>
        <v/>
      </c>
      <c r="EI72" s="90" t="str">
        <f t="shared" si="100"/>
        <v/>
      </c>
      <c r="EJ72" s="90" t="str">
        <f t="shared" si="101"/>
        <v/>
      </c>
      <c r="EK72" s="91" t="str">
        <f t="shared" si="102"/>
        <v/>
      </c>
      <c r="EL72" s="92" t="str">
        <f t="shared" si="103"/>
        <v/>
      </c>
      <c r="EM72" s="93" t="str">
        <f t="shared" si="104"/>
        <v/>
      </c>
      <c r="EN72" s="94" t="str">
        <f t="shared" si="105"/>
        <v/>
      </c>
      <c r="EO72" s="95" t="str">
        <f t="shared" si="106"/>
        <v/>
      </c>
      <c r="EQ72" s="87"/>
      <c r="ER72" s="87"/>
      <c r="ES72" s="88" t="str">
        <f t="shared" si="107"/>
        <v/>
      </c>
      <c r="ET72" s="89" t="str">
        <f t="shared" si="108"/>
        <v/>
      </c>
      <c r="EU72" s="90" t="str">
        <f t="shared" si="109"/>
        <v/>
      </c>
      <c r="EV72" s="90" t="str">
        <f t="shared" si="110"/>
        <v/>
      </c>
      <c r="EW72" s="91" t="str">
        <f t="shared" si="111"/>
        <v/>
      </c>
      <c r="EX72" s="92" t="str">
        <f t="shared" si="112"/>
        <v/>
      </c>
      <c r="EY72" s="93" t="str">
        <f t="shared" si="113"/>
        <v/>
      </c>
      <c r="EZ72" s="94" t="str">
        <f t="shared" si="114"/>
        <v/>
      </c>
      <c r="FA72" s="95" t="str">
        <f t="shared" si="115"/>
        <v/>
      </c>
      <c r="FC72" s="87"/>
      <c r="FD72" s="87"/>
      <c r="FE72" s="88" t="str">
        <f t="shared" si="116"/>
        <v/>
      </c>
      <c r="FF72" s="89" t="str">
        <f t="shared" si="117"/>
        <v/>
      </c>
      <c r="FG72" s="90" t="str">
        <f t="shared" si="118"/>
        <v/>
      </c>
      <c r="FH72" s="90" t="str">
        <f t="shared" si="119"/>
        <v/>
      </c>
      <c r="FI72" s="91" t="str">
        <f t="shared" si="120"/>
        <v/>
      </c>
      <c r="FJ72" s="92" t="str">
        <f t="shared" si="121"/>
        <v/>
      </c>
      <c r="FK72" s="93" t="str">
        <f t="shared" si="122"/>
        <v/>
      </c>
      <c r="FL72" s="94" t="str">
        <f t="shared" si="123"/>
        <v/>
      </c>
      <c r="FM72" s="95" t="str">
        <f t="shared" si="124"/>
        <v/>
      </c>
      <c r="FO72" s="87"/>
      <c r="FP72" s="87"/>
      <c r="FQ72" s="88" t="str">
        <f>IF(FU72="","",#REF!)</f>
        <v/>
      </c>
      <c r="FR72" s="89" t="str">
        <f t="shared" si="125"/>
        <v/>
      </c>
      <c r="FS72" s="90" t="str">
        <f t="shared" si="126"/>
        <v/>
      </c>
      <c r="FT72" s="90" t="str">
        <f t="shared" si="127"/>
        <v/>
      </c>
      <c r="FU72" s="91" t="str">
        <f t="shared" si="128"/>
        <v/>
      </c>
      <c r="FV72" s="92" t="str">
        <f t="shared" si="129"/>
        <v/>
      </c>
      <c r="FW72" s="93" t="str">
        <f t="shared" si="130"/>
        <v/>
      </c>
      <c r="FX72" s="94" t="str">
        <f t="shared" si="131"/>
        <v/>
      </c>
      <c r="FY72" s="95" t="str">
        <f t="shared" si="132"/>
        <v/>
      </c>
      <c r="GA72" s="87"/>
      <c r="GB72" s="87"/>
      <c r="GC72" s="88" t="str">
        <f t="shared" si="133"/>
        <v/>
      </c>
      <c r="GD72" s="89" t="str">
        <f t="shared" si="134"/>
        <v/>
      </c>
      <c r="GE72" s="90" t="str">
        <f t="shared" si="135"/>
        <v/>
      </c>
      <c r="GF72" s="90" t="str">
        <f t="shared" si="136"/>
        <v/>
      </c>
      <c r="GG72" s="91" t="str">
        <f t="shared" si="137"/>
        <v/>
      </c>
      <c r="GH72" s="92" t="str">
        <f t="shared" si="138"/>
        <v/>
      </c>
      <c r="GI72" s="93" t="str">
        <f t="shared" si="139"/>
        <v/>
      </c>
      <c r="GJ72" s="94" t="str">
        <f t="shared" si="140"/>
        <v/>
      </c>
      <c r="GK72" s="95" t="str">
        <f t="shared" si="141"/>
        <v/>
      </c>
      <c r="GM72" s="87"/>
      <c r="GN72" s="87"/>
      <c r="GO72" s="88" t="str">
        <f t="shared" si="142"/>
        <v/>
      </c>
      <c r="GP72" s="89" t="str">
        <f t="shared" si="143"/>
        <v/>
      </c>
      <c r="GQ72" s="90" t="str">
        <f t="shared" si="144"/>
        <v/>
      </c>
      <c r="GR72" s="90" t="str">
        <f t="shared" si="145"/>
        <v/>
      </c>
      <c r="GS72" s="91" t="str">
        <f t="shared" si="146"/>
        <v/>
      </c>
      <c r="GT72" s="92" t="str">
        <f t="shared" si="147"/>
        <v/>
      </c>
      <c r="GU72" s="93" t="str">
        <f t="shared" si="148"/>
        <v/>
      </c>
      <c r="GV72" s="94" t="str">
        <f t="shared" si="149"/>
        <v/>
      </c>
      <c r="GW72" s="95" t="str">
        <f t="shared" si="150"/>
        <v/>
      </c>
      <c r="GY72" s="87"/>
      <c r="GZ72" s="87"/>
      <c r="HA72" s="88" t="str">
        <f t="shared" si="151"/>
        <v/>
      </c>
      <c r="HB72" s="89" t="str">
        <f t="shared" si="152"/>
        <v/>
      </c>
      <c r="HC72" s="90" t="str">
        <f t="shared" si="153"/>
        <v/>
      </c>
      <c r="HD72" s="90" t="str">
        <f t="shared" si="154"/>
        <v/>
      </c>
      <c r="HE72" s="91" t="str">
        <f t="shared" si="155"/>
        <v/>
      </c>
      <c r="HF72" s="92" t="str">
        <f t="shared" si="156"/>
        <v/>
      </c>
      <c r="HG72" s="93" t="str">
        <f t="shared" si="157"/>
        <v/>
      </c>
      <c r="HH72" s="94" t="str">
        <f t="shared" si="158"/>
        <v/>
      </c>
      <c r="HI72" s="95" t="str">
        <f t="shared" si="159"/>
        <v/>
      </c>
      <c r="HK72" s="87"/>
      <c r="HL72" s="87"/>
      <c r="HM72" s="88" t="str">
        <f t="shared" si="160"/>
        <v/>
      </c>
      <c r="HN72" s="89" t="str">
        <f t="shared" si="161"/>
        <v/>
      </c>
      <c r="HO72" s="90" t="str">
        <f t="shared" si="162"/>
        <v/>
      </c>
      <c r="HP72" s="90" t="str">
        <f t="shared" si="163"/>
        <v/>
      </c>
      <c r="HQ72" s="91" t="str">
        <f t="shared" si="164"/>
        <v/>
      </c>
      <c r="HR72" s="92" t="str">
        <f t="shared" si="165"/>
        <v/>
      </c>
      <c r="HS72" s="93" t="str">
        <f t="shared" si="166"/>
        <v/>
      </c>
      <c r="HT72" s="94" t="str">
        <f t="shared" si="167"/>
        <v/>
      </c>
      <c r="HU72" s="95" t="str">
        <f t="shared" si="168"/>
        <v/>
      </c>
      <c r="HW72" s="87"/>
      <c r="HX72" s="87"/>
      <c r="HY72" s="88" t="str">
        <f t="shared" si="169"/>
        <v/>
      </c>
      <c r="HZ72" s="89" t="str">
        <f t="shared" si="170"/>
        <v/>
      </c>
      <c r="IA72" s="90" t="str">
        <f t="shared" si="171"/>
        <v/>
      </c>
      <c r="IB72" s="90" t="str">
        <f t="shared" si="172"/>
        <v/>
      </c>
      <c r="IC72" s="91" t="str">
        <f t="shared" si="173"/>
        <v/>
      </c>
      <c r="ID72" s="92" t="str">
        <f t="shared" si="174"/>
        <v/>
      </c>
      <c r="IE72" s="93" t="str">
        <f t="shared" si="175"/>
        <v/>
      </c>
      <c r="IF72" s="94" t="str">
        <f t="shared" si="176"/>
        <v/>
      </c>
      <c r="IG72" s="95" t="str">
        <f t="shared" si="177"/>
        <v/>
      </c>
      <c r="II72" s="87"/>
      <c r="IJ72" s="87"/>
      <c r="IK72" s="88" t="str">
        <f t="shared" si="178"/>
        <v/>
      </c>
      <c r="IL72" s="89" t="str">
        <f t="shared" si="179"/>
        <v/>
      </c>
      <c r="IM72" s="90" t="str">
        <f t="shared" si="180"/>
        <v/>
      </c>
      <c r="IN72" s="90" t="str">
        <f t="shared" si="181"/>
        <v/>
      </c>
      <c r="IO72" s="91" t="str">
        <f t="shared" si="182"/>
        <v/>
      </c>
      <c r="IP72" s="92" t="str">
        <f t="shared" si="183"/>
        <v/>
      </c>
      <c r="IQ72" s="93" t="str">
        <f t="shared" si="184"/>
        <v/>
      </c>
      <c r="IR72" s="94" t="str">
        <f t="shared" si="185"/>
        <v/>
      </c>
      <c r="IS72" s="95" t="str">
        <f t="shared" si="186"/>
        <v/>
      </c>
      <c r="IU72" s="87"/>
      <c r="IV72" s="87"/>
      <c r="IW72" s="88" t="str">
        <f t="shared" si="187"/>
        <v/>
      </c>
      <c r="IX72" s="89" t="str">
        <f t="shared" si="188"/>
        <v/>
      </c>
      <c r="IY72" s="90" t="str">
        <f t="shared" si="189"/>
        <v/>
      </c>
      <c r="IZ72" s="90" t="str">
        <f t="shared" si="190"/>
        <v/>
      </c>
      <c r="JA72" s="91" t="str">
        <f t="shared" si="191"/>
        <v/>
      </c>
      <c r="JB72" s="92" t="str">
        <f t="shared" si="192"/>
        <v/>
      </c>
      <c r="JC72" s="93" t="str">
        <f t="shared" si="193"/>
        <v/>
      </c>
      <c r="JD72" s="94" t="str">
        <f t="shared" si="194"/>
        <v/>
      </c>
      <c r="JE72" s="95" t="str">
        <f t="shared" si="195"/>
        <v/>
      </c>
      <c r="JG72" s="87"/>
      <c r="JH72" s="87"/>
      <c r="JI72" s="88" t="str">
        <f t="shared" si="196"/>
        <v/>
      </c>
      <c r="JJ72" s="89" t="str">
        <f t="shared" si="197"/>
        <v/>
      </c>
      <c r="JK72" s="90" t="str">
        <f t="shared" si="198"/>
        <v/>
      </c>
      <c r="JL72" s="90" t="str">
        <f t="shared" si="199"/>
        <v/>
      </c>
      <c r="JM72" s="91" t="str">
        <f t="shared" si="200"/>
        <v/>
      </c>
      <c r="JN72" s="92" t="str">
        <f t="shared" si="201"/>
        <v/>
      </c>
      <c r="JO72" s="93" t="str">
        <f t="shared" si="202"/>
        <v/>
      </c>
      <c r="JP72" s="94" t="str">
        <f t="shared" si="203"/>
        <v/>
      </c>
      <c r="JQ72" s="95" t="str">
        <f t="shared" si="204"/>
        <v/>
      </c>
      <c r="JS72" s="87"/>
      <c r="JT72" s="87"/>
      <c r="JU72" s="88" t="str">
        <f t="shared" si="205"/>
        <v/>
      </c>
      <c r="JV72" s="89" t="str">
        <f t="shared" si="206"/>
        <v/>
      </c>
      <c r="JW72" s="90" t="str">
        <f t="shared" si="207"/>
        <v/>
      </c>
      <c r="JX72" s="90" t="str">
        <f t="shared" si="208"/>
        <v/>
      </c>
      <c r="JY72" s="91" t="str">
        <f t="shared" si="209"/>
        <v/>
      </c>
      <c r="JZ72" s="92" t="str">
        <f t="shared" si="210"/>
        <v/>
      </c>
      <c r="KA72" s="93" t="str">
        <f t="shared" si="211"/>
        <v/>
      </c>
      <c r="KB72" s="94" t="str">
        <f t="shared" si="212"/>
        <v/>
      </c>
      <c r="KC72" s="95" t="str">
        <f t="shared" si="213"/>
        <v/>
      </c>
      <c r="KE72" s="87"/>
      <c r="KF72" s="87"/>
    </row>
    <row r="73" spans="1:292" ht="13.5" customHeight="1" x14ac:dyDescent="0.25">
      <c r="A73" s="17"/>
      <c r="B73" s="87" t="s">
        <v>594</v>
      </c>
      <c r="C73" s="87" t="s">
        <v>1079</v>
      </c>
      <c r="E73" s="88" t="str">
        <f t="shared" si="0"/>
        <v/>
      </c>
      <c r="F73" s="89" t="str">
        <f t="shared" si="1"/>
        <v/>
      </c>
      <c r="G73" s="90" t="str">
        <f t="shared" si="2"/>
        <v/>
      </c>
      <c r="H73" s="90" t="str">
        <f t="shared" si="3"/>
        <v/>
      </c>
      <c r="I73" s="91" t="str">
        <f t="shared" si="4"/>
        <v/>
      </c>
      <c r="J73" s="92" t="str">
        <f t="shared" si="5"/>
        <v/>
      </c>
      <c r="K73" s="93" t="str">
        <f t="shared" si="6"/>
        <v/>
      </c>
      <c r="L73" s="94" t="str">
        <f t="shared" si="214"/>
        <v/>
      </c>
      <c r="M73" s="95" t="str">
        <f t="shared" si="7"/>
        <v/>
      </c>
      <c r="O73" s="87"/>
      <c r="P73" s="87"/>
      <c r="Q73" s="88" t="str">
        <f t="shared" si="8"/>
        <v/>
      </c>
      <c r="R73" s="89" t="str">
        <f t="shared" si="9"/>
        <v/>
      </c>
      <c r="S73" s="90" t="str">
        <f t="shared" si="10"/>
        <v/>
      </c>
      <c r="T73" s="90" t="str">
        <f t="shared" si="11"/>
        <v/>
      </c>
      <c r="U73" s="91" t="str">
        <f t="shared" si="12"/>
        <v/>
      </c>
      <c r="V73" s="92" t="str">
        <f t="shared" si="13"/>
        <v/>
      </c>
      <c r="W73" s="93" t="str">
        <f t="shared" si="14"/>
        <v/>
      </c>
      <c r="X73" s="94" t="str">
        <f t="shared" si="15"/>
        <v/>
      </c>
      <c r="Y73" s="95" t="str">
        <f t="shared" si="16"/>
        <v/>
      </c>
      <c r="AA73" s="87"/>
      <c r="AB73" s="87"/>
      <c r="AC73" s="88">
        <f t="shared" si="17"/>
        <v>44705</v>
      </c>
      <c r="AD73" s="89" t="str">
        <f t="shared" si="18"/>
        <v>Orban IV</v>
      </c>
      <c r="AE73" s="90">
        <f t="shared" si="19"/>
        <v>43238</v>
      </c>
      <c r="AF73" s="90">
        <f t="shared" si="20"/>
        <v>44705</v>
      </c>
      <c r="AG73" s="91" t="str">
        <f t="shared" si="21"/>
        <v>Péter Szijjártó</v>
      </c>
      <c r="AH73" s="92" t="str">
        <f t="shared" si="22"/>
        <v>1978</v>
      </c>
      <c r="AI73" s="93" t="str">
        <f t="shared" si="23"/>
        <v>male</v>
      </c>
      <c r="AJ73" s="94" t="str">
        <f t="shared" si="24"/>
        <v>hu_fidesz01</v>
      </c>
      <c r="AK73" s="95" t="str">
        <f t="shared" si="25"/>
        <v>Szijjártó_Péter_1978</v>
      </c>
      <c r="AM73" s="87"/>
      <c r="AN73" s="167" t="s">
        <v>1089</v>
      </c>
      <c r="AO73" s="88" t="str">
        <f t="shared" si="356"/>
        <v/>
      </c>
      <c r="AP73" s="89" t="str">
        <f t="shared" si="357"/>
        <v/>
      </c>
      <c r="AQ73" s="90" t="str">
        <f t="shared" si="358"/>
        <v/>
      </c>
      <c r="AR73" s="90" t="str">
        <f t="shared" si="359"/>
        <v/>
      </c>
      <c r="AS73" s="91" t="str">
        <f t="shared" si="360"/>
        <v/>
      </c>
      <c r="AT73" s="92" t="str">
        <f t="shared" si="361"/>
        <v/>
      </c>
      <c r="AU73" s="93" t="str">
        <f t="shared" si="362"/>
        <v/>
      </c>
      <c r="AV73" s="94" t="str">
        <f t="shared" si="363"/>
        <v/>
      </c>
      <c r="AW73" s="95" t="str">
        <f t="shared" si="364"/>
        <v/>
      </c>
      <c r="AY73" s="87"/>
      <c r="AZ73" s="87"/>
      <c r="BA73" s="88" t="str">
        <f t="shared" si="35"/>
        <v/>
      </c>
      <c r="BB73" s="89" t="str">
        <f t="shared" si="36"/>
        <v/>
      </c>
      <c r="BC73" s="90" t="str">
        <f t="shared" si="37"/>
        <v/>
      </c>
      <c r="BD73" s="90" t="str">
        <f t="shared" si="38"/>
        <v/>
      </c>
      <c r="BE73" s="91" t="str">
        <f t="shared" si="39"/>
        <v/>
      </c>
      <c r="BF73" s="92" t="str">
        <f t="shared" si="40"/>
        <v/>
      </c>
      <c r="BG73" s="93" t="str">
        <f t="shared" si="41"/>
        <v/>
      </c>
      <c r="BH73" s="94" t="str">
        <f t="shared" si="42"/>
        <v/>
      </c>
      <c r="BI73" s="95" t="str">
        <f t="shared" si="43"/>
        <v/>
      </c>
      <c r="BK73" s="87"/>
      <c r="BL73" s="87"/>
      <c r="BM73" s="88" t="str">
        <f t="shared" si="44"/>
        <v/>
      </c>
      <c r="BN73" s="89" t="str">
        <f t="shared" si="45"/>
        <v/>
      </c>
      <c r="BO73" s="90" t="str">
        <f t="shared" si="46"/>
        <v/>
      </c>
      <c r="BP73" s="90" t="str">
        <f t="shared" si="47"/>
        <v/>
      </c>
      <c r="BQ73" s="91" t="str">
        <f t="shared" si="48"/>
        <v/>
      </c>
      <c r="BR73" s="92" t="str">
        <f t="shared" si="49"/>
        <v/>
      </c>
      <c r="BS73" s="93" t="str">
        <f t="shared" si="50"/>
        <v/>
      </c>
      <c r="BT73" s="94" t="str">
        <f t="shared" si="51"/>
        <v/>
      </c>
      <c r="BU73" s="95" t="str">
        <f t="shared" si="52"/>
        <v/>
      </c>
      <c r="BW73" s="87"/>
      <c r="BX73" s="87"/>
      <c r="BY73" s="88" t="str">
        <f t="shared" si="53"/>
        <v/>
      </c>
      <c r="BZ73" s="89" t="str">
        <f t="shared" si="54"/>
        <v/>
      </c>
      <c r="CA73" s="90" t="str">
        <f t="shared" si="55"/>
        <v/>
      </c>
      <c r="CB73" s="90" t="str">
        <f t="shared" si="56"/>
        <v/>
      </c>
      <c r="CC73" s="91" t="str">
        <f t="shared" si="57"/>
        <v/>
      </c>
      <c r="CD73" s="92" t="str">
        <f t="shared" si="58"/>
        <v/>
      </c>
      <c r="CE73" s="93" t="str">
        <f t="shared" si="59"/>
        <v/>
      </c>
      <c r="CF73" s="94" t="str">
        <f t="shared" si="60"/>
        <v/>
      </c>
      <c r="CG73" s="95" t="str">
        <f t="shared" si="61"/>
        <v/>
      </c>
      <c r="CI73" s="87"/>
      <c r="CJ73" s="87"/>
      <c r="CK73" s="88" t="str">
        <f t="shared" si="62"/>
        <v/>
      </c>
      <c r="CL73" s="89" t="str">
        <f t="shared" si="63"/>
        <v/>
      </c>
      <c r="CM73" s="90" t="str">
        <f t="shared" si="64"/>
        <v/>
      </c>
      <c r="CN73" s="90" t="str">
        <f t="shared" si="65"/>
        <v/>
      </c>
      <c r="CO73" s="91" t="str">
        <f t="shared" si="66"/>
        <v/>
      </c>
      <c r="CP73" s="92" t="str">
        <f t="shared" si="67"/>
        <v/>
      </c>
      <c r="CQ73" s="93" t="str">
        <f t="shared" si="68"/>
        <v/>
      </c>
      <c r="CR73" s="94" t="str">
        <f t="shared" si="69"/>
        <v/>
      </c>
      <c r="CS73" s="95" t="str">
        <f t="shared" si="70"/>
        <v/>
      </c>
      <c r="CU73" s="87"/>
      <c r="CV73" s="87"/>
      <c r="CW73" s="88" t="str">
        <f t="shared" si="71"/>
        <v/>
      </c>
      <c r="CX73" s="89" t="str">
        <f t="shared" si="72"/>
        <v/>
      </c>
      <c r="CY73" s="90" t="str">
        <f t="shared" si="73"/>
        <v/>
      </c>
      <c r="CZ73" s="90" t="str">
        <f t="shared" si="74"/>
        <v/>
      </c>
      <c r="DA73" s="91" t="str">
        <f t="shared" si="75"/>
        <v/>
      </c>
      <c r="DB73" s="92" t="str">
        <f t="shared" si="76"/>
        <v/>
      </c>
      <c r="DC73" s="93" t="str">
        <f t="shared" si="77"/>
        <v/>
      </c>
      <c r="DD73" s="94" t="str">
        <f t="shared" si="78"/>
        <v/>
      </c>
      <c r="DE73" s="95" t="str">
        <f t="shared" si="79"/>
        <v/>
      </c>
      <c r="DG73" s="87"/>
      <c r="DH73" s="87"/>
      <c r="DI73" s="88" t="str">
        <f t="shared" si="80"/>
        <v/>
      </c>
      <c r="DJ73" s="89" t="str">
        <f t="shared" si="81"/>
        <v/>
      </c>
      <c r="DK73" s="90" t="str">
        <f t="shared" si="82"/>
        <v/>
      </c>
      <c r="DL73" s="90" t="str">
        <f t="shared" si="83"/>
        <v/>
      </c>
      <c r="DM73" s="91" t="str">
        <f t="shared" si="84"/>
        <v/>
      </c>
      <c r="DN73" s="92" t="str">
        <f t="shared" si="85"/>
        <v/>
      </c>
      <c r="DO73" s="93" t="str">
        <f t="shared" si="86"/>
        <v/>
      </c>
      <c r="DP73" s="94" t="str">
        <f t="shared" si="87"/>
        <v/>
      </c>
      <c r="DQ73" s="95" t="str">
        <f t="shared" si="88"/>
        <v/>
      </c>
      <c r="DS73" s="87"/>
      <c r="DT73" s="87"/>
      <c r="DU73" s="88" t="str">
        <f t="shared" si="89"/>
        <v/>
      </c>
      <c r="DV73" s="89" t="str">
        <f t="shared" si="90"/>
        <v/>
      </c>
      <c r="DW73" s="90" t="str">
        <f t="shared" si="91"/>
        <v/>
      </c>
      <c r="DX73" s="90" t="str">
        <f t="shared" si="92"/>
        <v/>
      </c>
      <c r="DY73" s="91" t="str">
        <f t="shared" si="93"/>
        <v/>
      </c>
      <c r="DZ73" s="92" t="str">
        <f t="shared" si="94"/>
        <v/>
      </c>
      <c r="EA73" s="93" t="str">
        <f t="shared" si="95"/>
        <v/>
      </c>
      <c r="EB73" s="94" t="str">
        <f t="shared" si="96"/>
        <v/>
      </c>
      <c r="EC73" s="95" t="str">
        <f t="shared" si="97"/>
        <v/>
      </c>
      <c r="EE73" s="87"/>
      <c r="EF73" s="87"/>
      <c r="EG73" s="88" t="str">
        <f t="shared" si="98"/>
        <v/>
      </c>
      <c r="EH73" s="89" t="str">
        <f t="shared" si="99"/>
        <v/>
      </c>
      <c r="EI73" s="90" t="str">
        <f t="shared" si="100"/>
        <v/>
      </c>
      <c r="EJ73" s="90" t="str">
        <f t="shared" si="101"/>
        <v/>
      </c>
      <c r="EK73" s="91" t="str">
        <f t="shared" si="102"/>
        <v/>
      </c>
      <c r="EL73" s="92" t="str">
        <f t="shared" si="103"/>
        <v/>
      </c>
      <c r="EM73" s="93" t="str">
        <f t="shared" si="104"/>
        <v/>
      </c>
      <c r="EN73" s="94" t="str">
        <f t="shared" si="105"/>
        <v/>
      </c>
      <c r="EO73" s="95" t="str">
        <f t="shared" si="106"/>
        <v/>
      </c>
      <c r="EQ73" s="87"/>
      <c r="ER73" s="87"/>
      <c r="ES73" s="88" t="str">
        <f t="shared" si="107"/>
        <v/>
      </c>
      <c r="ET73" s="89" t="str">
        <f t="shared" si="108"/>
        <v/>
      </c>
      <c r="EU73" s="90" t="str">
        <f t="shared" si="109"/>
        <v/>
      </c>
      <c r="EV73" s="90" t="str">
        <f t="shared" si="110"/>
        <v/>
      </c>
      <c r="EW73" s="91" t="str">
        <f t="shared" si="111"/>
        <v/>
      </c>
      <c r="EX73" s="92" t="str">
        <f t="shared" si="112"/>
        <v/>
      </c>
      <c r="EY73" s="93" t="str">
        <f t="shared" si="113"/>
        <v/>
      </c>
      <c r="EZ73" s="94" t="str">
        <f t="shared" si="114"/>
        <v/>
      </c>
      <c r="FA73" s="95" t="str">
        <f t="shared" si="115"/>
        <v/>
      </c>
      <c r="FC73" s="87"/>
      <c r="FD73" s="87"/>
      <c r="FE73" s="88" t="str">
        <f t="shared" si="116"/>
        <v/>
      </c>
      <c r="FF73" s="89" t="str">
        <f t="shared" si="117"/>
        <v/>
      </c>
      <c r="FG73" s="90" t="str">
        <f t="shared" si="118"/>
        <v/>
      </c>
      <c r="FH73" s="90" t="str">
        <f t="shared" si="119"/>
        <v/>
      </c>
      <c r="FI73" s="91" t="str">
        <f t="shared" si="120"/>
        <v/>
      </c>
      <c r="FJ73" s="92" t="str">
        <f t="shared" si="121"/>
        <v/>
      </c>
      <c r="FK73" s="93" t="str">
        <f t="shared" si="122"/>
        <v/>
      </c>
      <c r="FL73" s="94" t="str">
        <f t="shared" si="123"/>
        <v/>
      </c>
      <c r="FM73" s="95" t="str">
        <f t="shared" si="124"/>
        <v/>
      </c>
      <c r="FO73" s="87"/>
      <c r="FP73" s="87"/>
      <c r="FQ73" s="88" t="str">
        <f>IF(FU73="","",#REF!)</f>
        <v/>
      </c>
      <c r="FR73" s="89" t="str">
        <f t="shared" si="125"/>
        <v/>
      </c>
      <c r="FS73" s="90" t="str">
        <f t="shared" si="126"/>
        <v/>
      </c>
      <c r="FT73" s="90" t="str">
        <f t="shared" si="127"/>
        <v/>
      </c>
      <c r="FU73" s="91" t="str">
        <f t="shared" si="128"/>
        <v/>
      </c>
      <c r="FV73" s="92" t="str">
        <f t="shared" si="129"/>
        <v/>
      </c>
      <c r="FW73" s="93" t="str">
        <f t="shared" si="130"/>
        <v/>
      </c>
      <c r="FX73" s="94" t="str">
        <f t="shared" si="131"/>
        <v/>
      </c>
      <c r="FY73" s="95" t="str">
        <f t="shared" si="132"/>
        <v/>
      </c>
      <c r="GA73" s="87"/>
      <c r="GB73" s="87"/>
      <c r="GC73" s="88" t="str">
        <f t="shared" si="133"/>
        <v/>
      </c>
      <c r="GD73" s="89" t="str">
        <f t="shared" si="134"/>
        <v/>
      </c>
      <c r="GE73" s="90" t="str">
        <f t="shared" si="135"/>
        <v/>
      </c>
      <c r="GF73" s="90" t="str">
        <f t="shared" si="136"/>
        <v/>
      </c>
      <c r="GG73" s="91" t="str">
        <f t="shared" si="137"/>
        <v/>
      </c>
      <c r="GH73" s="92" t="str">
        <f t="shared" si="138"/>
        <v/>
      </c>
      <c r="GI73" s="93" t="str">
        <f t="shared" si="139"/>
        <v/>
      </c>
      <c r="GJ73" s="94" t="str">
        <f t="shared" si="140"/>
        <v/>
      </c>
      <c r="GK73" s="95" t="str">
        <f t="shared" si="141"/>
        <v/>
      </c>
      <c r="GM73" s="87"/>
      <c r="GN73" s="87"/>
      <c r="GO73" s="88" t="str">
        <f t="shared" si="142"/>
        <v/>
      </c>
      <c r="GP73" s="89" t="str">
        <f t="shared" si="143"/>
        <v/>
      </c>
      <c r="GQ73" s="90" t="str">
        <f t="shared" si="144"/>
        <v/>
      </c>
      <c r="GR73" s="90" t="str">
        <f t="shared" si="145"/>
        <v/>
      </c>
      <c r="GS73" s="91" t="str">
        <f t="shared" si="146"/>
        <v/>
      </c>
      <c r="GT73" s="92" t="str">
        <f t="shared" si="147"/>
        <v/>
      </c>
      <c r="GU73" s="93" t="str">
        <f t="shared" si="148"/>
        <v/>
      </c>
      <c r="GV73" s="94" t="str">
        <f t="shared" si="149"/>
        <v/>
      </c>
      <c r="GW73" s="95" t="str">
        <f t="shared" si="150"/>
        <v/>
      </c>
      <c r="GY73" s="87"/>
      <c r="GZ73" s="87"/>
      <c r="HA73" s="88" t="str">
        <f t="shared" si="151"/>
        <v/>
      </c>
      <c r="HB73" s="89" t="str">
        <f t="shared" si="152"/>
        <v/>
      </c>
      <c r="HC73" s="90" t="str">
        <f t="shared" si="153"/>
        <v/>
      </c>
      <c r="HD73" s="90" t="str">
        <f t="shared" si="154"/>
        <v/>
      </c>
      <c r="HE73" s="91" t="str">
        <f t="shared" si="155"/>
        <v/>
      </c>
      <c r="HF73" s="92" t="str">
        <f t="shared" si="156"/>
        <v/>
      </c>
      <c r="HG73" s="93" t="str">
        <f t="shared" si="157"/>
        <v/>
      </c>
      <c r="HH73" s="94" t="str">
        <f t="shared" si="158"/>
        <v/>
      </c>
      <c r="HI73" s="95" t="str">
        <f t="shared" si="159"/>
        <v/>
      </c>
      <c r="HK73" s="87"/>
      <c r="HL73" s="87"/>
      <c r="HM73" s="88" t="str">
        <f t="shared" si="160"/>
        <v/>
      </c>
      <c r="HN73" s="89" t="str">
        <f t="shared" si="161"/>
        <v/>
      </c>
      <c r="HO73" s="90" t="str">
        <f t="shared" si="162"/>
        <v/>
      </c>
      <c r="HP73" s="90" t="str">
        <f t="shared" si="163"/>
        <v/>
      </c>
      <c r="HQ73" s="91" t="str">
        <f t="shared" si="164"/>
        <v/>
      </c>
      <c r="HR73" s="92" t="str">
        <f t="shared" si="165"/>
        <v/>
      </c>
      <c r="HS73" s="93" t="str">
        <f t="shared" si="166"/>
        <v/>
      </c>
      <c r="HT73" s="94" t="str">
        <f t="shared" si="167"/>
        <v/>
      </c>
      <c r="HU73" s="95" t="str">
        <f t="shared" si="168"/>
        <v/>
      </c>
      <c r="HW73" s="87"/>
      <c r="HX73" s="87"/>
      <c r="HY73" s="88" t="str">
        <f t="shared" si="169"/>
        <v/>
      </c>
      <c r="HZ73" s="89" t="str">
        <f t="shared" si="170"/>
        <v/>
      </c>
      <c r="IA73" s="90" t="str">
        <f t="shared" si="171"/>
        <v/>
      </c>
      <c r="IB73" s="90" t="str">
        <f t="shared" si="172"/>
        <v/>
      </c>
      <c r="IC73" s="91" t="str">
        <f t="shared" si="173"/>
        <v/>
      </c>
      <c r="ID73" s="92" t="str">
        <f t="shared" si="174"/>
        <v/>
      </c>
      <c r="IE73" s="93" t="str">
        <f t="shared" si="175"/>
        <v/>
      </c>
      <c r="IF73" s="94" t="str">
        <f t="shared" si="176"/>
        <v/>
      </c>
      <c r="IG73" s="95" t="str">
        <f t="shared" si="177"/>
        <v/>
      </c>
      <c r="II73" s="87"/>
      <c r="IJ73" s="87"/>
      <c r="IK73" s="88" t="str">
        <f t="shared" si="178"/>
        <v/>
      </c>
      <c r="IL73" s="89" t="str">
        <f t="shared" si="179"/>
        <v/>
      </c>
      <c r="IM73" s="90" t="str">
        <f t="shared" si="180"/>
        <v/>
      </c>
      <c r="IN73" s="90" t="str">
        <f t="shared" si="181"/>
        <v/>
      </c>
      <c r="IO73" s="91" t="str">
        <f t="shared" si="182"/>
        <v/>
      </c>
      <c r="IP73" s="92" t="str">
        <f t="shared" si="183"/>
        <v/>
      </c>
      <c r="IQ73" s="93" t="str">
        <f t="shared" si="184"/>
        <v/>
      </c>
      <c r="IR73" s="94" t="str">
        <f t="shared" si="185"/>
        <v/>
      </c>
      <c r="IS73" s="95" t="str">
        <f t="shared" si="186"/>
        <v/>
      </c>
      <c r="IU73" s="87"/>
      <c r="IV73" s="87"/>
      <c r="IW73" s="88" t="str">
        <f t="shared" si="187"/>
        <v/>
      </c>
      <c r="IX73" s="89" t="str">
        <f t="shared" si="188"/>
        <v/>
      </c>
      <c r="IY73" s="90" t="str">
        <f t="shared" si="189"/>
        <v/>
      </c>
      <c r="IZ73" s="90" t="str">
        <f t="shared" si="190"/>
        <v/>
      </c>
      <c r="JA73" s="91" t="str">
        <f t="shared" si="191"/>
        <v/>
      </c>
      <c r="JB73" s="92" t="str">
        <f t="shared" si="192"/>
        <v/>
      </c>
      <c r="JC73" s="93" t="str">
        <f t="shared" si="193"/>
        <v/>
      </c>
      <c r="JD73" s="94" t="str">
        <f t="shared" si="194"/>
        <v/>
      </c>
      <c r="JE73" s="95" t="str">
        <f t="shared" si="195"/>
        <v/>
      </c>
      <c r="JG73" s="87"/>
      <c r="JH73" s="87"/>
      <c r="JI73" s="88" t="str">
        <f t="shared" si="196"/>
        <v/>
      </c>
      <c r="JJ73" s="89" t="str">
        <f t="shared" si="197"/>
        <v/>
      </c>
      <c r="JK73" s="90" t="str">
        <f t="shared" si="198"/>
        <v/>
      </c>
      <c r="JL73" s="90" t="str">
        <f t="shared" si="199"/>
        <v/>
      </c>
      <c r="JM73" s="91" t="str">
        <f t="shared" si="200"/>
        <v/>
      </c>
      <c r="JN73" s="92" t="str">
        <f t="shared" si="201"/>
        <v/>
      </c>
      <c r="JO73" s="93" t="str">
        <f t="shared" si="202"/>
        <v/>
      </c>
      <c r="JP73" s="94" t="str">
        <f t="shared" si="203"/>
        <v/>
      </c>
      <c r="JQ73" s="95" t="str">
        <f t="shared" si="204"/>
        <v/>
      </c>
      <c r="JS73" s="87"/>
      <c r="JT73" s="87"/>
      <c r="JU73" s="88" t="str">
        <f t="shared" si="205"/>
        <v/>
      </c>
      <c r="JV73" s="89" t="str">
        <f t="shared" si="206"/>
        <v/>
      </c>
      <c r="JW73" s="90" t="str">
        <f t="shared" si="207"/>
        <v/>
      </c>
      <c r="JX73" s="90" t="str">
        <f t="shared" si="208"/>
        <v/>
      </c>
      <c r="JY73" s="91" t="str">
        <f t="shared" si="209"/>
        <v/>
      </c>
      <c r="JZ73" s="92" t="str">
        <f t="shared" si="210"/>
        <v/>
      </c>
      <c r="KA73" s="93" t="str">
        <f t="shared" si="211"/>
        <v/>
      </c>
      <c r="KB73" s="94" t="str">
        <f t="shared" si="212"/>
        <v/>
      </c>
      <c r="KC73" s="95" t="str">
        <f t="shared" si="213"/>
        <v/>
      </c>
      <c r="KE73" s="87"/>
      <c r="KF73" s="87"/>
    </row>
    <row r="74" spans="1:292" ht="13.5" customHeight="1" x14ac:dyDescent="0.25">
      <c r="A74" s="17"/>
      <c r="B74" s="87" t="s">
        <v>596</v>
      </c>
      <c r="C74" s="87" t="s">
        <v>597</v>
      </c>
      <c r="E74" s="88" t="str">
        <f t="shared" si="0"/>
        <v/>
      </c>
      <c r="F74" s="89" t="str">
        <f t="shared" si="1"/>
        <v/>
      </c>
      <c r="G74" s="90" t="str">
        <f t="shared" si="2"/>
        <v/>
      </c>
      <c r="H74" s="90" t="str">
        <f t="shared" si="3"/>
        <v/>
      </c>
      <c r="I74" s="91" t="str">
        <f t="shared" si="4"/>
        <v/>
      </c>
      <c r="J74" s="92" t="str">
        <f t="shared" si="5"/>
        <v/>
      </c>
      <c r="K74" s="93" t="str">
        <f t="shared" si="6"/>
        <v/>
      </c>
      <c r="L74" s="94" t="str">
        <f t="shared" si="214"/>
        <v/>
      </c>
      <c r="M74" s="95" t="str">
        <f t="shared" si="7"/>
        <v/>
      </c>
      <c r="O74" s="87"/>
      <c r="P74" s="87"/>
      <c r="Q74" s="88" t="str">
        <f t="shared" si="8"/>
        <v/>
      </c>
      <c r="R74" s="89" t="str">
        <f t="shared" si="9"/>
        <v/>
      </c>
      <c r="S74" s="90" t="str">
        <f t="shared" si="10"/>
        <v/>
      </c>
      <c r="T74" s="90" t="str">
        <f t="shared" si="11"/>
        <v/>
      </c>
      <c r="U74" s="91" t="str">
        <f t="shared" si="12"/>
        <v/>
      </c>
      <c r="V74" s="92" t="str">
        <f t="shared" si="13"/>
        <v/>
      </c>
      <c r="W74" s="93" t="str">
        <f t="shared" si="14"/>
        <v/>
      </c>
      <c r="X74" s="94" t="str">
        <f t="shared" si="15"/>
        <v/>
      </c>
      <c r="Y74" s="95" t="str">
        <f t="shared" si="16"/>
        <v/>
      </c>
      <c r="AA74" s="87"/>
      <c r="AB74" s="87"/>
      <c r="AC74" s="88" t="str">
        <f t="shared" si="17"/>
        <v/>
      </c>
      <c r="AD74" s="89" t="str">
        <f t="shared" si="18"/>
        <v/>
      </c>
      <c r="AE74" s="90" t="str">
        <f t="shared" si="19"/>
        <v/>
      </c>
      <c r="AF74" s="90" t="str">
        <f t="shared" si="20"/>
        <v/>
      </c>
      <c r="AG74" s="91" t="str">
        <f t="shared" si="21"/>
        <v/>
      </c>
      <c r="AH74" s="92" t="str">
        <f t="shared" si="22"/>
        <v/>
      </c>
      <c r="AI74" s="93" t="str">
        <f t="shared" si="23"/>
        <v/>
      </c>
      <c r="AJ74" s="94" t="str">
        <f t="shared" si="24"/>
        <v/>
      </c>
      <c r="AK74" s="95" t="str">
        <f t="shared" si="25"/>
        <v/>
      </c>
      <c r="AM74" s="87"/>
      <c r="AN74" s="87"/>
      <c r="AO74" s="88" t="str">
        <f t="shared" si="356"/>
        <v/>
      </c>
      <c r="AP74" s="89" t="str">
        <f t="shared" si="357"/>
        <v/>
      </c>
      <c r="AQ74" s="90" t="str">
        <f t="shared" si="358"/>
        <v/>
      </c>
      <c r="AR74" s="90" t="str">
        <f t="shared" si="359"/>
        <v/>
      </c>
      <c r="AS74" s="91" t="str">
        <f t="shared" si="360"/>
        <v/>
      </c>
      <c r="AT74" s="92" t="str">
        <f t="shared" si="361"/>
        <v/>
      </c>
      <c r="AU74" s="93" t="str">
        <f t="shared" si="362"/>
        <v/>
      </c>
      <c r="AV74" s="94" t="str">
        <f t="shared" si="363"/>
        <v/>
      </c>
      <c r="AW74" s="95" t="str">
        <f t="shared" si="364"/>
        <v/>
      </c>
      <c r="AY74" s="87"/>
      <c r="AZ74" s="87"/>
      <c r="BA74" s="88" t="str">
        <f t="shared" si="35"/>
        <v/>
      </c>
      <c r="BB74" s="89" t="str">
        <f t="shared" si="36"/>
        <v/>
      </c>
      <c r="BC74" s="90" t="str">
        <f t="shared" si="37"/>
        <v/>
      </c>
      <c r="BD74" s="90" t="str">
        <f t="shared" si="38"/>
        <v/>
      </c>
      <c r="BE74" s="91" t="str">
        <f t="shared" si="39"/>
        <v/>
      </c>
      <c r="BF74" s="92" t="str">
        <f t="shared" si="40"/>
        <v/>
      </c>
      <c r="BG74" s="93" t="str">
        <f t="shared" si="41"/>
        <v/>
      </c>
      <c r="BH74" s="94" t="str">
        <f t="shared" si="42"/>
        <v/>
      </c>
      <c r="BI74" s="95" t="str">
        <f t="shared" si="43"/>
        <v/>
      </c>
      <c r="BK74" s="87"/>
      <c r="BL74" s="87"/>
      <c r="BM74" s="88" t="str">
        <f t="shared" si="44"/>
        <v/>
      </c>
      <c r="BN74" s="89" t="str">
        <f t="shared" si="45"/>
        <v/>
      </c>
      <c r="BO74" s="90" t="str">
        <f t="shared" si="46"/>
        <v/>
      </c>
      <c r="BP74" s="90" t="str">
        <f t="shared" si="47"/>
        <v/>
      </c>
      <c r="BQ74" s="91" t="str">
        <f t="shared" si="48"/>
        <v/>
      </c>
      <c r="BR74" s="92" t="str">
        <f t="shared" si="49"/>
        <v/>
      </c>
      <c r="BS74" s="93" t="str">
        <f t="shared" si="50"/>
        <v/>
      </c>
      <c r="BT74" s="94" t="str">
        <f t="shared" si="51"/>
        <v/>
      </c>
      <c r="BU74" s="95" t="str">
        <f t="shared" si="52"/>
        <v/>
      </c>
      <c r="BW74" s="87"/>
      <c r="BX74" s="87"/>
      <c r="BY74" s="88" t="str">
        <f t="shared" si="53"/>
        <v/>
      </c>
      <c r="BZ74" s="89" t="str">
        <f t="shared" si="54"/>
        <v/>
      </c>
      <c r="CA74" s="90" t="str">
        <f t="shared" si="55"/>
        <v/>
      </c>
      <c r="CB74" s="90" t="str">
        <f t="shared" si="56"/>
        <v/>
      </c>
      <c r="CC74" s="91" t="str">
        <f t="shared" si="57"/>
        <v/>
      </c>
      <c r="CD74" s="92" t="str">
        <f t="shared" si="58"/>
        <v/>
      </c>
      <c r="CE74" s="93" t="str">
        <f t="shared" si="59"/>
        <v/>
      </c>
      <c r="CF74" s="94" t="str">
        <f t="shared" si="60"/>
        <v/>
      </c>
      <c r="CG74" s="95" t="str">
        <f t="shared" si="61"/>
        <v/>
      </c>
      <c r="CI74" s="87"/>
      <c r="CJ74" s="87"/>
      <c r="CK74" s="88" t="str">
        <f t="shared" si="62"/>
        <v/>
      </c>
      <c r="CL74" s="89" t="str">
        <f t="shared" si="63"/>
        <v/>
      </c>
      <c r="CM74" s="90" t="str">
        <f t="shared" si="64"/>
        <v/>
      </c>
      <c r="CN74" s="90" t="str">
        <f t="shared" si="65"/>
        <v/>
      </c>
      <c r="CO74" s="91" t="str">
        <f t="shared" si="66"/>
        <v/>
      </c>
      <c r="CP74" s="92" t="str">
        <f t="shared" si="67"/>
        <v/>
      </c>
      <c r="CQ74" s="93" t="str">
        <f t="shared" si="68"/>
        <v/>
      </c>
      <c r="CR74" s="94" t="str">
        <f t="shared" si="69"/>
        <v/>
      </c>
      <c r="CS74" s="95" t="str">
        <f t="shared" si="70"/>
        <v/>
      </c>
      <c r="CU74" s="87"/>
      <c r="CV74" s="87"/>
      <c r="CW74" s="88" t="str">
        <f t="shared" si="71"/>
        <v/>
      </c>
      <c r="CX74" s="89" t="str">
        <f t="shared" si="72"/>
        <v/>
      </c>
      <c r="CY74" s="90" t="str">
        <f t="shared" si="73"/>
        <v/>
      </c>
      <c r="CZ74" s="90" t="str">
        <f t="shared" si="74"/>
        <v/>
      </c>
      <c r="DA74" s="91" t="str">
        <f t="shared" si="75"/>
        <v/>
      </c>
      <c r="DB74" s="92" t="str">
        <f t="shared" si="76"/>
        <v/>
      </c>
      <c r="DC74" s="93" t="str">
        <f t="shared" si="77"/>
        <v/>
      </c>
      <c r="DD74" s="94" t="str">
        <f t="shared" si="78"/>
        <v/>
      </c>
      <c r="DE74" s="95" t="str">
        <f t="shared" si="79"/>
        <v/>
      </c>
      <c r="DG74" s="87"/>
      <c r="DH74" s="87"/>
      <c r="DI74" s="88" t="str">
        <f t="shared" si="80"/>
        <v/>
      </c>
      <c r="DJ74" s="89" t="str">
        <f t="shared" si="81"/>
        <v/>
      </c>
      <c r="DK74" s="90" t="str">
        <f t="shared" si="82"/>
        <v/>
      </c>
      <c r="DL74" s="90" t="str">
        <f t="shared" si="83"/>
        <v/>
      </c>
      <c r="DM74" s="91" t="str">
        <f t="shared" si="84"/>
        <v/>
      </c>
      <c r="DN74" s="92" t="str">
        <f t="shared" si="85"/>
        <v/>
      </c>
      <c r="DO74" s="93" t="str">
        <f t="shared" si="86"/>
        <v/>
      </c>
      <c r="DP74" s="94" t="str">
        <f t="shared" si="87"/>
        <v/>
      </c>
      <c r="DQ74" s="95" t="str">
        <f t="shared" si="88"/>
        <v/>
      </c>
      <c r="DS74" s="87"/>
      <c r="DT74" s="87"/>
      <c r="DU74" s="88" t="str">
        <f t="shared" si="89"/>
        <v/>
      </c>
      <c r="DV74" s="89" t="str">
        <f t="shared" si="90"/>
        <v/>
      </c>
      <c r="DW74" s="90" t="str">
        <f t="shared" si="91"/>
        <v/>
      </c>
      <c r="DX74" s="90" t="str">
        <f t="shared" si="92"/>
        <v/>
      </c>
      <c r="DY74" s="91" t="str">
        <f t="shared" si="93"/>
        <v/>
      </c>
      <c r="DZ74" s="92" t="str">
        <f t="shared" si="94"/>
        <v/>
      </c>
      <c r="EA74" s="93" t="str">
        <f t="shared" si="95"/>
        <v/>
      </c>
      <c r="EB74" s="94" t="str">
        <f t="shared" si="96"/>
        <v/>
      </c>
      <c r="EC74" s="95" t="str">
        <f t="shared" si="97"/>
        <v/>
      </c>
      <c r="EE74" s="87"/>
      <c r="EF74" s="87"/>
      <c r="EG74" s="88" t="str">
        <f t="shared" si="98"/>
        <v/>
      </c>
      <c r="EH74" s="89" t="str">
        <f t="shared" si="99"/>
        <v/>
      </c>
      <c r="EI74" s="90" t="str">
        <f t="shared" si="100"/>
        <v/>
      </c>
      <c r="EJ74" s="90" t="str">
        <f t="shared" si="101"/>
        <v/>
      </c>
      <c r="EK74" s="91" t="str">
        <f t="shared" si="102"/>
        <v/>
      </c>
      <c r="EL74" s="92" t="str">
        <f t="shared" si="103"/>
        <v/>
      </c>
      <c r="EM74" s="93" t="str">
        <f t="shared" si="104"/>
        <v/>
      </c>
      <c r="EN74" s="94" t="str">
        <f t="shared" si="105"/>
        <v/>
      </c>
      <c r="EO74" s="95" t="str">
        <f t="shared" si="106"/>
        <v/>
      </c>
      <c r="EQ74" s="87"/>
      <c r="ER74" s="87"/>
      <c r="ES74" s="88" t="str">
        <f t="shared" si="107"/>
        <v/>
      </c>
      <c r="ET74" s="89" t="str">
        <f t="shared" si="108"/>
        <v/>
      </c>
      <c r="EU74" s="90" t="str">
        <f t="shared" si="109"/>
        <v/>
      </c>
      <c r="EV74" s="90" t="str">
        <f t="shared" si="110"/>
        <v/>
      </c>
      <c r="EW74" s="91" t="str">
        <f t="shared" si="111"/>
        <v/>
      </c>
      <c r="EX74" s="92" t="str">
        <f t="shared" si="112"/>
        <v/>
      </c>
      <c r="EY74" s="93" t="str">
        <f t="shared" si="113"/>
        <v/>
      </c>
      <c r="EZ74" s="94" t="str">
        <f t="shared" si="114"/>
        <v/>
      </c>
      <c r="FA74" s="95" t="str">
        <f t="shared" si="115"/>
        <v/>
      </c>
      <c r="FC74" s="87"/>
      <c r="FD74" s="87"/>
      <c r="FE74" s="88" t="str">
        <f t="shared" si="116"/>
        <v/>
      </c>
      <c r="FF74" s="89" t="str">
        <f t="shared" si="117"/>
        <v/>
      </c>
      <c r="FG74" s="90" t="str">
        <f t="shared" si="118"/>
        <v/>
      </c>
      <c r="FH74" s="90" t="str">
        <f t="shared" si="119"/>
        <v/>
      </c>
      <c r="FI74" s="91" t="str">
        <f t="shared" si="120"/>
        <v/>
      </c>
      <c r="FJ74" s="92" t="str">
        <f t="shared" si="121"/>
        <v/>
      </c>
      <c r="FK74" s="93" t="str">
        <f t="shared" si="122"/>
        <v/>
      </c>
      <c r="FL74" s="94" t="str">
        <f t="shared" si="123"/>
        <v/>
      </c>
      <c r="FM74" s="95" t="str">
        <f t="shared" si="124"/>
        <v/>
      </c>
      <c r="FO74" s="87"/>
      <c r="FP74" s="87"/>
      <c r="FQ74" s="88" t="str">
        <f>IF(FU74="","",#REF!)</f>
        <v/>
      </c>
      <c r="FR74" s="89" t="str">
        <f t="shared" si="125"/>
        <v/>
      </c>
      <c r="FS74" s="90" t="str">
        <f t="shared" si="126"/>
        <v/>
      </c>
      <c r="FT74" s="90" t="str">
        <f t="shared" si="127"/>
        <v/>
      </c>
      <c r="FU74" s="91" t="str">
        <f t="shared" si="128"/>
        <v/>
      </c>
      <c r="FV74" s="92" t="str">
        <f t="shared" si="129"/>
        <v/>
      </c>
      <c r="FW74" s="93" t="str">
        <f t="shared" si="130"/>
        <v/>
      </c>
      <c r="FX74" s="94" t="str">
        <f t="shared" si="131"/>
        <v/>
      </c>
      <c r="FY74" s="95" t="str">
        <f t="shared" si="132"/>
        <v/>
      </c>
      <c r="GA74" s="87"/>
      <c r="GB74" s="87"/>
      <c r="GC74" s="88" t="str">
        <f t="shared" si="133"/>
        <v/>
      </c>
      <c r="GD74" s="89" t="str">
        <f t="shared" si="134"/>
        <v/>
      </c>
      <c r="GE74" s="90" t="str">
        <f t="shared" si="135"/>
        <v/>
      </c>
      <c r="GF74" s="90" t="str">
        <f t="shared" si="136"/>
        <v/>
      </c>
      <c r="GG74" s="91" t="str">
        <f t="shared" si="137"/>
        <v/>
      </c>
      <c r="GH74" s="92" t="str">
        <f t="shared" si="138"/>
        <v/>
      </c>
      <c r="GI74" s="93" t="str">
        <f t="shared" si="139"/>
        <v/>
      </c>
      <c r="GJ74" s="94" t="str">
        <f t="shared" si="140"/>
        <v/>
      </c>
      <c r="GK74" s="95" t="str">
        <f t="shared" si="141"/>
        <v/>
      </c>
      <c r="GM74" s="87"/>
      <c r="GN74" s="87"/>
      <c r="GO74" s="88" t="str">
        <f t="shared" si="142"/>
        <v/>
      </c>
      <c r="GP74" s="89" t="str">
        <f t="shared" si="143"/>
        <v/>
      </c>
      <c r="GQ74" s="90" t="str">
        <f t="shared" si="144"/>
        <v/>
      </c>
      <c r="GR74" s="90" t="str">
        <f t="shared" si="145"/>
        <v/>
      </c>
      <c r="GS74" s="91" t="str">
        <f t="shared" si="146"/>
        <v/>
      </c>
      <c r="GT74" s="92" t="str">
        <f t="shared" si="147"/>
        <v/>
      </c>
      <c r="GU74" s="93" t="str">
        <f t="shared" si="148"/>
        <v/>
      </c>
      <c r="GV74" s="94" t="str">
        <f t="shared" si="149"/>
        <v/>
      </c>
      <c r="GW74" s="95" t="str">
        <f t="shared" si="150"/>
        <v/>
      </c>
      <c r="GY74" s="87"/>
      <c r="GZ74" s="87"/>
      <c r="HA74" s="88" t="str">
        <f t="shared" si="151"/>
        <v/>
      </c>
      <c r="HB74" s="89" t="str">
        <f t="shared" si="152"/>
        <v/>
      </c>
      <c r="HC74" s="90" t="str">
        <f t="shared" si="153"/>
        <v/>
      </c>
      <c r="HD74" s="90" t="str">
        <f t="shared" si="154"/>
        <v/>
      </c>
      <c r="HE74" s="91" t="str">
        <f t="shared" si="155"/>
        <v/>
      </c>
      <c r="HF74" s="92" t="str">
        <f t="shared" si="156"/>
        <v/>
      </c>
      <c r="HG74" s="93" t="str">
        <f t="shared" si="157"/>
        <v/>
      </c>
      <c r="HH74" s="94" t="str">
        <f t="shared" si="158"/>
        <v/>
      </c>
      <c r="HI74" s="95" t="str">
        <f t="shared" si="159"/>
        <v/>
      </c>
      <c r="HK74" s="87"/>
      <c r="HL74" s="87"/>
      <c r="HM74" s="88" t="str">
        <f t="shared" si="160"/>
        <v/>
      </c>
      <c r="HN74" s="89" t="str">
        <f t="shared" si="161"/>
        <v/>
      </c>
      <c r="HO74" s="90" t="str">
        <f t="shared" si="162"/>
        <v/>
      </c>
      <c r="HP74" s="90" t="str">
        <f t="shared" si="163"/>
        <v/>
      </c>
      <c r="HQ74" s="91" t="str">
        <f t="shared" si="164"/>
        <v/>
      </c>
      <c r="HR74" s="92" t="str">
        <f t="shared" si="165"/>
        <v/>
      </c>
      <c r="HS74" s="93" t="str">
        <f t="shared" si="166"/>
        <v/>
      </c>
      <c r="HT74" s="94" t="str">
        <f t="shared" si="167"/>
        <v/>
      </c>
      <c r="HU74" s="95" t="str">
        <f t="shared" si="168"/>
        <v/>
      </c>
      <c r="HW74" s="87"/>
      <c r="HX74" s="87"/>
      <c r="HY74" s="88" t="str">
        <f t="shared" si="169"/>
        <v/>
      </c>
      <c r="HZ74" s="89" t="str">
        <f t="shared" si="170"/>
        <v/>
      </c>
      <c r="IA74" s="90" t="str">
        <f t="shared" si="171"/>
        <v/>
      </c>
      <c r="IB74" s="90" t="str">
        <f t="shared" si="172"/>
        <v/>
      </c>
      <c r="IC74" s="91" t="str">
        <f t="shared" si="173"/>
        <v/>
      </c>
      <c r="ID74" s="92" t="str">
        <f t="shared" si="174"/>
        <v/>
      </c>
      <c r="IE74" s="93" t="str">
        <f t="shared" si="175"/>
        <v/>
      </c>
      <c r="IF74" s="94" t="str">
        <f t="shared" si="176"/>
        <v/>
      </c>
      <c r="IG74" s="95" t="str">
        <f t="shared" si="177"/>
        <v/>
      </c>
      <c r="II74" s="87"/>
      <c r="IJ74" s="87"/>
      <c r="IK74" s="88" t="str">
        <f t="shared" si="178"/>
        <v/>
      </c>
      <c r="IL74" s="89" t="str">
        <f t="shared" si="179"/>
        <v/>
      </c>
      <c r="IM74" s="90" t="str">
        <f t="shared" si="180"/>
        <v/>
      </c>
      <c r="IN74" s="90" t="str">
        <f t="shared" si="181"/>
        <v/>
      </c>
      <c r="IO74" s="91" t="str">
        <f t="shared" si="182"/>
        <v/>
      </c>
      <c r="IP74" s="92" t="str">
        <f t="shared" si="183"/>
        <v/>
      </c>
      <c r="IQ74" s="93" t="str">
        <f t="shared" si="184"/>
        <v/>
      </c>
      <c r="IR74" s="94" t="str">
        <f t="shared" si="185"/>
        <v/>
      </c>
      <c r="IS74" s="95" t="str">
        <f t="shared" si="186"/>
        <v/>
      </c>
      <c r="IU74" s="87"/>
      <c r="IV74" s="87"/>
      <c r="IW74" s="88" t="str">
        <f t="shared" si="187"/>
        <v/>
      </c>
      <c r="IX74" s="89" t="str">
        <f t="shared" si="188"/>
        <v/>
      </c>
      <c r="IY74" s="90" t="str">
        <f t="shared" si="189"/>
        <v/>
      </c>
      <c r="IZ74" s="90" t="str">
        <f t="shared" si="190"/>
        <v/>
      </c>
      <c r="JA74" s="91" t="str">
        <f t="shared" si="191"/>
        <v/>
      </c>
      <c r="JB74" s="92" t="str">
        <f t="shared" si="192"/>
        <v/>
      </c>
      <c r="JC74" s="93" t="str">
        <f t="shared" si="193"/>
        <v/>
      </c>
      <c r="JD74" s="94" t="str">
        <f t="shared" si="194"/>
        <v/>
      </c>
      <c r="JE74" s="95" t="str">
        <f t="shared" si="195"/>
        <v/>
      </c>
      <c r="JG74" s="87"/>
      <c r="JH74" s="87"/>
      <c r="JI74" s="88" t="str">
        <f t="shared" si="196"/>
        <v/>
      </c>
      <c r="JJ74" s="89" t="str">
        <f t="shared" si="197"/>
        <v/>
      </c>
      <c r="JK74" s="90" t="str">
        <f t="shared" si="198"/>
        <v/>
      </c>
      <c r="JL74" s="90" t="str">
        <f t="shared" si="199"/>
        <v/>
      </c>
      <c r="JM74" s="91" t="str">
        <f t="shared" si="200"/>
        <v/>
      </c>
      <c r="JN74" s="92" t="str">
        <f t="shared" si="201"/>
        <v/>
      </c>
      <c r="JO74" s="93" t="str">
        <f t="shared" si="202"/>
        <v/>
      </c>
      <c r="JP74" s="94" t="str">
        <f t="shared" si="203"/>
        <v/>
      </c>
      <c r="JQ74" s="95" t="str">
        <f t="shared" si="204"/>
        <v/>
      </c>
      <c r="JS74" s="87"/>
      <c r="JT74" s="87"/>
      <c r="JU74" s="88" t="str">
        <f t="shared" si="205"/>
        <v/>
      </c>
      <c r="JV74" s="89" t="str">
        <f t="shared" si="206"/>
        <v/>
      </c>
      <c r="JW74" s="90" t="str">
        <f t="shared" si="207"/>
        <v/>
      </c>
      <c r="JX74" s="90" t="str">
        <f t="shared" si="208"/>
        <v/>
      </c>
      <c r="JY74" s="91" t="str">
        <f t="shared" si="209"/>
        <v/>
      </c>
      <c r="JZ74" s="92" t="str">
        <f t="shared" si="210"/>
        <v/>
      </c>
      <c r="KA74" s="93" t="str">
        <f t="shared" si="211"/>
        <v/>
      </c>
      <c r="KB74" s="94" t="str">
        <f t="shared" si="212"/>
        <v/>
      </c>
      <c r="KC74" s="95" t="str">
        <f t="shared" si="213"/>
        <v/>
      </c>
      <c r="KE74" s="87"/>
      <c r="KF74" s="87"/>
    </row>
    <row r="75" spans="1:292" ht="13.5" customHeight="1" x14ac:dyDescent="0.25">
      <c r="A75" s="17"/>
      <c r="B75" s="87" t="s">
        <v>598</v>
      </c>
      <c r="C75" s="87" t="s">
        <v>599</v>
      </c>
      <c r="E75" s="88" t="str">
        <f t="shared" si="0"/>
        <v/>
      </c>
      <c r="F75" s="89" t="str">
        <f t="shared" si="1"/>
        <v/>
      </c>
      <c r="G75" s="90" t="str">
        <f t="shared" si="2"/>
        <v/>
      </c>
      <c r="H75" s="90" t="str">
        <f t="shared" si="3"/>
        <v/>
      </c>
      <c r="I75" s="91" t="str">
        <f t="shared" si="4"/>
        <v/>
      </c>
      <c r="J75" s="92" t="str">
        <f t="shared" si="5"/>
        <v/>
      </c>
      <c r="K75" s="93" t="str">
        <f t="shared" si="6"/>
        <v/>
      </c>
      <c r="L75" s="94" t="str">
        <f t="shared" si="214"/>
        <v/>
      </c>
      <c r="M75" s="95" t="str">
        <f t="shared" si="7"/>
        <v/>
      </c>
      <c r="O75" s="87"/>
      <c r="P75" s="87"/>
      <c r="Q75" s="88" t="str">
        <f t="shared" si="8"/>
        <v/>
      </c>
      <c r="R75" s="89" t="str">
        <f t="shared" si="9"/>
        <v/>
      </c>
      <c r="S75" s="90" t="str">
        <f t="shared" si="10"/>
        <v/>
      </c>
      <c r="T75" s="90" t="str">
        <f t="shared" si="11"/>
        <v/>
      </c>
      <c r="U75" s="91" t="str">
        <f t="shared" si="12"/>
        <v/>
      </c>
      <c r="V75" s="92" t="str">
        <f t="shared" si="13"/>
        <v/>
      </c>
      <c r="W75" s="93" t="str">
        <f t="shared" si="14"/>
        <v/>
      </c>
      <c r="X75" s="94" t="str">
        <f t="shared" si="15"/>
        <v/>
      </c>
      <c r="Y75" s="95" t="str">
        <f t="shared" si="16"/>
        <v/>
      </c>
      <c r="AA75" s="87"/>
      <c r="AB75" s="87"/>
      <c r="AC75" s="88" t="str">
        <f t="shared" si="17"/>
        <v/>
      </c>
      <c r="AD75" s="89" t="str">
        <f t="shared" si="18"/>
        <v/>
      </c>
      <c r="AE75" s="90" t="str">
        <f t="shared" si="19"/>
        <v/>
      </c>
      <c r="AF75" s="90" t="str">
        <f t="shared" si="20"/>
        <v/>
      </c>
      <c r="AG75" s="91" t="str">
        <f t="shared" si="21"/>
        <v/>
      </c>
      <c r="AH75" s="92" t="str">
        <f t="shared" si="22"/>
        <v/>
      </c>
      <c r="AI75" s="93" t="str">
        <f t="shared" si="23"/>
        <v/>
      </c>
      <c r="AJ75" s="94" t="str">
        <f t="shared" si="24"/>
        <v/>
      </c>
      <c r="AK75" s="95" t="str">
        <f t="shared" si="25"/>
        <v/>
      </c>
      <c r="AM75" s="87"/>
      <c r="AN75" s="87"/>
      <c r="AO75" s="88" t="str">
        <f t="shared" si="356"/>
        <v/>
      </c>
      <c r="AP75" s="89" t="str">
        <f t="shared" si="357"/>
        <v/>
      </c>
      <c r="AQ75" s="90" t="str">
        <f t="shared" si="358"/>
        <v/>
      </c>
      <c r="AR75" s="90" t="str">
        <f t="shared" si="359"/>
        <v/>
      </c>
      <c r="AS75" s="91" t="str">
        <f t="shared" si="360"/>
        <v/>
      </c>
      <c r="AT75" s="92" t="str">
        <f t="shared" si="361"/>
        <v/>
      </c>
      <c r="AU75" s="93" t="str">
        <f t="shared" si="362"/>
        <v/>
      </c>
      <c r="AV75" s="94" t="str">
        <f t="shared" si="363"/>
        <v/>
      </c>
      <c r="AW75" s="95" t="str">
        <f t="shared" si="364"/>
        <v/>
      </c>
      <c r="AY75" s="87"/>
      <c r="AZ75" s="87"/>
      <c r="BA75" s="88" t="str">
        <f t="shared" si="35"/>
        <v/>
      </c>
      <c r="BB75" s="89" t="str">
        <f t="shared" si="36"/>
        <v/>
      </c>
      <c r="BC75" s="90" t="str">
        <f t="shared" si="37"/>
        <v/>
      </c>
      <c r="BD75" s="90" t="str">
        <f t="shared" si="38"/>
        <v/>
      </c>
      <c r="BE75" s="91" t="str">
        <f t="shared" si="39"/>
        <v/>
      </c>
      <c r="BF75" s="92" t="str">
        <f t="shared" si="40"/>
        <v/>
      </c>
      <c r="BG75" s="93" t="str">
        <f t="shared" si="41"/>
        <v/>
      </c>
      <c r="BH75" s="94" t="str">
        <f t="shared" si="42"/>
        <v/>
      </c>
      <c r="BI75" s="95" t="str">
        <f t="shared" si="43"/>
        <v/>
      </c>
      <c r="BK75" s="87"/>
      <c r="BL75" s="87"/>
      <c r="BM75" s="88" t="str">
        <f t="shared" si="44"/>
        <v/>
      </c>
      <c r="BN75" s="89" t="str">
        <f t="shared" si="45"/>
        <v/>
      </c>
      <c r="BO75" s="90" t="str">
        <f t="shared" si="46"/>
        <v/>
      </c>
      <c r="BP75" s="90" t="str">
        <f t="shared" si="47"/>
        <v/>
      </c>
      <c r="BQ75" s="91" t="str">
        <f t="shared" si="48"/>
        <v/>
      </c>
      <c r="BR75" s="92" t="str">
        <f t="shared" si="49"/>
        <v/>
      </c>
      <c r="BS75" s="93" t="str">
        <f t="shared" si="50"/>
        <v/>
      </c>
      <c r="BT75" s="94" t="str">
        <f t="shared" si="51"/>
        <v/>
      </c>
      <c r="BU75" s="95" t="str">
        <f t="shared" si="52"/>
        <v/>
      </c>
      <c r="BW75" s="87"/>
      <c r="BX75" s="87"/>
      <c r="BY75" s="88" t="str">
        <f t="shared" si="53"/>
        <v/>
      </c>
      <c r="BZ75" s="89" t="str">
        <f t="shared" si="54"/>
        <v/>
      </c>
      <c r="CA75" s="90" t="str">
        <f t="shared" si="55"/>
        <v/>
      </c>
      <c r="CB75" s="90" t="str">
        <f t="shared" si="56"/>
        <v/>
      </c>
      <c r="CC75" s="91" t="str">
        <f t="shared" si="57"/>
        <v/>
      </c>
      <c r="CD75" s="92" t="str">
        <f t="shared" si="58"/>
        <v/>
      </c>
      <c r="CE75" s="93" t="str">
        <f t="shared" si="59"/>
        <v/>
      </c>
      <c r="CF75" s="94" t="str">
        <f t="shared" si="60"/>
        <v/>
      </c>
      <c r="CG75" s="95" t="str">
        <f t="shared" si="61"/>
        <v/>
      </c>
      <c r="CI75" s="87"/>
      <c r="CJ75" s="87"/>
      <c r="CK75" s="88" t="str">
        <f t="shared" si="62"/>
        <v/>
      </c>
      <c r="CL75" s="89" t="str">
        <f t="shared" si="63"/>
        <v/>
      </c>
      <c r="CM75" s="90" t="str">
        <f t="shared" si="64"/>
        <v/>
      </c>
      <c r="CN75" s="90" t="str">
        <f t="shared" si="65"/>
        <v/>
      </c>
      <c r="CO75" s="91" t="str">
        <f t="shared" si="66"/>
        <v/>
      </c>
      <c r="CP75" s="92" t="str">
        <f t="shared" si="67"/>
        <v/>
      </c>
      <c r="CQ75" s="93" t="str">
        <f t="shared" si="68"/>
        <v/>
      </c>
      <c r="CR75" s="94" t="str">
        <f t="shared" si="69"/>
        <v/>
      </c>
      <c r="CS75" s="95" t="str">
        <f t="shared" si="70"/>
        <v/>
      </c>
      <c r="CU75" s="87"/>
      <c r="CV75" s="87"/>
      <c r="CW75" s="88" t="str">
        <f t="shared" si="71"/>
        <v/>
      </c>
      <c r="CX75" s="89" t="str">
        <f t="shared" si="72"/>
        <v/>
      </c>
      <c r="CY75" s="90" t="str">
        <f t="shared" si="73"/>
        <v/>
      </c>
      <c r="CZ75" s="90" t="str">
        <f t="shared" si="74"/>
        <v/>
      </c>
      <c r="DA75" s="91" t="str">
        <f t="shared" si="75"/>
        <v/>
      </c>
      <c r="DB75" s="92" t="str">
        <f t="shared" si="76"/>
        <v/>
      </c>
      <c r="DC75" s="93" t="str">
        <f t="shared" si="77"/>
        <v/>
      </c>
      <c r="DD75" s="94" t="str">
        <f t="shared" si="78"/>
        <v/>
      </c>
      <c r="DE75" s="95" t="str">
        <f t="shared" si="79"/>
        <v/>
      </c>
      <c r="DG75" s="87"/>
      <c r="DH75" s="87"/>
      <c r="DI75" s="88" t="str">
        <f t="shared" si="80"/>
        <v/>
      </c>
      <c r="DJ75" s="89" t="str">
        <f t="shared" si="81"/>
        <v/>
      </c>
      <c r="DK75" s="90" t="str">
        <f t="shared" si="82"/>
        <v/>
      </c>
      <c r="DL75" s="90" t="str">
        <f t="shared" si="83"/>
        <v/>
      </c>
      <c r="DM75" s="91" t="str">
        <f t="shared" si="84"/>
        <v/>
      </c>
      <c r="DN75" s="92" t="str">
        <f t="shared" si="85"/>
        <v/>
      </c>
      <c r="DO75" s="93" t="str">
        <f t="shared" si="86"/>
        <v/>
      </c>
      <c r="DP75" s="94" t="str">
        <f t="shared" si="87"/>
        <v/>
      </c>
      <c r="DQ75" s="95" t="str">
        <f t="shared" si="88"/>
        <v/>
      </c>
      <c r="DS75" s="87"/>
      <c r="DT75" s="87"/>
      <c r="DU75" s="88" t="str">
        <f t="shared" si="89"/>
        <v/>
      </c>
      <c r="DV75" s="89" t="str">
        <f t="shared" si="90"/>
        <v/>
      </c>
      <c r="DW75" s="90" t="str">
        <f t="shared" si="91"/>
        <v/>
      </c>
      <c r="DX75" s="90" t="str">
        <f t="shared" si="92"/>
        <v/>
      </c>
      <c r="DY75" s="91" t="str">
        <f t="shared" si="93"/>
        <v/>
      </c>
      <c r="DZ75" s="92" t="str">
        <f t="shared" si="94"/>
        <v/>
      </c>
      <c r="EA75" s="93" t="str">
        <f t="shared" si="95"/>
        <v/>
      </c>
      <c r="EB75" s="94" t="str">
        <f t="shared" si="96"/>
        <v/>
      </c>
      <c r="EC75" s="95" t="str">
        <f t="shared" si="97"/>
        <v/>
      </c>
      <c r="EE75" s="87"/>
      <c r="EF75" s="87"/>
      <c r="EG75" s="88" t="str">
        <f t="shared" si="98"/>
        <v/>
      </c>
      <c r="EH75" s="89" t="str">
        <f t="shared" si="99"/>
        <v/>
      </c>
      <c r="EI75" s="90" t="str">
        <f t="shared" si="100"/>
        <v/>
      </c>
      <c r="EJ75" s="90" t="str">
        <f t="shared" si="101"/>
        <v/>
      </c>
      <c r="EK75" s="91" t="str">
        <f t="shared" si="102"/>
        <v/>
      </c>
      <c r="EL75" s="92" t="str">
        <f t="shared" si="103"/>
        <v/>
      </c>
      <c r="EM75" s="93" t="str">
        <f t="shared" si="104"/>
        <v/>
      </c>
      <c r="EN75" s="94" t="str">
        <f t="shared" si="105"/>
        <v/>
      </c>
      <c r="EO75" s="95" t="str">
        <f t="shared" si="106"/>
        <v/>
      </c>
      <c r="EQ75" s="87"/>
      <c r="ER75" s="87"/>
      <c r="ES75" s="88" t="str">
        <f t="shared" si="107"/>
        <v/>
      </c>
      <c r="ET75" s="89" t="str">
        <f t="shared" si="108"/>
        <v/>
      </c>
      <c r="EU75" s="90" t="str">
        <f t="shared" si="109"/>
        <v/>
      </c>
      <c r="EV75" s="90" t="str">
        <f t="shared" si="110"/>
        <v/>
      </c>
      <c r="EW75" s="91" t="str">
        <f t="shared" si="111"/>
        <v/>
      </c>
      <c r="EX75" s="92" t="str">
        <f t="shared" si="112"/>
        <v/>
      </c>
      <c r="EY75" s="93" t="str">
        <f t="shared" si="113"/>
        <v/>
      </c>
      <c r="EZ75" s="94" t="str">
        <f t="shared" si="114"/>
        <v/>
      </c>
      <c r="FA75" s="95" t="str">
        <f t="shared" si="115"/>
        <v/>
      </c>
      <c r="FC75" s="87"/>
      <c r="FD75" s="87"/>
      <c r="FE75" s="88" t="str">
        <f t="shared" si="116"/>
        <v/>
      </c>
      <c r="FF75" s="89" t="str">
        <f t="shared" si="117"/>
        <v/>
      </c>
      <c r="FG75" s="90" t="str">
        <f t="shared" si="118"/>
        <v/>
      </c>
      <c r="FH75" s="90" t="str">
        <f t="shared" si="119"/>
        <v/>
      </c>
      <c r="FI75" s="91" t="str">
        <f t="shared" si="120"/>
        <v/>
      </c>
      <c r="FJ75" s="92" t="str">
        <f t="shared" si="121"/>
        <v/>
      </c>
      <c r="FK75" s="93" t="str">
        <f t="shared" si="122"/>
        <v/>
      </c>
      <c r="FL75" s="94" t="str">
        <f t="shared" si="123"/>
        <v/>
      </c>
      <c r="FM75" s="95" t="str">
        <f t="shared" si="124"/>
        <v/>
      </c>
      <c r="FO75" s="87"/>
      <c r="FP75" s="87"/>
      <c r="FQ75" s="88" t="str">
        <f>IF(FU75="","",#REF!)</f>
        <v/>
      </c>
      <c r="FR75" s="89" t="str">
        <f t="shared" si="125"/>
        <v/>
      </c>
      <c r="FS75" s="90" t="str">
        <f t="shared" si="126"/>
        <v/>
      </c>
      <c r="FT75" s="90" t="str">
        <f t="shared" si="127"/>
        <v/>
      </c>
      <c r="FU75" s="91" t="str">
        <f t="shared" si="128"/>
        <v/>
      </c>
      <c r="FV75" s="92" t="str">
        <f t="shared" si="129"/>
        <v/>
      </c>
      <c r="FW75" s="93" t="str">
        <f t="shared" si="130"/>
        <v/>
      </c>
      <c r="FX75" s="94" t="str">
        <f t="shared" si="131"/>
        <v/>
      </c>
      <c r="FY75" s="95" t="str">
        <f t="shared" si="132"/>
        <v/>
      </c>
      <c r="GA75" s="87"/>
      <c r="GB75" s="87"/>
      <c r="GC75" s="88" t="str">
        <f t="shared" si="133"/>
        <v/>
      </c>
      <c r="GD75" s="89" t="str">
        <f t="shared" si="134"/>
        <v/>
      </c>
      <c r="GE75" s="90" t="str">
        <f t="shared" si="135"/>
        <v/>
      </c>
      <c r="GF75" s="90" t="str">
        <f t="shared" si="136"/>
        <v/>
      </c>
      <c r="GG75" s="91" t="str">
        <f t="shared" si="137"/>
        <v/>
      </c>
      <c r="GH75" s="92" t="str">
        <f t="shared" si="138"/>
        <v/>
      </c>
      <c r="GI75" s="93" t="str">
        <f t="shared" si="139"/>
        <v/>
      </c>
      <c r="GJ75" s="94" t="str">
        <f t="shared" si="140"/>
        <v/>
      </c>
      <c r="GK75" s="95" t="str">
        <f t="shared" si="141"/>
        <v/>
      </c>
      <c r="GM75" s="87"/>
      <c r="GN75" s="87"/>
      <c r="GO75" s="88" t="str">
        <f t="shared" si="142"/>
        <v/>
      </c>
      <c r="GP75" s="89" t="str">
        <f t="shared" si="143"/>
        <v/>
      </c>
      <c r="GQ75" s="90" t="str">
        <f t="shared" si="144"/>
        <v/>
      </c>
      <c r="GR75" s="90" t="str">
        <f t="shared" si="145"/>
        <v/>
      </c>
      <c r="GS75" s="91" t="str">
        <f t="shared" si="146"/>
        <v/>
      </c>
      <c r="GT75" s="92" t="str">
        <f t="shared" si="147"/>
        <v/>
      </c>
      <c r="GU75" s="93" t="str">
        <f t="shared" si="148"/>
        <v/>
      </c>
      <c r="GV75" s="94" t="str">
        <f t="shared" si="149"/>
        <v/>
      </c>
      <c r="GW75" s="95" t="str">
        <f t="shared" si="150"/>
        <v/>
      </c>
      <c r="GY75" s="87"/>
      <c r="GZ75" s="87"/>
      <c r="HA75" s="88" t="str">
        <f t="shared" si="151"/>
        <v/>
      </c>
      <c r="HB75" s="89" t="str">
        <f t="shared" si="152"/>
        <v/>
      </c>
      <c r="HC75" s="90" t="str">
        <f t="shared" si="153"/>
        <v/>
      </c>
      <c r="HD75" s="90" t="str">
        <f t="shared" si="154"/>
        <v/>
      </c>
      <c r="HE75" s="91" t="str">
        <f t="shared" si="155"/>
        <v/>
      </c>
      <c r="HF75" s="92" t="str">
        <f t="shared" si="156"/>
        <v/>
      </c>
      <c r="HG75" s="93" t="str">
        <f t="shared" si="157"/>
        <v/>
      </c>
      <c r="HH75" s="94" t="str">
        <f t="shared" si="158"/>
        <v/>
      </c>
      <c r="HI75" s="95" t="str">
        <f t="shared" si="159"/>
        <v/>
      </c>
      <c r="HK75" s="87"/>
      <c r="HL75" s="87"/>
      <c r="HM75" s="88" t="str">
        <f t="shared" si="160"/>
        <v/>
      </c>
      <c r="HN75" s="89" t="str">
        <f t="shared" si="161"/>
        <v/>
      </c>
      <c r="HO75" s="90" t="str">
        <f t="shared" si="162"/>
        <v/>
      </c>
      <c r="HP75" s="90" t="str">
        <f t="shared" si="163"/>
        <v/>
      </c>
      <c r="HQ75" s="91" t="str">
        <f t="shared" si="164"/>
        <v/>
      </c>
      <c r="HR75" s="92" t="str">
        <f t="shared" si="165"/>
        <v/>
      </c>
      <c r="HS75" s="93" t="str">
        <f t="shared" si="166"/>
        <v/>
      </c>
      <c r="HT75" s="94" t="str">
        <f t="shared" si="167"/>
        <v/>
      </c>
      <c r="HU75" s="95" t="str">
        <f t="shared" si="168"/>
        <v/>
      </c>
      <c r="HW75" s="87"/>
      <c r="HX75" s="87"/>
      <c r="HY75" s="88" t="str">
        <f t="shared" si="169"/>
        <v/>
      </c>
      <c r="HZ75" s="89" t="str">
        <f t="shared" si="170"/>
        <v/>
      </c>
      <c r="IA75" s="90" t="str">
        <f t="shared" si="171"/>
        <v/>
      </c>
      <c r="IB75" s="90" t="str">
        <f t="shared" si="172"/>
        <v/>
      </c>
      <c r="IC75" s="91" t="str">
        <f t="shared" si="173"/>
        <v/>
      </c>
      <c r="ID75" s="92" t="str">
        <f t="shared" si="174"/>
        <v/>
      </c>
      <c r="IE75" s="93" t="str">
        <f t="shared" si="175"/>
        <v/>
      </c>
      <c r="IF75" s="94" t="str">
        <f t="shared" si="176"/>
        <v/>
      </c>
      <c r="IG75" s="95" t="str">
        <f t="shared" si="177"/>
        <v/>
      </c>
      <c r="II75" s="87"/>
      <c r="IJ75" s="87"/>
      <c r="IK75" s="88" t="str">
        <f t="shared" si="178"/>
        <v/>
      </c>
      <c r="IL75" s="89" t="str">
        <f t="shared" si="179"/>
        <v/>
      </c>
      <c r="IM75" s="90" t="str">
        <f t="shared" si="180"/>
        <v/>
      </c>
      <c r="IN75" s="90" t="str">
        <f t="shared" si="181"/>
        <v/>
      </c>
      <c r="IO75" s="91" t="str">
        <f t="shared" si="182"/>
        <v/>
      </c>
      <c r="IP75" s="92" t="str">
        <f t="shared" si="183"/>
        <v/>
      </c>
      <c r="IQ75" s="93" t="str">
        <f t="shared" si="184"/>
        <v/>
      </c>
      <c r="IR75" s="94" t="str">
        <f t="shared" si="185"/>
        <v/>
      </c>
      <c r="IS75" s="95" t="str">
        <f t="shared" si="186"/>
        <v/>
      </c>
      <c r="IU75" s="87"/>
      <c r="IV75" s="87"/>
      <c r="IW75" s="88" t="str">
        <f t="shared" si="187"/>
        <v/>
      </c>
      <c r="IX75" s="89" t="str">
        <f t="shared" si="188"/>
        <v/>
      </c>
      <c r="IY75" s="90" t="str">
        <f t="shared" si="189"/>
        <v/>
      </c>
      <c r="IZ75" s="90" t="str">
        <f t="shared" si="190"/>
        <v/>
      </c>
      <c r="JA75" s="91" t="str">
        <f t="shared" si="191"/>
        <v/>
      </c>
      <c r="JB75" s="92" t="str">
        <f t="shared" si="192"/>
        <v/>
      </c>
      <c r="JC75" s="93" t="str">
        <f t="shared" si="193"/>
        <v/>
      </c>
      <c r="JD75" s="94" t="str">
        <f t="shared" si="194"/>
        <v/>
      </c>
      <c r="JE75" s="95" t="str">
        <f t="shared" si="195"/>
        <v/>
      </c>
      <c r="JG75" s="87"/>
      <c r="JH75" s="87"/>
      <c r="JI75" s="88" t="str">
        <f t="shared" si="196"/>
        <v/>
      </c>
      <c r="JJ75" s="89" t="str">
        <f t="shared" si="197"/>
        <v/>
      </c>
      <c r="JK75" s="90" t="str">
        <f t="shared" si="198"/>
        <v/>
      </c>
      <c r="JL75" s="90" t="str">
        <f t="shared" si="199"/>
        <v/>
      </c>
      <c r="JM75" s="91" t="str">
        <f t="shared" si="200"/>
        <v/>
      </c>
      <c r="JN75" s="92" t="str">
        <f t="shared" si="201"/>
        <v/>
      </c>
      <c r="JO75" s="93" t="str">
        <f t="shared" si="202"/>
        <v/>
      </c>
      <c r="JP75" s="94" t="str">
        <f t="shared" si="203"/>
        <v/>
      </c>
      <c r="JQ75" s="95" t="str">
        <f t="shared" si="204"/>
        <v/>
      </c>
      <c r="JS75" s="87"/>
      <c r="JT75" s="87"/>
      <c r="JU75" s="88" t="str">
        <f t="shared" si="205"/>
        <v/>
      </c>
      <c r="JV75" s="89" t="str">
        <f t="shared" si="206"/>
        <v/>
      </c>
      <c r="JW75" s="90" t="str">
        <f t="shared" si="207"/>
        <v/>
      </c>
      <c r="JX75" s="90" t="str">
        <f t="shared" si="208"/>
        <v/>
      </c>
      <c r="JY75" s="91" t="str">
        <f t="shared" si="209"/>
        <v/>
      </c>
      <c r="JZ75" s="92" t="str">
        <f t="shared" si="210"/>
        <v/>
      </c>
      <c r="KA75" s="93" t="str">
        <f t="shared" si="211"/>
        <v/>
      </c>
      <c r="KB75" s="94" t="str">
        <f t="shared" si="212"/>
        <v/>
      </c>
      <c r="KC75" s="95" t="str">
        <f t="shared" si="213"/>
        <v/>
      </c>
      <c r="KE75" s="87"/>
      <c r="KF75" s="87"/>
    </row>
    <row r="76" spans="1:292" ht="13.5" customHeight="1" x14ac:dyDescent="0.25">
      <c r="A76" s="17"/>
      <c r="B76" s="87" t="s">
        <v>1144</v>
      </c>
      <c r="C76" s="87" t="s">
        <v>1145</v>
      </c>
      <c r="E76" s="88"/>
      <c r="F76" s="89"/>
      <c r="G76" s="90"/>
      <c r="H76" s="90"/>
      <c r="I76" s="91"/>
      <c r="J76" s="92"/>
      <c r="K76" s="93"/>
      <c r="L76" s="94"/>
      <c r="M76" s="95"/>
      <c r="O76" s="87"/>
      <c r="P76" s="87"/>
      <c r="Q76" s="88"/>
      <c r="R76" s="89"/>
      <c r="S76" s="90"/>
      <c r="T76" s="90"/>
      <c r="U76" s="91"/>
      <c r="V76" s="92"/>
      <c r="W76" s="93"/>
      <c r="X76" s="94"/>
      <c r="Y76" s="95"/>
      <c r="AA76" s="87"/>
      <c r="AB76" s="87"/>
      <c r="AC76" s="88">
        <f t="shared" ref="AC76" si="365">IF(AG76="","",AC$3)</f>
        <v>44705</v>
      </c>
      <c r="AD76" s="89" t="str">
        <f t="shared" ref="AD76" si="366">IF(AG76="","",AC$1)</f>
        <v>Orban IV</v>
      </c>
      <c r="AE76" s="90">
        <f t="shared" ref="AE76" si="367">IF(AG76="","",AC$2)</f>
        <v>43238</v>
      </c>
      <c r="AF76" s="90">
        <f t="shared" ref="AF76" si="368">IF(AG76="","",AC$3)</f>
        <v>44705</v>
      </c>
      <c r="AG76" s="91" t="str">
        <f t="shared" ref="AG76" si="369">IF(AN76="","",IF(ISNUMBER(SEARCH(":",AN76)),MID(AN76,FIND(":",AN76)+2,FIND("(",AN76)-FIND(":",AN76)-3),LEFT(AN76,FIND("(",AN76)-2)))</f>
        <v>László Palkovics</v>
      </c>
      <c r="AH76" s="92" t="str">
        <f t="shared" ref="AH76" si="370">IF(AN76="","",MID(AN76,FIND("(",AN76)+1,4))</f>
        <v>1965</v>
      </c>
      <c r="AI76" s="93" t="str">
        <f t="shared" ref="AI76" si="371">IF(ISNUMBER(SEARCH("*female*",AN76)),"female",IF(ISNUMBER(SEARCH("*male*",AN76)),"male",""))</f>
        <v>male</v>
      </c>
      <c r="AJ76" s="94" t="str">
        <f t="shared" ref="AJ76" si="372">IF(AN76="","",IF(ISERROR(MID(AN76,FIND("male,",AN76)+6,(FIND(")",AN76)-(FIND("male,",AN76)+6))))=TRUE,"missing/error",MID(AN76,FIND("male,",AN76)+6,(FIND(")",AN76)-(FIND("male,",AN76)+6)))))</f>
        <v>hu_independent01</v>
      </c>
      <c r="AK76" s="95" t="str">
        <f t="shared" ref="AK76" si="373">IF(AG76="","",(MID(AG76,(SEARCH("^^",SUBSTITUTE(AG76," ","^^",LEN(AG76)-LEN(SUBSTITUTE(AG76," ","")))))+1,99)&amp;"_"&amp;LEFT(AG76,FIND(" ",AG76)-1)&amp;"_"&amp;AH76))</f>
        <v>Palkovics_László_1965</v>
      </c>
      <c r="AM76" s="87"/>
      <c r="AN76" s="87" t="s">
        <v>1143</v>
      </c>
      <c r="AO76" s="88" t="str">
        <f t="shared" si="356"/>
        <v/>
      </c>
      <c r="AP76" s="89" t="str">
        <f t="shared" si="357"/>
        <v/>
      </c>
      <c r="AQ76" s="90" t="str">
        <f t="shared" si="358"/>
        <v/>
      </c>
      <c r="AR76" s="90" t="str">
        <f t="shared" si="359"/>
        <v/>
      </c>
      <c r="AS76" s="91" t="str">
        <f t="shared" si="360"/>
        <v/>
      </c>
      <c r="AT76" s="92" t="str">
        <f t="shared" si="361"/>
        <v/>
      </c>
      <c r="AU76" s="93" t="str">
        <f t="shared" si="362"/>
        <v/>
      </c>
      <c r="AV76" s="94" t="str">
        <f t="shared" si="363"/>
        <v/>
      </c>
      <c r="AW76" s="95" t="str">
        <f t="shared" si="364"/>
        <v/>
      </c>
      <c r="AY76" s="87"/>
      <c r="AZ76" s="87"/>
      <c r="BA76" s="88"/>
      <c r="BB76" s="89"/>
      <c r="BC76" s="90"/>
      <c r="BD76" s="90"/>
      <c r="BE76" s="91"/>
      <c r="BF76" s="92"/>
      <c r="BG76" s="93"/>
      <c r="BH76" s="94"/>
      <c r="BI76" s="95"/>
      <c r="BK76" s="87"/>
      <c r="BL76" s="87"/>
      <c r="BM76" s="88"/>
      <c r="BN76" s="89"/>
      <c r="BO76" s="90"/>
      <c r="BP76" s="90"/>
      <c r="BQ76" s="91"/>
      <c r="BR76" s="92"/>
      <c r="BS76" s="93"/>
      <c r="BT76" s="94"/>
      <c r="BU76" s="95"/>
      <c r="BW76" s="87"/>
      <c r="BX76" s="87"/>
      <c r="BY76" s="88"/>
      <c r="BZ76" s="89"/>
      <c r="CA76" s="90"/>
      <c r="CB76" s="90"/>
      <c r="CC76" s="91"/>
      <c r="CD76" s="92"/>
      <c r="CE76" s="93"/>
      <c r="CF76" s="94"/>
      <c r="CG76" s="95"/>
      <c r="CI76" s="87"/>
      <c r="CJ76" s="87"/>
      <c r="CK76" s="88"/>
      <c r="CL76" s="89"/>
      <c r="CM76" s="90"/>
      <c r="CN76" s="90"/>
      <c r="CO76" s="91"/>
      <c r="CP76" s="92"/>
      <c r="CQ76" s="93"/>
      <c r="CR76" s="94"/>
      <c r="CS76" s="95"/>
      <c r="CU76" s="87"/>
      <c r="CV76" s="87"/>
      <c r="CW76" s="88"/>
      <c r="CX76" s="89"/>
      <c r="CY76" s="90"/>
      <c r="CZ76" s="90"/>
      <c r="DA76" s="91"/>
      <c r="DB76" s="92"/>
      <c r="DC76" s="93"/>
      <c r="DD76" s="94"/>
      <c r="DE76" s="95"/>
      <c r="DG76" s="87"/>
      <c r="DH76" s="87"/>
      <c r="DI76" s="88"/>
      <c r="DJ76" s="89"/>
      <c r="DK76" s="90"/>
      <c r="DL76" s="90"/>
      <c r="DM76" s="91"/>
      <c r="DN76" s="92"/>
      <c r="DO76" s="93"/>
      <c r="DP76" s="94"/>
      <c r="DQ76" s="95"/>
      <c r="DS76" s="87"/>
      <c r="DT76" s="87"/>
      <c r="DU76" s="88"/>
      <c r="DV76" s="89"/>
      <c r="DW76" s="90"/>
      <c r="DX76" s="90"/>
      <c r="DY76" s="91"/>
      <c r="DZ76" s="92"/>
      <c r="EA76" s="93"/>
      <c r="EB76" s="94"/>
      <c r="EC76" s="95"/>
      <c r="EE76" s="87"/>
      <c r="EF76" s="87"/>
      <c r="EG76" s="88"/>
      <c r="EH76" s="89"/>
      <c r="EI76" s="90"/>
      <c r="EJ76" s="90"/>
      <c r="EK76" s="91"/>
      <c r="EL76" s="92"/>
      <c r="EM76" s="93"/>
      <c r="EN76" s="94"/>
      <c r="EO76" s="95"/>
      <c r="EQ76" s="87"/>
      <c r="ER76" s="87"/>
      <c r="ES76" s="88"/>
      <c r="ET76" s="89"/>
      <c r="EU76" s="90"/>
      <c r="EV76" s="90"/>
      <c r="EW76" s="91"/>
      <c r="EX76" s="92"/>
      <c r="EY76" s="93"/>
      <c r="EZ76" s="94"/>
      <c r="FA76" s="95"/>
      <c r="FC76" s="87"/>
      <c r="FD76" s="87"/>
      <c r="FE76" s="88"/>
      <c r="FF76" s="89"/>
      <c r="FG76" s="90"/>
      <c r="FH76" s="90"/>
      <c r="FI76" s="91"/>
      <c r="FJ76" s="92"/>
      <c r="FK76" s="93"/>
      <c r="FL76" s="94"/>
      <c r="FM76" s="95"/>
      <c r="FO76" s="87"/>
      <c r="FP76" s="87"/>
      <c r="FQ76" s="88"/>
      <c r="FR76" s="89"/>
      <c r="FS76" s="90"/>
      <c r="FT76" s="90"/>
      <c r="FU76" s="91"/>
      <c r="FV76" s="92"/>
      <c r="FW76" s="93"/>
      <c r="FX76" s="94"/>
      <c r="FY76" s="95"/>
      <c r="GA76" s="87"/>
      <c r="GB76" s="87"/>
      <c r="GC76" s="88"/>
      <c r="GD76" s="89"/>
      <c r="GE76" s="90"/>
      <c r="GF76" s="90"/>
      <c r="GG76" s="91"/>
      <c r="GH76" s="92"/>
      <c r="GI76" s="93"/>
      <c r="GJ76" s="94"/>
      <c r="GK76" s="95"/>
      <c r="GM76" s="87"/>
      <c r="GN76" s="87"/>
      <c r="GO76" s="88"/>
      <c r="GP76" s="89"/>
      <c r="GQ76" s="90"/>
      <c r="GR76" s="90"/>
      <c r="GS76" s="91"/>
      <c r="GT76" s="92"/>
      <c r="GU76" s="93"/>
      <c r="GV76" s="94"/>
      <c r="GW76" s="95"/>
      <c r="GY76" s="87"/>
      <c r="GZ76" s="87"/>
      <c r="HA76" s="88"/>
      <c r="HB76" s="89"/>
      <c r="HC76" s="90"/>
      <c r="HD76" s="90"/>
      <c r="HE76" s="91"/>
      <c r="HF76" s="92"/>
      <c r="HG76" s="93"/>
      <c r="HH76" s="94"/>
      <c r="HI76" s="95"/>
      <c r="HK76" s="87"/>
      <c r="HL76" s="87"/>
      <c r="HM76" s="88"/>
      <c r="HN76" s="89"/>
      <c r="HO76" s="90"/>
      <c r="HP76" s="90"/>
      <c r="HQ76" s="91"/>
      <c r="HR76" s="92"/>
      <c r="HS76" s="93"/>
      <c r="HT76" s="94"/>
      <c r="HU76" s="95"/>
      <c r="HW76" s="87"/>
      <c r="HX76" s="87"/>
      <c r="HY76" s="88"/>
      <c r="HZ76" s="89"/>
      <c r="IA76" s="90"/>
      <c r="IB76" s="90"/>
      <c r="IC76" s="91"/>
      <c r="ID76" s="92"/>
      <c r="IE76" s="93"/>
      <c r="IF76" s="94"/>
      <c r="IG76" s="95"/>
      <c r="II76" s="87"/>
      <c r="IJ76" s="87"/>
      <c r="IK76" s="88"/>
      <c r="IL76" s="89"/>
      <c r="IM76" s="90"/>
      <c r="IN76" s="90"/>
      <c r="IO76" s="91"/>
      <c r="IP76" s="92"/>
      <c r="IQ76" s="93"/>
      <c r="IR76" s="94"/>
      <c r="IS76" s="95"/>
      <c r="IU76" s="87"/>
      <c r="IV76" s="87"/>
      <c r="IW76" s="88"/>
      <c r="IX76" s="89"/>
      <c r="IY76" s="90"/>
      <c r="IZ76" s="90"/>
      <c r="JA76" s="91"/>
      <c r="JB76" s="92"/>
      <c r="JC76" s="93"/>
      <c r="JD76" s="94"/>
      <c r="JE76" s="95"/>
      <c r="JG76" s="87"/>
      <c r="JH76" s="87"/>
      <c r="JI76" s="88"/>
      <c r="JJ76" s="89"/>
      <c r="JK76" s="90"/>
      <c r="JL76" s="90"/>
      <c r="JM76" s="91"/>
      <c r="JN76" s="92"/>
      <c r="JO76" s="93"/>
      <c r="JP76" s="94"/>
      <c r="JQ76" s="95"/>
      <c r="JS76" s="87"/>
      <c r="JT76" s="87"/>
      <c r="JU76" s="88"/>
      <c r="JV76" s="89"/>
      <c r="JW76" s="90"/>
      <c r="JX76" s="90"/>
      <c r="JY76" s="91"/>
      <c r="JZ76" s="92"/>
      <c r="KA76" s="93"/>
      <c r="KB76" s="94"/>
      <c r="KC76" s="95"/>
      <c r="KE76" s="87"/>
      <c r="KF76" s="87"/>
    </row>
    <row r="77" spans="1:292" ht="13.5" customHeight="1" x14ac:dyDescent="0.25">
      <c r="A77" s="17"/>
      <c r="B77" s="87" t="s">
        <v>1179</v>
      </c>
      <c r="C77" s="87" t="s">
        <v>1180</v>
      </c>
      <c r="E77" s="88"/>
      <c r="F77" s="89"/>
      <c r="G77" s="90"/>
      <c r="H77" s="90"/>
      <c r="I77" s="91"/>
      <c r="J77" s="92"/>
      <c r="K77" s="93"/>
      <c r="L77" s="94"/>
      <c r="M77" s="95"/>
      <c r="O77" s="87"/>
      <c r="P77" s="87"/>
      <c r="Q77" s="88"/>
      <c r="R77" s="89"/>
      <c r="S77" s="90"/>
      <c r="T77" s="90"/>
      <c r="U77" s="91"/>
      <c r="V77" s="92"/>
      <c r="W77" s="93"/>
      <c r="X77" s="94"/>
      <c r="Y77" s="95"/>
      <c r="AA77" s="87"/>
      <c r="AB77" s="87"/>
      <c r="AC77" s="88"/>
      <c r="AD77" s="89"/>
      <c r="AE77" s="90"/>
      <c r="AF77" s="90"/>
      <c r="AG77" s="91"/>
      <c r="AH77" s="92"/>
      <c r="AI77" s="93"/>
      <c r="AJ77" s="94"/>
      <c r="AK77" s="95"/>
      <c r="AM77" s="87"/>
      <c r="AN77" s="87"/>
      <c r="AO77" s="88">
        <f t="shared" ref="AO77" si="374">IF(AS77="","",AO$3)</f>
        <v>44926</v>
      </c>
      <c r="AP77" s="89" t="str">
        <f t="shared" ref="AP77" si="375">IF(AS77="","",AO$1)</f>
        <v>Orban IV</v>
      </c>
      <c r="AQ77" s="90">
        <f t="shared" ref="AQ77" si="376">IF(AS77="","",AO$2)</f>
        <v>44705</v>
      </c>
      <c r="AR77" s="90">
        <v>44874</v>
      </c>
      <c r="AS77" s="91" t="str">
        <f t="shared" ref="AS77" si="377">IF(AZ77="","",IF(ISNUMBER(SEARCH(":",AZ77)),MID(AZ77,FIND(":",AZ77)+2,FIND("(",AZ77)-FIND(":",AZ77)-3),LEFT(AZ77,FIND("(",AZ77)-2)))</f>
        <v>László Palkovics</v>
      </c>
      <c r="AT77" s="92" t="str">
        <f t="shared" ref="AT77" si="378">IF(AZ77="","",MID(AZ77,FIND("(",AZ77)+1,4))</f>
        <v>1965</v>
      </c>
      <c r="AU77" s="93" t="str">
        <f t="shared" ref="AU77" si="379">IF(ISNUMBER(SEARCH("*female*",AZ77)),"female",IF(ISNUMBER(SEARCH("*male*",AZ77)),"male",""))</f>
        <v>male</v>
      </c>
      <c r="AV77" s="94" t="str">
        <f t="shared" ref="AV77" si="380">IF(AZ77="","",IF(ISERROR(MID(AZ77,FIND("male,",AZ77)+6,(FIND(")",AZ77)-(FIND("male,",AZ77)+6))))=TRUE,"missing/error",MID(AZ77,FIND("male,",AZ77)+6,(FIND(")",AZ77)-(FIND("male,",AZ77)+6)))))</f>
        <v>hu_independent01</v>
      </c>
      <c r="AW77" s="95" t="str">
        <f t="shared" ref="AW77" si="381">IF(AS77="","",(MID(AS77,(SEARCH("^^",SUBSTITUTE(AS77," ","^^",LEN(AS77)-LEN(SUBSTITUTE(AS77," ","")))))+1,99)&amp;"_"&amp;LEFT(AS77,FIND(" ",AS77)-1)&amp;"_"&amp;AT77))</f>
        <v>Palkovics_László_1965</v>
      </c>
      <c r="AY77" s="87"/>
      <c r="AZ77" s="87" t="s">
        <v>1143</v>
      </c>
      <c r="BA77" s="88"/>
      <c r="BB77" s="89"/>
      <c r="BC77" s="90"/>
      <c r="BD77" s="90"/>
      <c r="BE77" s="91"/>
      <c r="BF77" s="92"/>
      <c r="BG77" s="93"/>
      <c r="BH77" s="94"/>
      <c r="BI77" s="95"/>
      <c r="BK77" s="87"/>
      <c r="BL77" s="87"/>
      <c r="BM77" s="88"/>
      <c r="BN77" s="89"/>
      <c r="BO77" s="90"/>
      <c r="BP77" s="90"/>
      <c r="BQ77" s="91"/>
      <c r="BR77" s="92"/>
      <c r="BS77" s="93"/>
      <c r="BT77" s="94"/>
      <c r="BU77" s="95"/>
      <c r="BW77" s="87"/>
      <c r="BX77" s="87"/>
      <c r="BY77" s="88"/>
      <c r="BZ77" s="89"/>
      <c r="CA77" s="90"/>
      <c r="CB77" s="90"/>
      <c r="CC77" s="91"/>
      <c r="CD77" s="92"/>
      <c r="CE77" s="93"/>
      <c r="CF77" s="94"/>
      <c r="CG77" s="95"/>
      <c r="CI77" s="87"/>
      <c r="CJ77" s="87"/>
      <c r="CK77" s="88"/>
      <c r="CL77" s="89"/>
      <c r="CM77" s="90"/>
      <c r="CN77" s="90"/>
      <c r="CO77" s="91"/>
      <c r="CP77" s="92"/>
      <c r="CQ77" s="93"/>
      <c r="CR77" s="94"/>
      <c r="CS77" s="95"/>
      <c r="CU77" s="87"/>
      <c r="CV77" s="87"/>
      <c r="CW77" s="88"/>
      <c r="CX77" s="89"/>
      <c r="CY77" s="90"/>
      <c r="CZ77" s="90"/>
      <c r="DA77" s="91"/>
      <c r="DB77" s="92"/>
      <c r="DC77" s="93"/>
      <c r="DD77" s="94"/>
      <c r="DE77" s="95"/>
      <c r="DG77" s="87"/>
      <c r="DH77" s="87"/>
      <c r="DI77" s="88"/>
      <c r="DJ77" s="89"/>
      <c r="DK77" s="90"/>
      <c r="DL77" s="90"/>
      <c r="DM77" s="91"/>
      <c r="DN77" s="92"/>
      <c r="DO77" s="93"/>
      <c r="DP77" s="94"/>
      <c r="DQ77" s="95"/>
      <c r="DS77" s="87"/>
      <c r="DT77" s="87"/>
      <c r="DU77" s="88"/>
      <c r="DV77" s="89"/>
      <c r="DW77" s="90"/>
      <c r="DX77" s="90"/>
      <c r="DY77" s="91"/>
      <c r="DZ77" s="92"/>
      <c r="EA77" s="93"/>
      <c r="EB77" s="94"/>
      <c r="EC77" s="95"/>
      <c r="EE77" s="87"/>
      <c r="EF77" s="87"/>
      <c r="EG77" s="88"/>
      <c r="EH77" s="89"/>
      <c r="EI77" s="90"/>
      <c r="EJ77" s="90"/>
      <c r="EK77" s="91"/>
      <c r="EL77" s="92"/>
      <c r="EM77" s="93"/>
      <c r="EN77" s="94"/>
      <c r="EO77" s="95"/>
      <c r="EQ77" s="87"/>
      <c r="ER77" s="87"/>
      <c r="ES77" s="88"/>
      <c r="ET77" s="89"/>
      <c r="EU77" s="90"/>
      <c r="EV77" s="90"/>
      <c r="EW77" s="91"/>
      <c r="EX77" s="92"/>
      <c r="EY77" s="93"/>
      <c r="EZ77" s="94"/>
      <c r="FA77" s="95"/>
      <c r="FC77" s="87"/>
      <c r="FD77" s="87"/>
      <c r="FE77" s="88"/>
      <c r="FF77" s="89"/>
      <c r="FG77" s="90"/>
      <c r="FH77" s="90"/>
      <c r="FI77" s="91"/>
      <c r="FJ77" s="92"/>
      <c r="FK77" s="93"/>
      <c r="FL77" s="94"/>
      <c r="FM77" s="95"/>
      <c r="FO77" s="87"/>
      <c r="FP77" s="87"/>
      <c r="FQ77" s="88"/>
      <c r="FR77" s="89"/>
      <c r="FS77" s="90"/>
      <c r="FT77" s="90"/>
      <c r="FU77" s="91"/>
      <c r="FV77" s="92"/>
      <c r="FW77" s="93"/>
      <c r="FX77" s="94"/>
      <c r="FY77" s="95"/>
      <c r="GA77" s="87"/>
      <c r="GB77" s="87"/>
      <c r="GC77" s="88"/>
      <c r="GD77" s="89"/>
      <c r="GE77" s="90"/>
      <c r="GF77" s="90"/>
      <c r="GG77" s="91"/>
      <c r="GH77" s="92"/>
      <c r="GI77" s="93"/>
      <c r="GJ77" s="94"/>
      <c r="GK77" s="95"/>
      <c r="GM77" s="87"/>
      <c r="GN77" s="87"/>
      <c r="GO77" s="88"/>
      <c r="GP77" s="89"/>
      <c r="GQ77" s="90"/>
      <c r="GR77" s="90"/>
      <c r="GS77" s="91"/>
      <c r="GT77" s="92"/>
      <c r="GU77" s="93"/>
      <c r="GV77" s="94"/>
      <c r="GW77" s="95"/>
      <c r="GY77" s="87"/>
      <c r="GZ77" s="87"/>
      <c r="HA77" s="88"/>
      <c r="HB77" s="89"/>
      <c r="HC77" s="90"/>
      <c r="HD77" s="90"/>
      <c r="HE77" s="91"/>
      <c r="HF77" s="92"/>
      <c r="HG77" s="93"/>
      <c r="HH77" s="94"/>
      <c r="HI77" s="95"/>
      <c r="HK77" s="87"/>
      <c r="HL77" s="87"/>
      <c r="HM77" s="88"/>
      <c r="HN77" s="89"/>
      <c r="HO77" s="90"/>
      <c r="HP77" s="90"/>
      <c r="HQ77" s="91"/>
      <c r="HR77" s="92"/>
      <c r="HS77" s="93"/>
      <c r="HT77" s="94"/>
      <c r="HU77" s="95"/>
      <c r="HW77" s="87"/>
      <c r="HX77" s="87"/>
      <c r="HY77" s="88"/>
      <c r="HZ77" s="89"/>
      <c r="IA77" s="90"/>
      <c r="IB77" s="90"/>
      <c r="IC77" s="91"/>
      <c r="ID77" s="92"/>
      <c r="IE77" s="93"/>
      <c r="IF77" s="94"/>
      <c r="IG77" s="95"/>
      <c r="II77" s="87"/>
      <c r="IJ77" s="87"/>
      <c r="IK77" s="88"/>
      <c r="IL77" s="89"/>
      <c r="IM77" s="90"/>
      <c r="IN77" s="90"/>
      <c r="IO77" s="91"/>
      <c r="IP77" s="92"/>
      <c r="IQ77" s="93"/>
      <c r="IR77" s="94"/>
      <c r="IS77" s="95"/>
      <c r="IU77" s="87"/>
      <c r="IV77" s="87"/>
      <c r="IW77" s="88"/>
      <c r="IX77" s="89"/>
      <c r="IY77" s="90"/>
      <c r="IZ77" s="90"/>
      <c r="JA77" s="91"/>
      <c r="JB77" s="92"/>
      <c r="JC77" s="93"/>
      <c r="JD77" s="94"/>
      <c r="JE77" s="95"/>
      <c r="JG77" s="87"/>
      <c r="JH77" s="87"/>
      <c r="JI77" s="88"/>
      <c r="JJ77" s="89"/>
      <c r="JK77" s="90"/>
      <c r="JL77" s="90"/>
      <c r="JM77" s="91"/>
      <c r="JN77" s="92"/>
      <c r="JO77" s="93"/>
      <c r="JP77" s="94"/>
      <c r="JQ77" s="95"/>
      <c r="JS77" s="87"/>
      <c r="JT77" s="87"/>
      <c r="JU77" s="88"/>
      <c r="JV77" s="89"/>
      <c r="JW77" s="90"/>
      <c r="JX77" s="90"/>
      <c r="JY77" s="91"/>
      <c r="JZ77" s="92"/>
      <c r="KA77" s="93"/>
      <c r="KB77" s="94"/>
      <c r="KC77" s="95"/>
      <c r="KE77" s="87"/>
      <c r="KF77" s="87"/>
    </row>
    <row r="78" spans="1:292" ht="13.5" customHeight="1" x14ac:dyDescent="0.25">
      <c r="A78" s="17"/>
      <c r="B78" s="87" t="s">
        <v>600</v>
      </c>
      <c r="C78" s="87" t="s">
        <v>601</v>
      </c>
      <c r="E78" s="88">
        <f t="shared" si="0"/>
        <v>41796</v>
      </c>
      <c r="F78" s="89" t="str">
        <f t="shared" si="1"/>
        <v>Orbán II</v>
      </c>
      <c r="G78" s="90">
        <f t="shared" si="2"/>
        <v>40327</v>
      </c>
      <c r="H78" s="90">
        <f t="shared" si="3"/>
        <v>41796</v>
      </c>
      <c r="I78" s="91" t="str">
        <f t="shared" si="4"/>
        <v>Sándor Pintér</v>
      </c>
      <c r="J78" s="92" t="str">
        <f t="shared" si="5"/>
        <v>1948</v>
      </c>
      <c r="K78" s="93" t="str">
        <f t="shared" si="6"/>
        <v>male</v>
      </c>
      <c r="L78" s="94" t="str">
        <f t="shared" si="214"/>
        <v>hu_independent01</v>
      </c>
      <c r="M78" s="95" t="str">
        <f t="shared" si="7"/>
        <v>Pintér_Sándor_1948</v>
      </c>
      <c r="O78" s="87"/>
      <c r="P78" s="87" t="s">
        <v>1016</v>
      </c>
      <c r="Q78" s="88">
        <f t="shared" si="8"/>
        <v>43238</v>
      </c>
      <c r="R78" s="89" t="str">
        <f t="shared" si="9"/>
        <v>Orbán III</v>
      </c>
      <c r="S78" s="90">
        <f t="shared" si="10"/>
        <v>41796</v>
      </c>
      <c r="T78" s="90">
        <f t="shared" si="11"/>
        <v>43238</v>
      </c>
      <c r="U78" s="91" t="str">
        <f t="shared" si="12"/>
        <v>Sándor Pintér</v>
      </c>
      <c r="V78" s="92" t="str">
        <f t="shared" si="13"/>
        <v>1948</v>
      </c>
      <c r="W78" s="93" t="str">
        <f t="shared" si="14"/>
        <v>male</v>
      </c>
      <c r="X78" s="94" t="str">
        <f t="shared" si="15"/>
        <v>hu_independent01</v>
      </c>
      <c r="Y78" s="95" t="str">
        <f t="shared" si="16"/>
        <v>Pintér_Sándor_1948</v>
      </c>
      <c r="AA78" s="87"/>
      <c r="AB78" s="87" t="s">
        <v>1016</v>
      </c>
      <c r="AC78" s="88">
        <f t="shared" si="17"/>
        <v>44705</v>
      </c>
      <c r="AD78" s="89" t="str">
        <f t="shared" si="18"/>
        <v>Orban IV</v>
      </c>
      <c r="AE78" s="90">
        <f t="shared" si="19"/>
        <v>43238</v>
      </c>
      <c r="AF78" s="90">
        <f t="shared" si="20"/>
        <v>44705</v>
      </c>
      <c r="AG78" s="91" t="str">
        <f t="shared" si="21"/>
        <v>Sándor Pintér</v>
      </c>
      <c r="AH78" s="92" t="str">
        <f t="shared" si="22"/>
        <v>1968</v>
      </c>
      <c r="AI78" s="93" t="str">
        <f t="shared" si="23"/>
        <v>male</v>
      </c>
      <c r="AJ78" s="94" t="str">
        <f t="shared" si="24"/>
        <v>hu_fidesz01</v>
      </c>
      <c r="AK78" s="95" t="str">
        <f t="shared" si="25"/>
        <v>Pintér_Sándor_1968</v>
      </c>
      <c r="AM78" s="87"/>
      <c r="AN78" s="87" t="s">
        <v>1137</v>
      </c>
      <c r="AO78" s="88">
        <f t="shared" si="26"/>
        <v>44926</v>
      </c>
      <c r="AP78" s="89" t="str">
        <f t="shared" si="27"/>
        <v>Orban IV</v>
      </c>
      <c r="AQ78" s="90">
        <f t="shared" si="28"/>
        <v>44705</v>
      </c>
      <c r="AR78" s="90">
        <f t="shared" si="29"/>
        <v>44926</v>
      </c>
      <c r="AS78" s="91" t="str">
        <f t="shared" si="30"/>
        <v>Sándor Pintér</v>
      </c>
      <c r="AT78" s="92" t="str">
        <f t="shared" si="31"/>
        <v>1968</v>
      </c>
      <c r="AU78" s="93" t="str">
        <f t="shared" si="32"/>
        <v>male</v>
      </c>
      <c r="AV78" s="94" t="str">
        <f t="shared" si="33"/>
        <v>hu_independent01</v>
      </c>
      <c r="AW78" s="95" t="str">
        <f t="shared" si="34"/>
        <v>Pintér_Sándor_1968</v>
      </c>
      <c r="AY78" s="87"/>
      <c r="AZ78" s="87" t="s">
        <v>1175</v>
      </c>
      <c r="BA78" s="88" t="str">
        <f t="shared" si="35"/>
        <v/>
      </c>
      <c r="BB78" s="89" t="str">
        <f t="shared" si="36"/>
        <v/>
      </c>
      <c r="BC78" s="90" t="str">
        <f t="shared" si="37"/>
        <v/>
      </c>
      <c r="BD78" s="90" t="str">
        <f t="shared" si="38"/>
        <v/>
      </c>
      <c r="BE78" s="91" t="str">
        <f t="shared" si="39"/>
        <v/>
      </c>
      <c r="BF78" s="92" t="str">
        <f t="shared" si="40"/>
        <v/>
      </c>
      <c r="BG78" s="93" t="str">
        <f t="shared" si="41"/>
        <v/>
      </c>
      <c r="BH78" s="94" t="str">
        <f t="shared" si="42"/>
        <v/>
      </c>
      <c r="BI78" s="95" t="str">
        <f t="shared" si="43"/>
        <v/>
      </c>
      <c r="BK78" s="87"/>
      <c r="BL78" s="87"/>
      <c r="BM78" s="88" t="str">
        <f t="shared" si="44"/>
        <v/>
      </c>
      <c r="BN78" s="89" t="str">
        <f t="shared" si="45"/>
        <v/>
      </c>
      <c r="BO78" s="90" t="str">
        <f t="shared" si="46"/>
        <v/>
      </c>
      <c r="BP78" s="90" t="str">
        <f t="shared" si="47"/>
        <v/>
      </c>
      <c r="BQ78" s="91" t="str">
        <f t="shared" si="48"/>
        <v/>
      </c>
      <c r="BR78" s="92" t="str">
        <f t="shared" si="49"/>
        <v/>
      </c>
      <c r="BS78" s="93" t="str">
        <f t="shared" si="50"/>
        <v/>
      </c>
      <c r="BT78" s="94" t="str">
        <f t="shared" si="51"/>
        <v/>
      </c>
      <c r="BU78" s="95" t="str">
        <f t="shared" si="52"/>
        <v/>
      </c>
      <c r="BW78" s="87"/>
      <c r="BX78" s="87"/>
      <c r="BY78" s="88" t="str">
        <f t="shared" si="53"/>
        <v/>
      </c>
      <c r="BZ78" s="89" t="str">
        <f t="shared" si="54"/>
        <v/>
      </c>
      <c r="CA78" s="90" t="str">
        <f t="shared" si="55"/>
        <v/>
      </c>
      <c r="CB78" s="90" t="str">
        <f t="shared" si="56"/>
        <v/>
      </c>
      <c r="CC78" s="91" t="str">
        <f t="shared" si="57"/>
        <v/>
      </c>
      <c r="CD78" s="92" t="str">
        <f t="shared" si="58"/>
        <v/>
      </c>
      <c r="CE78" s="93" t="str">
        <f t="shared" si="59"/>
        <v/>
      </c>
      <c r="CF78" s="94" t="str">
        <f t="shared" si="60"/>
        <v/>
      </c>
      <c r="CG78" s="95" t="str">
        <f t="shared" si="61"/>
        <v/>
      </c>
      <c r="CI78" s="87"/>
      <c r="CJ78" s="87"/>
      <c r="CK78" s="88" t="str">
        <f t="shared" si="62"/>
        <v/>
      </c>
      <c r="CL78" s="89" t="str">
        <f t="shared" si="63"/>
        <v/>
      </c>
      <c r="CM78" s="90" t="str">
        <f t="shared" si="64"/>
        <v/>
      </c>
      <c r="CN78" s="90" t="str">
        <f t="shared" si="65"/>
        <v/>
      </c>
      <c r="CO78" s="91" t="str">
        <f t="shared" si="66"/>
        <v/>
      </c>
      <c r="CP78" s="92" t="str">
        <f t="shared" si="67"/>
        <v/>
      </c>
      <c r="CQ78" s="93" t="str">
        <f t="shared" si="68"/>
        <v/>
      </c>
      <c r="CR78" s="94" t="str">
        <f t="shared" si="69"/>
        <v/>
      </c>
      <c r="CS78" s="95" t="str">
        <f t="shared" si="70"/>
        <v/>
      </c>
      <c r="CU78" s="87"/>
      <c r="CV78" s="87"/>
      <c r="CW78" s="88" t="str">
        <f t="shared" si="71"/>
        <v/>
      </c>
      <c r="CX78" s="89" t="str">
        <f t="shared" si="72"/>
        <v/>
      </c>
      <c r="CY78" s="90" t="str">
        <f t="shared" si="73"/>
        <v/>
      </c>
      <c r="CZ78" s="90" t="str">
        <f t="shared" si="74"/>
        <v/>
      </c>
      <c r="DA78" s="91" t="str">
        <f t="shared" si="75"/>
        <v/>
      </c>
      <c r="DB78" s="92" t="str">
        <f t="shared" si="76"/>
        <v/>
      </c>
      <c r="DC78" s="93" t="str">
        <f t="shared" si="77"/>
        <v/>
      </c>
      <c r="DD78" s="94" t="str">
        <f t="shared" si="78"/>
        <v/>
      </c>
      <c r="DE78" s="95" t="str">
        <f t="shared" si="79"/>
        <v/>
      </c>
      <c r="DG78" s="87"/>
      <c r="DH78" s="87"/>
      <c r="DI78" s="88" t="str">
        <f t="shared" si="80"/>
        <v/>
      </c>
      <c r="DJ78" s="89" t="str">
        <f t="shared" si="81"/>
        <v/>
      </c>
      <c r="DK78" s="90" t="str">
        <f t="shared" si="82"/>
        <v/>
      </c>
      <c r="DL78" s="90" t="str">
        <f t="shared" si="83"/>
        <v/>
      </c>
      <c r="DM78" s="91" t="str">
        <f t="shared" si="84"/>
        <v/>
      </c>
      <c r="DN78" s="92" t="str">
        <f t="shared" si="85"/>
        <v/>
      </c>
      <c r="DO78" s="93" t="str">
        <f t="shared" si="86"/>
        <v/>
      </c>
      <c r="DP78" s="94" t="str">
        <f t="shared" si="87"/>
        <v/>
      </c>
      <c r="DQ78" s="95" t="str">
        <f t="shared" si="88"/>
        <v/>
      </c>
      <c r="DS78" s="87"/>
      <c r="DT78" s="87"/>
      <c r="DU78" s="88" t="str">
        <f t="shared" si="89"/>
        <v/>
      </c>
      <c r="DV78" s="89" t="str">
        <f t="shared" si="90"/>
        <v/>
      </c>
      <c r="DW78" s="90" t="str">
        <f t="shared" si="91"/>
        <v/>
      </c>
      <c r="DX78" s="90" t="str">
        <f t="shared" si="92"/>
        <v/>
      </c>
      <c r="DY78" s="91" t="str">
        <f t="shared" si="93"/>
        <v/>
      </c>
      <c r="DZ78" s="92" t="str">
        <f t="shared" si="94"/>
        <v/>
      </c>
      <c r="EA78" s="93" t="str">
        <f t="shared" si="95"/>
        <v/>
      </c>
      <c r="EB78" s="94" t="str">
        <f t="shared" si="96"/>
        <v/>
      </c>
      <c r="EC78" s="95" t="str">
        <f t="shared" si="97"/>
        <v/>
      </c>
      <c r="EE78" s="87"/>
      <c r="EF78" s="87"/>
      <c r="EG78" s="88" t="str">
        <f t="shared" si="98"/>
        <v/>
      </c>
      <c r="EH78" s="89" t="str">
        <f t="shared" si="99"/>
        <v/>
      </c>
      <c r="EI78" s="90" t="str">
        <f t="shared" si="100"/>
        <v/>
      </c>
      <c r="EJ78" s="90" t="str">
        <f t="shared" si="101"/>
        <v/>
      </c>
      <c r="EK78" s="91" t="str">
        <f t="shared" si="102"/>
        <v/>
      </c>
      <c r="EL78" s="92" t="str">
        <f t="shared" si="103"/>
        <v/>
      </c>
      <c r="EM78" s="93" t="str">
        <f t="shared" si="104"/>
        <v/>
      </c>
      <c r="EN78" s="94" t="str">
        <f t="shared" si="105"/>
        <v/>
      </c>
      <c r="EO78" s="95" t="str">
        <f t="shared" si="106"/>
        <v/>
      </c>
      <c r="EQ78" s="87"/>
      <c r="ER78" s="87"/>
      <c r="ES78" s="88" t="str">
        <f t="shared" si="107"/>
        <v/>
      </c>
      <c r="ET78" s="89" t="str">
        <f t="shared" si="108"/>
        <v/>
      </c>
      <c r="EU78" s="90" t="str">
        <f t="shared" si="109"/>
        <v/>
      </c>
      <c r="EV78" s="90" t="str">
        <f t="shared" si="110"/>
        <v/>
      </c>
      <c r="EW78" s="91" t="str">
        <f t="shared" si="111"/>
        <v/>
      </c>
      <c r="EX78" s="92" t="str">
        <f t="shared" si="112"/>
        <v/>
      </c>
      <c r="EY78" s="93" t="str">
        <f t="shared" si="113"/>
        <v/>
      </c>
      <c r="EZ78" s="94" t="str">
        <f t="shared" si="114"/>
        <v/>
      </c>
      <c r="FA78" s="95" t="str">
        <f t="shared" si="115"/>
        <v/>
      </c>
      <c r="FC78" s="87"/>
      <c r="FD78" s="87"/>
      <c r="FE78" s="88" t="str">
        <f t="shared" si="116"/>
        <v/>
      </c>
      <c r="FF78" s="89" t="str">
        <f t="shared" si="117"/>
        <v/>
      </c>
      <c r="FG78" s="90" t="str">
        <f t="shared" si="118"/>
        <v/>
      </c>
      <c r="FH78" s="90" t="str">
        <f t="shared" si="119"/>
        <v/>
      </c>
      <c r="FI78" s="91" t="str">
        <f t="shared" si="120"/>
        <v/>
      </c>
      <c r="FJ78" s="92" t="str">
        <f t="shared" si="121"/>
        <v/>
      </c>
      <c r="FK78" s="93" t="str">
        <f t="shared" si="122"/>
        <v/>
      </c>
      <c r="FL78" s="94" t="str">
        <f t="shared" si="123"/>
        <v/>
      </c>
      <c r="FM78" s="95" t="str">
        <f t="shared" si="124"/>
        <v/>
      </c>
      <c r="FO78" s="87"/>
      <c r="FP78" s="87"/>
      <c r="FQ78" s="88" t="str">
        <f>IF(FU78="","",#REF!)</f>
        <v/>
      </c>
      <c r="FR78" s="89" t="str">
        <f t="shared" si="125"/>
        <v/>
      </c>
      <c r="FS78" s="90" t="str">
        <f t="shared" si="126"/>
        <v/>
      </c>
      <c r="FT78" s="90" t="str">
        <f t="shared" si="127"/>
        <v/>
      </c>
      <c r="FU78" s="91" t="str">
        <f t="shared" si="128"/>
        <v/>
      </c>
      <c r="FV78" s="92" t="str">
        <f t="shared" si="129"/>
        <v/>
      </c>
      <c r="FW78" s="93" t="str">
        <f t="shared" si="130"/>
        <v/>
      </c>
      <c r="FX78" s="94" t="str">
        <f t="shared" si="131"/>
        <v/>
      </c>
      <c r="FY78" s="95" t="str">
        <f t="shared" si="132"/>
        <v/>
      </c>
      <c r="GA78" s="87"/>
      <c r="GB78" s="87"/>
      <c r="GC78" s="88" t="str">
        <f t="shared" si="133"/>
        <v/>
      </c>
      <c r="GD78" s="89" t="str">
        <f t="shared" si="134"/>
        <v/>
      </c>
      <c r="GE78" s="90" t="str">
        <f t="shared" si="135"/>
        <v/>
      </c>
      <c r="GF78" s="90" t="str">
        <f t="shared" si="136"/>
        <v/>
      </c>
      <c r="GG78" s="91" t="str">
        <f t="shared" si="137"/>
        <v/>
      </c>
      <c r="GH78" s="92" t="str">
        <f t="shared" si="138"/>
        <v/>
      </c>
      <c r="GI78" s="93" t="str">
        <f t="shared" si="139"/>
        <v/>
      </c>
      <c r="GJ78" s="94" t="str">
        <f t="shared" si="140"/>
        <v/>
      </c>
      <c r="GK78" s="95" t="str">
        <f t="shared" si="141"/>
        <v/>
      </c>
      <c r="GM78" s="87"/>
      <c r="GN78" s="87"/>
      <c r="GO78" s="88" t="str">
        <f t="shared" si="142"/>
        <v/>
      </c>
      <c r="GP78" s="89" t="str">
        <f t="shared" si="143"/>
        <v/>
      </c>
      <c r="GQ78" s="90" t="str">
        <f t="shared" si="144"/>
        <v/>
      </c>
      <c r="GR78" s="90" t="str">
        <f t="shared" si="145"/>
        <v/>
      </c>
      <c r="GS78" s="91" t="str">
        <f t="shared" si="146"/>
        <v/>
      </c>
      <c r="GT78" s="92" t="str">
        <f t="shared" si="147"/>
        <v/>
      </c>
      <c r="GU78" s="93" t="str">
        <f t="shared" si="148"/>
        <v/>
      </c>
      <c r="GV78" s="94" t="str">
        <f t="shared" si="149"/>
        <v/>
      </c>
      <c r="GW78" s="95" t="str">
        <f t="shared" si="150"/>
        <v/>
      </c>
      <c r="GY78" s="87"/>
      <c r="GZ78" s="87"/>
      <c r="HA78" s="88" t="str">
        <f t="shared" si="151"/>
        <v/>
      </c>
      <c r="HB78" s="89" t="str">
        <f t="shared" si="152"/>
        <v/>
      </c>
      <c r="HC78" s="90" t="str">
        <f t="shared" si="153"/>
        <v/>
      </c>
      <c r="HD78" s="90" t="str">
        <f t="shared" si="154"/>
        <v/>
      </c>
      <c r="HE78" s="91" t="str">
        <f t="shared" si="155"/>
        <v/>
      </c>
      <c r="HF78" s="92" t="str">
        <f t="shared" si="156"/>
        <v/>
      </c>
      <c r="HG78" s="93" t="str">
        <f t="shared" si="157"/>
        <v/>
      </c>
      <c r="HH78" s="94" t="str">
        <f t="shared" si="158"/>
        <v/>
      </c>
      <c r="HI78" s="95" t="str">
        <f t="shared" si="159"/>
        <v/>
      </c>
      <c r="HK78" s="87"/>
      <c r="HL78" s="87"/>
      <c r="HM78" s="88" t="str">
        <f t="shared" si="160"/>
        <v/>
      </c>
      <c r="HN78" s="89" t="str">
        <f t="shared" si="161"/>
        <v/>
      </c>
      <c r="HO78" s="90" t="str">
        <f t="shared" si="162"/>
        <v/>
      </c>
      <c r="HP78" s="90" t="str">
        <f t="shared" si="163"/>
        <v/>
      </c>
      <c r="HQ78" s="91" t="str">
        <f t="shared" si="164"/>
        <v/>
      </c>
      <c r="HR78" s="92" t="str">
        <f t="shared" si="165"/>
        <v/>
      </c>
      <c r="HS78" s="93" t="str">
        <f t="shared" si="166"/>
        <v/>
      </c>
      <c r="HT78" s="94" t="str">
        <f t="shared" si="167"/>
        <v/>
      </c>
      <c r="HU78" s="95" t="str">
        <f t="shared" si="168"/>
        <v/>
      </c>
      <c r="HW78" s="87"/>
      <c r="HX78" s="87"/>
      <c r="HY78" s="88" t="str">
        <f t="shared" si="169"/>
        <v/>
      </c>
      <c r="HZ78" s="89" t="str">
        <f t="shared" si="170"/>
        <v/>
      </c>
      <c r="IA78" s="90" t="str">
        <f t="shared" si="171"/>
        <v/>
      </c>
      <c r="IB78" s="90" t="str">
        <f t="shared" si="172"/>
        <v/>
      </c>
      <c r="IC78" s="91" t="str">
        <f t="shared" si="173"/>
        <v/>
      </c>
      <c r="ID78" s="92" t="str">
        <f t="shared" si="174"/>
        <v/>
      </c>
      <c r="IE78" s="93" t="str">
        <f t="shared" si="175"/>
        <v/>
      </c>
      <c r="IF78" s="94" t="str">
        <f t="shared" si="176"/>
        <v/>
      </c>
      <c r="IG78" s="95" t="str">
        <f t="shared" si="177"/>
        <v/>
      </c>
      <c r="II78" s="87"/>
      <c r="IJ78" s="87"/>
      <c r="IK78" s="88" t="str">
        <f t="shared" si="178"/>
        <v/>
      </c>
      <c r="IL78" s="89" t="str">
        <f t="shared" si="179"/>
        <v/>
      </c>
      <c r="IM78" s="90" t="str">
        <f t="shared" si="180"/>
        <v/>
      </c>
      <c r="IN78" s="90" t="str">
        <f t="shared" si="181"/>
        <v/>
      </c>
      <c r="IO78" s="91" t="str">
        <f t="shared" si="182"/>
        <v/>
      </c>
      <c r="IP78" s="92" t="str">
        <f t="shared" si="183"/>
        <v/>
      </c>
      <c r="IQ78" s="93" t="str">
        <f t="shared" si="184"/>
        <v/>
      </c>
      <c r="IR78" s="94" t="str">
        <f t="shared" si="185"/>
        <v/>
      </c>
      <c r="IS78" s="95" t="str">
        <f t="shared" si="186"/>
        <v/>
      </c>
      <c r="IU78" s="87"/>
      <c r="IV78" s="87"/>
      <c r="IW78" s="88" t="str">
        <f t="shared" si="187"/>
        <v/>
      </c>
      <c r="IX78" s="89" t="str">
        <f t="shared" si="188"/>
        <v/>
      </c>
      <c r="IY78" s="90" t="str">
        <f t="shared" si="189"/>
        <v/>
      </c>
      <c r="IZ78" s="90" t="str">
        <f t="shared" si="190"/>
        <v/>
      </c>
      <c r="JA78" s="91" t="str">
        <f t="shared" si="191"/>
        <v/>
      </c>
      <c r="JB78" s="92" t="str">
        <f t="shared" si="192"/>
        <v/>
      </c>
      <c r="JC78" s="93" t="str">
        <f t="shared" si="193"/>
        <v/>
      </c>
      <c r="JD78" s="94" t="str">
        <f t="shared" si="194"/>
        <v/>
      </c>
      <c r="JE78" s="95" t="str">
        <f t="shared" si="195"/>
        <v/>
      </c>
      <c r="JG78" s="87"/>
      <c r="JH78" s="87"/>
      <c r="JI78" s="88" t="str">
        <f t="shared" si="196"/>
        <v/>
      </c>
      <c r="JJ78" s="89" t="str">
        <f t="shared" si="197"/>
        <v/>
      </c>
      <c r="JK78" s="90" t="str">
        <f t="shared" si="198"/>
        <v/>
      </c>
      <c r="JL78" s="90" t="str">
        <f t="shared" si="199"/>
        <v/>
      </c>
      <c r="JM78" s="91" t="str">
        <f t="shared" si="200"/>
        <v/>
      </c>
      <c r="JN78" s="92" t="str">
        <f t="shared" si="201"/>
        <v/>
      </c>
      <c r="JO78" s="93" t="str">
        <f t="shared" si="202"/>
        <v/>
      </c>
      <c r="JP78" s="94" t="str">
        <f t="shared" si="203"/>
        <v/>
      </c>
      <c r="JQ78" s="95" t="str">
        <f t="shared" si="204"/>
        <v/>
      </c>
      <c r="JS78" s="87"/>
      <c r="JT78" s="87"/>
      <c r="JU78" s="88" t="str">
        <f t="shared" si="205"/>
        <v/>
      </c>
      <c r="JV78" s="89" t="str">
        <f t="shared" si="206"/>
        <v/>
      </c>
      <c r="JW78" s="90" t="str">
        <f t="shared" si="207"/>
        <v/>
      </c>
      <c r="JX78" s="90" t="str">
        <f t="shared" si="208"/>
        <v/>
      </c>
      <c r="JY78" s="91" t="str">
        <f t="shared" si="209"/>
        <v/>
      </c>
      <c r="JZ78" s="92" t="str">
        <f t="shared" si="210"/>
        <v/>
      </c>
      <c r="KA78" s="93" t="str">
        <f t="shared" si="211"/>
        <v/>
      </c>
      <c r="KB78" s="94" t="str">
        <f t="shared" si="212"/>
        <v/>
      </c>
      <c r="KC78" s="95" t="str">
        <f t="shared" si="213"/>
        <v/>
      </c>
      <c r="KE78" s="87"/>
      <c r="KF78" s="87"/>
    </row>
    <row r="79" spans="1:292" ht="13.5" customHeight="1" x14ac:dyDescent="0.25">
      <c r="A79" s="17"/>
      <c r="B79" s="87" t="s">
        <v>602</v>
      </c>
      <c r="C79" s="87" t="s">
        <v>603</v>
      </c>
      <c r="E79" s="88" t="str">
        <f t="shared" si="0"/>
        <v/>
      </c>
      <c r="F79" s="89" t="str">
        <f t="shared" si="1"/>
        <v/>
      </c>
      <c r="G79" s="90" t="str">
        <f t="shared" si="2"/>
        <v/>
      </c>
      <c r="H79" s="90" t="str">
        <f t="shared" si="3"/>
        <v/>
      </c>
      <c r="I79" s="91" t="str">
        <f t="shared" si="4"/>
        <v/>
      </c>
      <c r="J79" s="92" t="str">
        <f t="shared" si="5"/>
        <v/>
      </c>
      <c r="K79" s="93" t="str">
        <f t="shared" si="6"/>
        <v/>
      </c>
      <c r="L79" s="94" t="str">
        <f t="shared" si="214"/>
        <v/>
      </c>
      <c r="M79" s="95" t="str">
        <f t="shared" si="7"/>
        <v/>
      </c>
      <c r="O79" s="87"/>
      <c r="P79" s="87"/>
      <c r="Q79" s="88" t="str">
        <f t="shared" si="8"/>
        <v/>
      </c>
      <c r="R79" s="89" t="str">
        <f t="shared" si="9"/>
        <v/>
      </c>
      <c r="S79" s="90" t="str">
        <f t="shared" si="10"/>
        <v/>
      </c>
      <c r="T79" s="90" t="str">
        <f t="shared" si="11"/>
        <v/>
      </c>
      <c r="U79" s="91" t="str">
        <f t="shared" si="12"/>
        <v/>
      </c>
      <c r="V79" s="92" t="str">
        <f t="shared" si="13"/>
        <v/>
      </c>
      <c r="W79" s="93" t="str">
        <f t="shared" si="14"/>
        <v/>
      </c>
      <c r="X79" s="94" t="str">
        <f t="shared" si="15"/>
        <v/>
      </c>
      <c r="Y79" s="95" t="str">
        <f t="shared" si="16"/>
        <v/>
      </c>
      <c r="AA79" s="87"/>
      <c r="AB79" s="87"/>
      <c r="AC79" s="88" t="str">
        <f t="shared" si="17"/>
        <v/>
      </c>
      <c r="AD79" s="89" t="str">
        <f t="shared" si="18"/>
        <v/>
      </c>
      <c r="AE79" s="90" t="str">
        <f t="shared" si="19"/>
        <v/>
      </c>
      <c r="AF79" s="90" t="str">
        <f t="shared" si="20"/>
        <v/>
      </c>
      <c r="AG79" s="91" t="str">
        <f t="shared" si="21"/>
        <v/>
      </c>
      <c r="AH79" s="92" t="str">
        <f t="shared" si="22"/>
        <v/>
      </c>
      <c r="AI79" s="93" t="str">
        <f t="shared" si="23"/>
        <v/>
      </c>
      <c r="AJ79" s="94" t="str">
        <f t="shared" si="24"/>
        <v/>
      </c>
      <c r="AK79" s="95" t="str">
        <f t="shared" si="25"/>
        <v/>
      </c>
      <c r="AM79" s="87"/>
      <c r="AN79" s="87"/>
      <c r="AO79" s="88" t="str">
        <f t="shared" si="26"/>
        <v/>
      </c>
      <c r="AP79" s="89" t="str">
        <f t="shared" si="27"/>
        <v/>
      </c>
      <c r="AQ79" s="90" t="str">
        <f t="shared" si="28"/>
        <v/>
      </c>
      <c r="AR79" s="90" t="str">
        <f t="shared" si="29"/>
        <v/>
      </c>
      <c r="AS79" s="91" t="str">
        <f t="shared" si="30"/>
        <v/>
      </c>
      <c r="AT79" s="92" t="str">
        <f t="shared" si="31"/>
        <v/>
      </c>
      <c r="AU79" s="93" t="str">
        <f t="shared" si="32"/>
        <v/>
      </c>
      <c r="AV79" s="94" t="str">
        <f t="shared" si="33"/>
        <v/>
      </c>
      <c r="AW79" s="95" t="str">
        <f t="shared" si="34"/>
        <v/>
      </c>
      <c r="AY79" s="87"/>
      <c r="AZ79" s="87"/>
      <c r="BA79" s="88" t="str">
        <f t="shared" si="35"/>
        <v/>
      </c>
      <c r="BB79" s="89" t="str">
        <f t="shared" si="36"/>
        <v/>
      </c>
      <c r="BC79" s="90" t="str">
        <f t="shared" si="37"/>
        <v/>
      </c>
      <c r="BD79" s="90" t="str">
        <f t="shared" si="38"/>
        <v/>
      </c>
      <c r="BE79" s="91" t="str">
        <f t="shared" si="39"/>
        <v/>
      </c>
      <c r="BF79" s="92" t="str">
        <f t="shared" si="40"/>
        <v/>
      </c>
      <c r="BG79" s="93" t="str">
        <f t="shared" si="41"/>
        <v/>
      </c>
      <c r="BH79" s="94" t="str">
        <f t="shared" si="42"/>
        <v/>
      </c>
      <c r="BI79" s="95" t="str">
        <f t="shared" si="43"/>
        <v/>
      </c>
      <c r="BK79" s="87"/>
      <c r="BL79" s="87"/>
      <c r="BM79" s="88" t="str">
        <f t="shared" si="44"/>
        <v/>
      </c>
      <c r="BN79" s="89" t="str">
        <f t="shared" si="45"/>
        <v/>
      </c>
      <c r="BO79" s="90" t="str">
        <f t="shared" si="46"/>
        <v/>
      </c>
      <c r="BP79" s="90" t="str">
        <f t="shared" si="47"/>
        <v/>
      </c>
      <c r="BQ79" s="91" t="str">
        <f t="shared" si="48"/>
        <v/>
      </c>
      <c r="BR79" s="92" t="str">
        <f t="shared" si="49"/>
        <v/>
      </c>
      <c r="BS79" s="93" t="str">
        <f t="shared" si="50"/>
        <v/>
      </c>
      <c r="BT79" s="94" t="str">
        <f t="shared" si="51"/>
        <v/>
      </c>
      <c r="BU79" s="95" t="str">
        <f t="shared" si="52"/>
        <v/>
      </c>
      <c r="BW79" s="87"/>
      <c r="BX79" s="87"/>
      <c r="BY79" s="88" t="str">
        <f t="shared" si="53"/>
        <v/>
      </c>
      <c r="BZ79" s="89" t="str">
        <f t="shared" si="54"/>
        <v/>
      </c>
      <c r="CA79" s="90" t="str">
        <f t="shared" si="55"/>
        <v/>
      </c>
      <c r="CB79" s="90" t="str">
        <f t="shared" si="56"/>
        <v/>
      </c>
      <c r="CC79" s="91" t="str">
        <f t="shared" si="57"/>
        <v/>
      </c>
      <c r="CD79" s="92" t="str">
        <f t="shared" si="58"/>
        <v/>
      </c>
      <c r="CE79" s="93" t="str">
        <f t="shared" si="59"/>
        <v/>
      </c>
      <c r="CF79" s="94" t="str">
        <f t="shared" si="60"/>
        <v/>
      </c>
      <c r="CG79" s="95" t="str">
        <f t="shared" si="61"/>
        <v/>
      </c>
      <c r="CI79" s="87"/>
      <c r="CJ79" s="87"/>
      <c r="CK79" s="88" t="str">
        <f t="shared" si="62"/>
        <v/>
      </c>
      <c r="CL79" s="89" t="str">
        <f t="shared" si="63"/>
        <v/>
      </c>
      <c r="CM79" s="90" t="str">
        <f t="shared" si="64"/>
        <v/>
      </c>
      <c r="CN79" s="90" t="str">
        <f t="shared" si="65"/>
        <v/>
      </c>
      <c r="CO79" s="91" t="str">
        <f t="shared" si="66"/>
        <v/>
      </c>
      <c r="CP79" s="92" t="str">
        <f t="shared" si="67"/>
        <v/>
      </c>
      <c r="CQ79" s="93" t="str">
        <f t="shared" si="68"/>
        <v/>
      </c>
      <c r="CR79" s="94" t="str">
        <f t="shared" si="69"/>
        <v/>
      </c>
      <c r="CS79" s="95" t="str">
        <f t="shared" si="70"/>
        <v/>
      </c>
      <c r="CU79" s="87"/>
      <c r="CV79" s="87"/>
      <c r="CW79" s="88" t="str">
        <f t="shared" si="71"/>
        <v/>
      </c>
      <c r="CX79" s="89" t="str">
        <f t="shared" si="72"/>
        <v/>
      </c>
      <c r="CY79" s="90" t="str">
        <f t="shared" si="73"/>
        <v/>
      </c>
      <c r="CZ79" s="90" t="str">
        <f t="shared" si="74"/>
        <v/>
      </c>
      <c r="DA79" s="91" t="str">
        <f t="shared" si="75"/>
        <v/>
      </c>
      <c r="DB79" s="92" t="str">
        <f t="shared" si="76"/>
        <v/>
      </c>
      <c r="DC79" s="93" t="str">
        <f t="shared" si="77"/>
        <v/>
      </c>
      <c r="DD79" s="94" t="str">
        <f t="shared" si="78"/>
        <v/>
      </c>
      <c r="DE79" s="95" t="str">
        <f t="shared" si="79"/>
        <v/>
      </c>
      <c r="DG79" s="87"/>
      <c r="DH79" s="87"/>
      <c r="DI79" s="88" t="str">
        <f t="shared" si="80"/>
        <v/>
      </c>
      <c r="DJ79" s="89" t="str">
        <f t="shared" si="81"/>
        <v/>
      </c>
      <c r="DK79" s="90" t="str">
        <f t="shared" si="82"/>
        <v/>
      </c>
      <c r="DL79" s="90" t="str">
        <f t="shared" si="83"/>
        <v/>
      </c>
      <c r="DM79" s="91" t="str">
        <f t="shared" si="84"/>
        <v/>
      </c>
      <c r="DN79" s="92" t="str">
        <f t="shared" si="85"/>
        <v/>
      </c>
      <c r="DO79" s="93" t="str">
        <f t="shared" si="86"/>
        <v/>
      </c>
      <c r="DP79" s="94" t="str">
        <f t="shared" si="87"/>
        <v/>
      </c>
      <c r="DQ79" s="95" t="str">
        <f t="shared" si="88"/>
        <v/>
      </c>
      <c r="DS79" s="87"/>
      <c r="DT79" s="87"/>
      <c r="DU79" s="88" t="str">
        <f t="shared" si="89"/>
        <v/>
      </c>
      <c r="DV79" s="89" t="str">
        <f t="shared" si="90"/>
        <v/>
      </c>
      <c r="DW79" s="90" t="str">
        <f t="shared" si="91"/>
        <v/>
      </c>
      <c r="DX79" s="90" t="str">
        <f t="shared" si="92"/>
        <v/>
      </c>
      <c r="DY79" s="91" t="str">
        <f t="shared" si="93"/>
        <v/>
      </c>
      <c r="DZ79" s="92" t="str">
        <f t="shared" si="94"/>
        <v/>
      </c>
      <c r="EA79" s="93" t="str">
        <f t="shared" si="95"/>
        <v/>
      </c>
      <c r="EB79" s="94" t="str">
        <f t="shared" si="96"/>
        <v/>
      </c>
      <c r="EC79" s="95" t="str">
        <f t="shared" si="97"/>
        <v/>
      </c>
      <c r="EE79" s="87"/>
      <c r="EF79" s="87"/>
      <c r="EG79" s="88" t="str">
        <f t="shared" si="98"/>
        <v/>
      </c>
      <c r="EH79" s="89" t="str">
        <f t="shared" si="99"/>
        <v/>
      </c>
      <c r="EI79" s="90" t="str">
        <f t="shared" si="100"/>
        <v/>
      </c>
      <c r="EJ79" s="90" t="str">
        <f t="shared" si="101"/>
        <v/>
      </c>
      <c r="EK79" s="91" t="str">
        <f t="shared" si="102"/>
        <v/>
      </c>
      <c r="EL79" s="92" t="str">
        <f t="shared" si="103"/>
        <v/>
      </c>
      <c r="EM79" s="93" t="str">
        <f t="shared" si="104"/>
        <v/>
      </c>
      <c r="EN79" s="94" t="str">
        <f t="shared" si="105"/>
        <v/>
      </c>
      <c r="EO79" s="95" t="str">
        <f t="shared" si="106"/>
        <v/>
      </c>
      <c r="EQ79" s="87"/>
      <c r="ER79" s="87"/>
      <c r="ES79" s="88" t="str">
        <f t="shared" si="107"/>
        <v/>
      </c>
      <c r="ET79" s="89" t="str">
        <f t="shared" si="108"/>
        <v/>
      </c>
      <c r="EU79" s="90" t="str">
        <f t="shared" si="109"/>
        <v/>
      </c>
      <c r="EV79" s="90" t="str">
        <f t="shared" si="110"/>
        <v/>
      </c>
      <c r="EW79" s="91" t="str">
        <f t="shared" si="111"/>
        <v/>
      </c>
      <c r="EX79" s="92" t="str">
        <f t="shared" si="112"/>
        <v/>
      </c>
      <c r="EY79" s="93" t="str">
        <f t="shared" si="113"/>
        <v/>
      </c>
      <c r="EZ79" s="94" t="str">
        <f t="shared" si="114"/>
        <v/>
      </c>
      <c r="FA79" s="95" t="str">
        <f t="shared" si="115"/>
        <v/>
      </c>
      <c r="FC79" s="87"/>
      <c r="FD79" s="87"/>
      <c r="FE79" s="88" t="str">
        <f t="shared" si="116"/>
        <v/>
      </c>
      <c r="FF79" s="89" t="str">
        <f t="shared" si="117"/>
        <v/>
      </c>
      <c r="FG79" s="90" t="str">
        <f t="shared" si="118"/>
        <v/>
      </c>
      <c r="FH79" s="90" t="str">
        <f t="shared" si="119"/>
        <v/>
      </c>
      <c r="FI79" s="91" t="str">
        <f t="shared" si="120"/>
        <v/>
      </c>
      <c r="FJ79" s="92" t="str">
        <f t="shared" si="121"/>
        <v/>
      </c>
      <c r="FK79" s="93" t="str">
        <f t="shared" si="122"/>
        <v/>
      </c>
      <c r="FL79" s="94" t="str">
        <f t="shared" si="123"/>
        <v/>
      </c>
      <c r="FM79" s="95" t="str">
        <f t="shared" si="124"/>
        <v/>
      </c>
      <c r="FO79" s="87"/>
      <c r="FP79" s="87"/>
      <c r="FQ79" s="88" t="str">
        <f>IF(FU79="","",#REF!)</f>
        <v/>
      </c>
      <c r="FR79" s="89" t="str">
        <f t="shared" si="125"/>
        <v/>
      </c>
      <c r="FS79" s="90" t="str">
        <f t="shared" si="126"/>
        <v/>
      </c>
      <c r="FT79" s="90" t="str">
        <f t="shared" si="127"/>
        <v/>
      </c>
      <c r="FU79" s="91" t="str">
        <f t="shared" si="128"/>
        <v/>
      </c>
      <c r="FV79" s="92" t="str">
        <f t="shared" si="129"/>
        <v/>
      </c>
      <c r="FW79" s="93" t="str">
        <f t="shared" si="130"/>
        <v/>
      </c>
      <c r="FX79" s="94" t="str">
        <f t="shared" si="131"/>
        <v/>
      </c>
      <c r="FY79" s="95" t="str">
        <f t="shared" si="132"/>
        <v/>
      </c>
      <c r="GA79" s="87"/>
      <c r="GB79" s="87"/>
      <c r="GC79" s="88" t="str">
        <f t="shared" si="133"/>
        <v/>
      </c>
      <c r="GD79" s="89" t="str">
        <f t="shared" si="134"/>
        <v/>
      </c>
      <c r="GE79" s="90" t="str">
        <f t="shared" si="135"/>
        <v/>
      </c>
      <c r="GF79" s="90" t="str">
        <f t="shared" si="136"/>
        <v/>
      </c>
      <c r="GG79" s="91" t="str">
        <f t="shared" si="137"/>
        <v/>
      </c>
      <c r="GH79" s="92" t="str">
        <f t="shared" si="138"/>
        <v/>
      </c>
      <c r="GI79" s="93" t="str">
        <f t="shared" si="139"/>
        <v/>
      </c>
      <c r="GJ79" s="94" t="str">
        <f t="shared" si="140"/>
        <v/>
      </c>
      <c r="GK79" s="95" t="str">
        <f t="shared" si="141"/>
        <v/>
      </c>
      <c r="GM79" s="87"/>
      <c r="GN79" s="87"/>
      <c r="GO79" s="88" t="str">
        <f t="shared" si="142"/>
        <v/>
      </c>
      <c r="GP79" s="89" t="str">
        <f t="shared" si="143"/>
        <v/>
      </c>
      <c r="GQ79" s="90" t="str">
        <f t="shared" si="144"/>
        <v/>
      </c>
      <c r="GR79" s="90" t="str">
        <f t="shared" si="145"/>
        <v/>
      </c>
      <c r="GS79" s="91" t="str">
        <f t="shared" si="146"/>
        <v/>
      </c>
      <c r="GT79" s="92" t="str">
        <f t="shared" si="147"/>
        <v/>
      </c>
      <c r="GU79" s="93" t="str">
        <f t="shared" si="148"/>
        <v/>
      </c>
      <c r="GV79" s="94" t="str">
        <f t="shared" si="149"/>
        <v/>
      </c>
      <c r="GW79" s="95" t="str">
        <f t="shared" si="150"/>
        <v/>
      </c>
      <c r="GY79" s="87"/>
      <c r="GZ79" s="87"/>
      <c r="HA79" s="88" t="str">
        <f t="shared" si="151"/>
        <v/>
      </c>
      <c r="HB79" s="89" t="str">
        <f t="shared" si="152"/>
        <v/>
      </c>
      <c r="HC79" s="90" t="str">
        <f t="shared" si="153"/>
        <v/>
      </c>
      <c r="HD79" s="90" t="str">
        <f t="shared" si="154"/>
        <v/>
      </c>
      <c r="HE79" s="91" t="str">
        <f t="shared" si="155"/>
        <v/>
      </c>
      <c r="HF79" s="92" t="str">
        <f t="shared" si="156"/>
        <v/>
      </c>
      <c r="HG79" s="93" t="str">
        <f t="shared" si="157"/>
        <v/>
      </c>
      <c r="HH79" s="94" t="str">
        <f t="shared" si="158"/>
        <v/>
      </c>
      <c r="HI79" s="95" t="str">
        <f t="shared" si="159"/>
        <v/>
      </c>
      <c r="HK79" s="87"/>
      <c r="HL79" s="87"/>
      <c r="HM79" s="88" t="str">
        <f t="shared" si="160"/>
        <v/>
      </c>
      <c r="HN79" s="89" t="str">
        <f t="shared" si="161"/>
        <v/>
      </c>
      <c r="HO79" s="90" t="str">
        <f t="shared" si="162"/>
        <v/>
      </c>
      <c r="HP79" s="90" t="str">
        <f t="shared" si="163"/>
        <v/>
      </c>
      <c r="HQ79" s="91" t="str">
        <f t="shared" si="164"/>
        <v/>
      </c>
      <c r="HR79" s="92" t="str">
        <f t="shared" si="165"/>
        <v/>
      </c>
      <c r="HS79" s="93" t="str">
        <f t="shared" si="166"/>
        <v/>
      </c>
      <c r="HT79" s="94" t="str">
        <f t="shared" si="167"/>
        <v/>
      </c>
      <c r="HU79" s="95" t="str">
        <f t="shared" si="168"/>
        <v/>
      </c>
      <c r="HW79" s="87"/>
      <c r="HX79" s="87"/>
      <c r="HY79" s="88" t="str">
        <f t="shared" si="169"/>
        <v/>
      </c>
      <c r="HZ79" s="89" t="str">
        <f t="shared" si="170"/>
        <v/>
      </c>
      <c r="IA79" s="90" t="str">
        <f t="shared" si="171"/>
        <v/>
      </c>
      <c r="IB79" s="90" t="str">
        <f t="shared" si="172"/>
        <v/>
      </c>
      <c r="IC79" s="91" t="str">
        <f t="shared" si="173"/>
        <v/>
      </c>
      <c r="ID79" s="92" t="str">
        <f t="shared" si="174"/>
        <v/>
      </c>
      <c r="IE79" s="93" t="str">
        <f t="shared" si="175"/>
        <v/>
      </c>
      <c r="IF79" s="94" t="str">
        <f t="shared" si="176"/>
        <v/>
      </c>
      <c r="IG79" s="95" t="str">
        <f t="shared" si="177"/>
        <v/>
      </c>
      <c r="II79" s="87"/>
      <c r="IJ79" s="87"/>
      <c r="IK79" s="88" t="str">
        <f t="shared" si="178"/>
        <v/>
      </c>
      <c r="IL79" s="89" t="str">
        <f t="shared" si="179"/>
        <v/>
      </c>
      <c r="IM79" s="90" t="str">
        <f t="shared" si="180"/>
        <v/>
      </c>
      <c r="IN79" s="90" t="str">
        <f t="shared" si="181"/>
        <v/>
      </c>
      <c r="IO79" s="91" t="str">
        <f t="shared" si="182"/>
        <v/>
      </c>
      <c r="IP79" s="92" t="str">
        <f t="shared" si="183"/>
        <v/>
      </c>
      <c r="IQ79" s="93" t="str">
        <f t="shared" si="184"/>
        <v/>
      </c>
      <c r="IR79" s="94" t="str">
        <f t="shared" si="185"/>
        <v/>
      </c>
      <c r="IS79" s="95" t="str">
        <f t="shared" si="186"/>
        <v/>
      </c>
      <c r="IU79" s="87"/>
      <c r="IV79" s="87"/>
      <c r="IW79" s="88" t="str">
        <f t="shared" si="187"/>
        <v/>
      </c>
      <c r="IX79" s="89" t="str">
        <f t="shared" si="188"/>
        <v/>
      </c>
      <c r="IY79" s="90" t="str">
        <f t="shared" si="189"/>
        <v/>
      </c>
      <c r="IZ79" s="90" t="str">
        <f t="shared" si="190"/>
        <v/>
      </c>
      <c r="JA79" s="91" t="str">
        <f t="shared" si="191"/>
        <v/>
      </c>
      <c r="JB79" s="92" t="str">
        <f t="shared" si="192"/>
        <v/>
      </c>
      <c r="JC79" s="93" t="str">
        <f t="shared" si="193"/>
        <v/>
      </c>
      <c r="JD79" s="94" t="str">
        <f t="shared" si="194"/>
        <v/>
      </c>
      <c r="JE79" s="95" t="str">
        <f t="shared" si="195"/>
        <v/>
      </c>
      <c r="JG79" s="87"/>
      <c r="JH79" s="87"/>
      <c r="JI79" s="88" t="str">
        <f t="shared" si="196"/>
        <v/>
      </c>
      <c r="JJ79" s="89" t="str">
        <f t="shared" si="197"/>
        <v/>
      </c>
      <c r="JK79" s="90" t="str">
        <f t="shared" si="198"/>
        <v/>
      </c>
      <c r="JL79" s="90" t="str">
        <f t="shared" si="199"/>
        <v/>
      </c>
      <c r="JM79" s="91" t="str">
        <f t="shared" si="200"/>
        <v/>
      </c>
      <c r="JN79" s="92" t="str">
        <f t="shared" si="201"/>
        <v/>
      </c>
      <c r="JO79" s="93" t="str">
        <f t="shared" si="202"/>
        <v/>
      </c>
      <c r="JP79" s="94" t="str">
        <f t="shared" si="203"/>
        <v/>
      </c>
      <c r="JQ79" s="95" t="str">
        <f t="shared" si="204"/>
        <v/>
      </c>
      <c r="JS79" s="87"/>
      <c r="JT79" s="87"/>
      <c r="JU79" s="88" t="str">
        <f t="shared" si="205"/>
        <v/>
      </c>
      <c r="JV79" s="89" t="str">
        <f t="shared" si="206"/>
        <v/>
      </c>
      <c r="JW79" s="90" t="str">
        <f t="shared" si="207"/>
        <v/>
      </c>
      <c r="JX79" s="90" t="str">
        <f t="shared" si="208"/>
        <v/>
      </c>
      <c r="JY79" s="91" t="str">
        <f t="shared" si="209"/>
        <v/>
      </c>
      <c r="JZ79" s="92" t="str">
        <f t="shared" si="210"/>
        <v/>
      </c>
      <c r="KA79" s="93" t="str">
        <f t="shared" si="211"/>
        <v/>
      </c>
      <c r="KB79" s="94" t="str">
        <f t="shared" si="212"/>
        <v/>
      </c>
      <c r="KC79" s="95" t="str">
        <f t="shared" si="213"/>
        <v/>
      </c>
      <c r="KE79" s="87"/>
      <c r="KF79" s="87"/>
    </row>
    <row r="80" spans="1:292" ht="13.5" customHeight="1" x14ac:dyDescent="0.25">
      <c r="A80" s="17"/>
      <c r="B80" s="87" t="s">
        <v>604</v>
      </c>
      <c r="C80" s="87" t="s">
        <v>1086</v>
      </c>
      <c r="E80" s="88" t="str">
        <f t="shared" si="0"/>
        <v/>
      </c>
      <c r="F80" s="89" t="str">
        <f t="shared" si="1"/>
        <v/>
      </c>
      <c r="G80" s="90" t="str">
        <f t="shared" si="2"/>
        <v/>
      </c>
      <c r="H80" s="90" t="str">
        <f t="shared" si="3"/>
        <v/>
      </c>
      <c r="I80" s="91" t="str">
        <f t="shared" si="4"/>
        <v/>
      </c>
      <c r="J80" s="92" t="str">
        <f t="shared" si="5"/>
        <v/>
      </c>
      <c r="K80" s="93" t="str">
        <f t="shared" si="6"/>
        <v/>
      </c>
      <c r="L80" s="94" t="str">
        <f t="shared" si="214"/>
        <v/>
      </c>
      <c r="M80" s="95" t="str">
        <f t="shared" si="7"/>
        <v/>
      </c>
      <c r="O80" s="87"/>
      <c r="P80" s="87"/>
      <c r="Q80" s="88">
        <f t="shared" si="8"/>
        <v>43238</v>
      </c>
      <c r="R80" s="89" t="str">
        <f t="shared" si="9"/>
        <v>Orbán III</v>
      </c>
      <c r="S80" s="90">
        <f t="shared" si="10"/>
        <v>41796</v>
      </c>
      <c r="T80" s="90">
        <f t="shared" si="11"/>
        <v>43238</v>
      </c>
      <c r="U80" s="91" t="str">
        <f t="shared" si="12"/>
        <v>László Trócsányi</v>
      </c>
      <c r="V80" s="92" t="str">
        <f t="shared" si="13"/>
        <v>1956</v>
      </c>
      <c r="W80" s="93" t="str">
        <f t="shared" si="14"/>
        <v>male</v>
      </c>
      <c r="X80" s="94" t="s">
        <v>999</v>
      </c>
      <c r="Y80" s="95" t="str">
        <f t="shared" si="16"/>
        <v>Trócsányi_László_1956</v>
      </c>
      <c r="AA80" s="87"/>
      <c r="AB80" s="87" t="s">
        <v>1146</v>
      </c>
      <c r="AC80" s="88">
        <f t="shared" si="17"/>
        <v>44705</v>
      </c>
      <c r="AD80" s="89" t="str">
        <f t="shared" si="18"/>
        <v>Orban IV</v>
      </c>
      <c r="AE80" s="90">
        <f t="shared" si="19"/>
        <v>43238</v>
      </c>
      <c r="AF80" s="90">
        <v>43646</v>
      </c>
      <c r="AG80" s="91" t="str">
        <f t="shared" si="21"/>
        <v>László Trócsányi</v>
      </c>
      <c r="AH80" s="92" t="str">
        <f t="shared" si="22"/>
        <v>1956</v>
      </c>
      <c r="AI80" s="93" t="str">
        <f t="shared" si="23"/>
        <v>male</v>
      </c>
      <c r="AJ80" s="94" t="str">
        <f t="shared" si="24"/>
        <v>hu_independent01</v>
      </c>
      <c r="AK80" s="95" t="str">
        <f t="shared" si="25"/>
        <v>Trócsányi_László_1956</v>
      </c>
      <c r="AM80" s="87"/>
      <c r="AN80" s="87" t="s">
        <v>1146</v>
      </c>
      <c r="AO80" s="88">
        <f t="shared" si="26"/>
        <v>44926</v>
      </c>
      <c r="AP80" s="89" t="str">
        <f t="shared" si="27"/>
        <v>Orban IV</v>
      </c>
      <c r="AQ80" s="90">
        <f t="shared" si="28"/>
        <v>44705</v>
      </c>
      <c r="AR80" s="90">
        <f t="shared" si="29"/>
        <v>44926</v>
      </c>
      <c r="AS80" s="91" t="str">
        <f t="shared" si="30"/>
        <v>Judit Varga</v>
      </c>
      <c r="AT80" s="92" t="str">
        <f t="shared" si="31"/>
        <v>1980</v>
      </c>
      <c r="AU80" s="93" t="str">
        <f t="shared" si="32"/>
        <v>female</v>
      </c>
      <c r="AV80" s="94" t="str">
        <f t="shared" si="33"/>
        <v>hu_fidesz01</v>
      </c>
      <c r="AW80" s="95" t="str">
        <f t="shared" si="34"/>
        <v>Varga_Judit_1980</v>
      </c>
      <c r="AY80" s="87"/>
      <c r="AZ80" s="87" t="s">
        <v>1149</v>
      </c>
      <c r="BA80" s="88" t="str">
        <f t="shared" si="35"/>
        <v/>
      </c>
      <c r="BB80" s="89" t="str">
        <f t="shared" si="36"/>
        <v/>
      </c>
      <c r="BC80" s="90" t="str">
        <f t="shared" si="37"/>
        <v/>
      </c>
      <c r="BD80" s="90" t="str">
        <f t="shared" si="38"/>
        <v/>
      </c>
      <c r="BE80" s="91" t="str">
        <f t="shared" si="39"/>
        <v/>
      </c>
      <c r="BF80" s="92" t="str">
        <f t="shared" si="40"/>
        <v/>
      </c>
      <c r="BG80" s="93" t="str">
        <f t="shared" si="41"/>
        <v/>
      </c>
      <c r="BH80" s="94" t="str">
        <f t="shared" si="42"/>
        <v/>
      </c>
      <c r="BI80" s="95" t="str">
        <f t="shared" si="43"/>
        <v/>
      </c>
      <c r="BK80" s="87"/>
      <c r="BL80" s="87"/>
      <c r="BM80" s="88" t="str">
        <f t="shared" si="44"/>
        <v/>
      </c>
      <c r="BN80" s="89" t="str">
        <f t="shared" si="45"/>
        <v/>
      </c>
      <c r="BO80" s="90" t="str">
        <f t="shared" si="46"/>
        <v/>
      </c>
      <c r="BP80" s="90" t="str">
        <f t="shared" si="47"/>
        <v/>
      </c>
      <c r="BQ80" s="91" t="str">
        <f t="shared" si="48"/>
        <v/>
      </c>
      <c r="BR80" s="92" t="str">
        <f t="shared" si="49"/>
        <v/>
      </c>
      <c r="BS80" s="93" t="str">
        <f t="shared" si="50"/>
        <v/>
      </c>
      <c r="BT80" s="94" t="str">
        <f t="shared" si="51"/>
        <v/>
      </c>
      <c r="BU80" s="95" t="str">
        <f t="shared" si="52"/>
        <v/>
      </c>
      <c r="BW80" s="87"/>
      <c r="BX80" s="87"/>
      <c r="BY80" s="88" t="str">
        <f t="shared" si="53"/>
        <v/>
      </c>
      <c r="BZ80" s="89" t="str">
        <f t="shared" si="54"/>
        <v/>
      </c>
      <c r="CA80" s="90" t="str">
        <f t="shared" si="55"/>
        <v/>
      </c>
      <c r="CB80" s="90" t="str">
        <f t="shared" si="56"/>
        <v/>
      </c>
      <c r="CC80" s="91" t="str">
        <f t="shared" si="57"/>
        <v/>
      </c>
      <c r="CD80" s="92" t="str">
        <f t="shared" si="58"/>
        <v/>
      </c>
      <c r="CE80" s="93" t="str">
        <f t="shared" si="59"/>
        <v/>
      </c>
      <c r="CF80" s="94" t="str">
        <f t="shared" si="60"/>
        <v/>
      </c>
      <c r="CG80" s="95" t="str">
        <f t="shared" si="61"/>
        <v/>
      </c>
      <c r="CI80" s="87"/>
      <c r="CJ80" s="87"/>
      <c r="CK80" s="88" t="str">
        <f t="shared" si="62"/>
        <v/>
      </c>
      <c r="CL80" s="89" t="str">
        <f t="shared" si="63"/>
        <v/>
      </c>
      <c r="CM80" s="90" t="str">
        <f t="shared" si="64"/>
        <v/>
      </c>
      <c r="CN80" s="90" t="str">
        <f t="shared" si="65"/>
        <v/>
      </c>
      <c r="CO80" s="91" t="str">
        <f t="shared" si="66"/>
        <v/>
      </c>
      <c r="CP80" s="92" t="str">
        <f t="shared" si="67"/>
        <v/>
      </c>
      <c r="CQ80" s="93" t="str">
        <f t="shared" si="68"/>
        <v/>
      </c>
      <c r="CR80" s="94" t="str">
        <f t="shared" si="69"/>
        <v/>
      </c>
      <c r="CS80" s="95" t="str">
        <f t="shared" si="70"/>
        <v/>
      </c>
      <c r="CU80" s="87"/>
      <c r="CV80" s="87"/>
      <c r="CW80" s="88" t="str">
        <f t="shared" si="71"/>
        <v/>
      </c>
      <c r="CX80" s="89" t="str">
        <f t="shared" si="72"/>
        <v/>
      </c>
      <c r="CY80" s="90" t="str">
        <f t="shared" si="73"/>
        <v/>
      </c>
      <c r="CZ80" s="90" t="str">
        <f t="shared" si="74"/>
        <v/>
      </c>
      <c r="DA80" s="91" t="str">
        <f t="shared" si="75"/>
        <v/>
      </c>
      <c r="DB80" s="92" t="str">
        <f t="shared" si="76"/>
        <v/>
      </c>
      <c r="DC80" s="93" t="str">
        <f t="shared" si="77"/>
        <v/>
      </c>
      <c r="DD80" s="94" t="str">
        <f t="shared" si="78"/>
        <v/>
      </c>
      <c r="DE80" s="95" t="str">
        <f t="shared" si="79"/>
        <v/>
      </c>
      <c r="DG80" s="87"/>
      <c r="DH80" s="87"/>
      <c r="DI80" s="88" t="str">
        <f t="shared" si="80"/>
        <v/>
      </c>
      <c r="DJ80" s="89" t="str">
        <f t="shared" si="81"/>
        <v/>
      </c>
      <c r="DK80" s="90" t="str">
        <f t="shared" si="82"/>
        <v/>
      </c>
      <c r="DL80" s="90" t="str">
        <f t="shared" si="83"/>
        <v/>
      </c>
      <c r="DM80" s="91" t="str">
        <f t="shared" si="84"/>
        <v/>
      </c>
      <c r="DN80" s="92" t="str">
        <f t="shared" si="85"/>
        <v/>
      </c>
      <c r="DO80" s="93" t="str">
        <f t="shared" si="86"/>
        <v/>
      </c>
      <c r="DP80" s="94" t="str">
        <f t="shared" si="87"/>
        <v/>
      </c>
      <c r="DQ80" s="95" t="str">
        <f t="shared" si="88"/>
        <v/>
      </c>
      <c r="DS80" s="87"/>
      <c r="DT80" s="87"/>
      <c r="DU80" s="88" t="str">
        <f t="shared" si="89"/>
        <v/>
      </c>
      <c r="DV80" s="89" t="str">
        <f t="shared" si="90"/>
        <v/>
      </c>
      <c r="DW80" s="90" t="str">
        <f t="shared" si="91"/>
        <v/>
      </c>
      <c r="DX80" s="90" t="str">
        <f t="shared" si="92"/>
        <v/>
      </c>
      <c r="DY80" s="91" t="str">
        <f t="shared" si="93"/>
        <v/>
      </c>
      <c r="DZ80" s="92" t="str">
        <f t="shared" si="94"/>
        <v/>
      </c>
      <c r="EA80" s="93" t="str">
        <f t="shared" si="95"/>
        <v/>
      </c>
      <c r="EB80" s="94" t="str">
        <f t="shared" si="96"/>
        <v/>
      </c>
      <c r="EC80" s="95" t="str">
        <f t="shared" si="97"/>
        <v/>
      </c>
      <c r="EE80" s="87"/>
      <c r="EF80" s="87"/>
      <c r="EG80" s="88" t="str">
        <f t="shared" si="98"/>
        <v/>
      </c>
      <c r="EH80" s="89" t="str">
        <f t="shared" si="99"/>
        <v/>
      </c>
      <c r="EI80" s="90" t="str">
        <f t="shared" si="100"/>
        <v/>
      </c>
      <c r="EJ80" s="90" t="str">
        <f t="shared" si="101"/>
        <v/>
      </c>
      <c r="EK80" s="91" t="str">
        <f t="shared" si="102"/>
        <v/>
      </c>
      <c r="EL80" s="92" t="str">
        <f t="shared" si="103"/>
        <v/>
      </c>
      <c r="EM80" s="93" t="str">
        <f t="shared" si="104"/>
        <v/>
      </c>
      <c r="EN80" s="94" t="str">
        <f t="shared" si="105"/>
        <v/>
      </c>
      <c r="EO80" s="95" t="str">
        <f t="shared" si="106"/>
        <v/>
      </c>
      <c r="EQ80" s="87"/>
      <c r="ER80" s="87"/>
      <c r="ES80" s="88" t="str">
        <f t="shared" si="107"/>
        <v/>
      </c>
      <c r="ET80" s="89" t="str">
        <f t="shared" si="108"/>
        <v/>
      </c>
      <c r="EU80" s="90" t="str">
        <f t="shared" si="109"/>
        <v/>
      </c>
      <c r="EV80" s="90" t="str">
        <f t="shared" si="110"/>
        <v/>
      </c>
      <c r="EW80" s="91" t="str">
        <f t="shared" si="111"/>
        <v/>
      </c>
      <c r="EX80" s="92" t="str">
        <f t="shared" si="112"/>
        <v/>
      </c>
      <c r="EY80" s="93" t="str">
        <f t="shared" si="113"/>
        <v/>
      </c>
      <c r="EZ80" s="94" t="str">
        <f t="shared" si="114"/>
        <v/>
      </c>
      <c r="FA80" s="95" t="str">
        <f t="shared" si="115"/>
        <v/>
      </c>
      <c r="FC80" s="87"/>
      <c r="FD80" s="87"/>
      <c r="FE80" s="88" t="str">
        <f t="shared" si="116"/>
        <v/>
      </c>
      <c r="FF80" s="89" t="str">
        <f t="shared" si="117"/>
        <v/>
      </c>
      <c r="FG80" s="90" t="str">
        <f t="shared" si="118"/>
        <v/>
      </c>
      <c r="FH80" s="90" t="str">
        <f t="shared" si="119"/>
        <v/>
      </c>
      <c r="FI80" s="91" t="str">
        <f t="shared" si="120"/>
        <v/>
      </c>
      <c r="FJ80" s="92" t="str">
        <f t="shared" si="121"/>
        <v/>
      </c>
      <c r="FK80" s="93" t="str">
        <f t="shared" si="122"/>
        <v/>
      </c>
      <c r="FL80" s="94" t="str">
        <f t="shared" si="123"/>
        <v/>
      </c>
      <c r="FM80" s="95" t="str">
        <f t="shared" si="124"/>
        <v/>
      </c>
      <c r="FO80" s="87"/>
      <c r="FP80" s="87"/>
      <c r="FQ80" s="88" t="str">
        <f>IF(FU80="","",#REF!)</f>
        <v/>
      </c>
      <c r="FR80" s="89" t="str">
        <f t="shared" si="125"/>
        <v/>
      </c>
      <c r="FS80" s="90" t="str">
        <f t="shared" si="126"/>
        <v/>
      </c>
      <c r="FT80" s="90" t="str">
        <f t="shared" si="127"/>
        <v/>
      </c>
      <c r="FU80" s="91" t="str">
        <f t="shared" si="128"/>
        <v/>
      </c>
      <c r="FV80" s="92" t="str">
        <f t="shared" si="129"/>
        <v/>
      </c>
      <c r="FW80" s="93" t="str">
        <f t="shared" si="130"/>
        <v/>
      </c>
      <c r="FX80" s="94" t="str">
        <f t="shared" si="131"/>
        <v/>
      </c>
      <c r="FY80" s="95" t="str">
        <f t="shared" si="132"/>
        <v/>
      </c>
      <c r="GA80" s="87"/>
      <c r="GB80" s="87"/>
      <c r="GC80" s="88" t="str">
        <f t="shared" si="133"/>
        <v/>
      </c>
      <c r="GD80" s="89" t="str">
        <f t="shared" si="134"/>
        <v/>
      </c>
      <c r="GE80" s="90" t="str">
        <f t="shared" si="135"/>
        <v/>
      </c>
      <c r="GF80" s="90" t="str">
        <f t="shared" si="136"/>
        <v/>
      </c>
      <c r="GG80" s="91" t="str">
        <f t="shared" si="137"/>
        <v/>
      </c>
      <c r="GH80" s="92" t="str">
        <f t="shared" si="138"/>
        <v/>
      </c>
      <c r="GI80" s="93" t="str">
        <f t="shared" si="139"/>
        <v/>
      </c>
      <c r="GJ80" s="94" t="str">
        <f t="shared" si="140"/>
        <v/>
      </c>
      <c r="GK80" s="95" t="str">
        <f t="shared" si="141"/>
        <v/>
      </c>
      <c r="GM80" s="87"/>
      <c r="GN80" s="87"/>
      <c r="GO80" s="88" t="str">
        <f t="shared" si="142"/>
        <v/>
      </c>
      <c r="GP80" s="89" t="str">
        <f t="shared" si="143"/>
        <v/>
      </c>
      <c r="GQ80" s="90" t="str">
        <f t="shared" si="144"/>
        <v/>
      </c>
      <c r="GR80" s="90" t="str">
        <f t="shared" si="145"/>
        <v/>
      </c>
      <c r="GS80" s="91" t="str">
        <f t="shared" si="146"/>
        <v/>
      </c>
      <c r="GT80" s="92" t="str">
        <f t="shared" si="147"/>
        <v/>
      </c>
      <c r="GU80" s="93" t="str">
        <f t="shared" si="148"/>
        <v/>
      </c>
      <c r="GV80" s="94" t="str">
        <f t="shared" si="149"/>
        <v/>
      </c>
      <c r="GW80" s="95" t="str">
        <f t="shared" si="150"/>
        <v/>
      </c>
      <c r="GY80" s="87"/>
      <c r="GZ80" s="87"/>
      <c r="HA80" s="88" t="str">
        <f t="shared" si="151"/>
        <v/>
      </c>
      <c r="HB80" s="89" t="str">
        <f t="shared" si="152"/>
        <v/>
      </c>
      <c r="HC80" s="90" t="str">
        <f t="shared" si="153"/>
        <v/>
      </c>
      <c r="HD80" s="90" t="str">
        <f t="shared" si="154"/>
        <v/>
      </c>
      <c r="HE80" s="91" t="str">
        <f t="shared" si="155"/>
        <v/>
      </c>
      <c r="HF80" s="92" t="str">
        <f t="shared" si="156"/>
        <v/>
      </c>
      <c r="HG80" s="93" t="str">
        <f t="shared" si="157"/>
        <v/>
      </c>
      <c r="HH80" s="94" t="str">
        <f t="shared" si="158"/>
        <v/>
      </c>
      <c r="HI80" s="95" t="str">
        <f t="shared" si="159"/>
        <v/>
      </c>
      <c r="HK80" s="87"/>
      <c r="HL80" s="87"/>
      <c r="HM80" s="88" t="str">
        <f t="shared" si="160"/>
        <v/>
      </c>
      <c r="HN80" s="89" t="str">
        <f t="shared" si="161"/>
        <v/>
      </c>
      <c r="HO80" s="90" t="str">
        <f t="shared" si="162"/>
        <v/>
      </c>
      <c r="HP80" s="90" t="str">
        <f t="shared" si="163"/>
        <v/>
      </c>
      <c r="HQ80" s="91" t="str">
        <f t="shared" si="164"/>
        <v/>
      </c>
      <c r="HR80" s="92" t="str">
        <f t="shared" si="165"/>
        <v/>
      </c>
      <c r="HS80" s="93" t="str">
        <f t="shared" si="166"/>
        <v/>
      </c>
      <c r="HT80" s="94" t="str">
        <f t="shared" si="167"/>
        <v/>
      </c>
      <c r="HU80" s="95" t="str">
        <f t="shared" si="168"/>
        <v/>
      </c>
      <c r="HW80" s="87"/>
      <c r="HX80" s="87"/>
      <c r="HY80" s="88" t="str">
        <f t="shared" si="169"/>
        <v/>
      </c>
      <c r="HZ80" s="89" t="str">
        <f t="shared" si="170"/>
        <v/>
      </c>
      <c r="IA80" s="90" t="str">
        <f t="shared" si="171"/>
        <v/>
      </c>
      <c r="IB80" s="90" t="str">
        <f t="shared" si="172"/>
        <v/>
      </c>
      <c r="IC80" s="91" t="str">
        <f t="shared" si="173"/>
        <v/>
      </c>
      <c r="ID80" s="92" t="str">
        <f t="shared" si="174"/>
        <v/>
      </c>
      <c r="IE80" s="93" t="str">
        <f t="shared" si="175"/>
        <v/>
      </c>
      <c r="IF80" s="94" t="str">
        <f t="shared" si="176"/>
        <v/>
      </c>
      <c r="IG80" s="95" t="str">
        <f t="shared" si="177"/>
        <v/>
      </c>
      <c r="II80" s="87"/>
      <c r="IJ80" s="87"/>
      <c r="IK80" s="88" t="str">
        <f t="shared" si="178"/>
        <v/>
      </c>
      <c r="IL80" s="89" t="str">
        <f t="shared" si="179"/>
        <v/>
      </c>
      <c r="IM80" s="90" t="str">
        <f t="shared" si="180"/>
        <v/>
      </c>
      <c r="IN80" s="90" t="str">
        <f t="shared" si="181"/>
        <v/>
      </c>
      <c r="IO80" s="91" t="str">
        <f t="shared" si="182"/>
        <v/>
      </c>
      <c r="IP80" s="92" t="str">
        <f t="shared" si="183"/>
        <v/>
      </c>
      <c r="IQ80" s="93" t="str">
        <f t="shared" si="184"/>
        <v/>
      </c>
      <c r="IR80" s="94" t="str">
        <f t="shared" si="185"/>
        <v/>
      </c>
      <c r="IS80" s="95" t="str">
        <f t="shared" si="186"/>
        <v/>
      </c>
      <c r="IU80" s="87"/>
      <c r="IV80" s="87"/>
      <c r="IW80" s="88" t="str">
        <f t="shared" si="187"/>
        <v/>
      </c>
      <c r="IX80" s="89" t="str">
        <f t="shared" si="188"/>
        <v/>
      </c>
      <c r="IY80" s="90" t="str">
        <f t="shared" si="189"/>
        <v/>
      </c>
      <c r="IZ80" s="90" t="str">
        <f t="shared" si="190"/>
        <v/>
      </c>
      <c r="JA80" s="91" t="str">
        <f t="shared" si="191"/>
        <v/>
      </c>
      <c r="JB80" s="92" t="str">
        <f t="shared" si="192"/>
        <v/>
      </c>
      <c r="JC80" s="93" t="str">
        <f t="shared" si="193"/>
        <v/>
      </c>
      <c r="JD80" s="94" t="str">
        <f t="shared" si="194"/>
        <v/>
      </c>
      <c r="JE80" s="95" t="str">
        <f t="shared" si="195"/>
        <v/>
      </c>
      <c r="JG80" s="87"/>
      <c r="JH80" s="87"/>
      <c r="JI80" s="88" t="str">
        <f t="shared" si="196"/>
        <v/>
      </c>
      <c r="JJ80" s="89" t="str">
        <f t="shared" si="197"/>
        <v/>
      </c>
      <c r="JK80" s="90" t="str">
        <f t="shared" si="198"/>
        <v/>
      </c>
      <c r="JL80" s="90" t="str">
        <f t="shared" si="199"/>
        <v/>
      </c>
      <c r="JM80" s="91" t="str">
        <f t="shared" si="200"/>
        <v/>
      </c>
      <c r="JN80" s="92" t="str">
        <f t="shared" si="201"/>
        <v/>
      </c>
      <c r="JO80" s="93" t="str">
        <f t="shared" si="202"/>
        <v/>
      </c>
      <c r="JP80" s="94" t="str">
        <f t="shared" si="203"/>
        <v/>
      </c>
      <c r="JQ80" s="95" t="str">
        <f t="shared" si="204"/>
        <v/>
      </c>
      <c r="JS80" s="87"/>
      <c r="JT80" s="87"/>
      <c r="JU80" s="88" t="str">
        <f t="shared" si="205"/>
        <v/>
      </c>
      <c r="JV80" s="89" t="str">
        <f t="shared" si="206"/>
        <v/>
      </c>
      <c r="JW80" s="90" t="str">
        <f t="shared" si="207"/>
        <v/>
      </c>
      <c r="JX80" s="90" t="str">
        <f t="shared" si="208"/>
        <v/>
      </c>
      <c r="JY80" s="91" t="str">
        <f t="shared" si="209"/>
        <v/>
      </c>
      <c r="JZ80" s="92" t="str">
        <f t="shared" si="210"/>
        <v/>
      </c>
      <c r="KA80" s="93" t="str">
        <f t="shared" si="211"/>
        <v/>
      </c>
      <c r="KB80" s="94" t="str">
        <f t="shared" si="212"/>
        <v/>
      </c>
      <c r="KC80" s="95" t="str">
        <f t="shared" si="213"/>
        <v/>
      </c>
      <c r="KE80" s="87"/>
      <c r="KF80" s="87"/>
    </row>
    <row r="81" spans="1:292" ht="13.5" customHeight="1" x14ac:dyDescent="0.25">
      <c r="A81" s="17"/>
      <c r="B81" s="87" t="s">
        <v>604</v>
      </c>
      <c r="C81" s="87" t="s">
        <v>1086</v>
      </c>
      <c r="E81" s="88"/>
      <c r="F81" s="89"/>
      <c r="G81" s="90"/>
      <c r="H81" s="90"/>
      <c r="I81" s="91"/>
      <c r="J81" s="92"/>
      <c r="K81" s="93"/>
      <c r="L81" s="94"/>
      <c r="M81" s="95"/>
      <c r="O81" s="87"/>
      <c r="P81" s="87"/>
      <c r="Q81" s="88"/>
      <c r="R81" s="89"/>
      <c r="S81" s="90"/>
      <c r="T81" s="90"/>
      <c r="U81" s="91"/>
      <c r="V81" s="92"/>
      <c r="W81" s="93"/>
      <c r="X81" s="94"/>
      <c r="Y81" s="95"/>
      <c r="AA81" s="87"/>
      <c r="AB81" s="87"/>
      <c r="AC81" s="88">
        <f t="shared" ref="AC81" si="382">IF(AG81="","",AC$3)</f>
        <v>44705</v>
      </c>
      <c r="AD81" s="89" t="str">
        <f t="shared" ref="AD81" si="383">IF(AG81="","",AC$1)</f>
        <v>Orban IV</v>
      </c>
      <c r="AE81" s="90">
        <v>43657</v>
      </c>
      <c r="AF81" s="90">
        <f t="shared" ref="AF81" si="384">IF(AG81="","",AC$3)</f>
        <v>44705</v>
      </c>
      <c r="AG81" s="91" t="str">
        <f t="shared" ref="AG81" si="385">IF(AN81="","",IF(ISNUMBER(SEARCH(":",AN81)),MID(AN81,FIND(":",AN81)+2,FIND("(",AN81)-FIND(":",AN81)-3),LEFT(AN81,FIND("(",AN81)-2)))</f>
        <v>Judit Varga</v>
      </c>
      <c r="AH81" s="92" t="str">
        <f t="shared" ref="AH81" si="386">IF(AN81="","",MID(AN81,FIND("(",AN81)+1,4))</f>
        <v>1980</v>
      </c>
      <c r="AI81" s="93" t="str">
        <f t="shared" ref="AI81" si="387">IF(ISNUMBER(SEARCH("*female*",AN81)),"female",IF(ISNUMBER(SEARCH("*male*",AN81)),"male",""))</f>
        <v>female</v>
      </c>
      <c r="AJ81" s="94" t="str">
        <f t="shared" ref="AJ81" si="388">IF(AN81="","",IF(ISERROR(MID(AN81,FIND("male,",AN81)+6,(FIND(")",AN81)-(FIND("male,",AN81)+6))))=TRUE,"missing/error",MID(AN81,FIND("male,",AN81)+6,(FIND(")",AN81)-(FIND("male,",AN81)+6)))))</f>
        <v>hu_fidesz01</v>
      </c>
      <c r="AK81" s="95" t="str">
        <f t="shared" ref="AK81" si="389">IF(AG81="","",(MID(AG81,(SEARCH("^^",SUBSTITUTE(AG81," ","^^",LEN(AG81)-LEN(SUBSTITUTE(AG81," ","")))))+1,99)&amp;"_"&amp;LEFT(AG81,FIND(" ",AG81)-1)&amp;"_"&amp;AH81))</f>
        <v>Varga_Judit_1980</v>
      </c>
      <c r="AM81" s="87"/>
      <c r="AN81" s="87" t="s">
        <v>1149</v>
      </c>
      <c r="AO81" s="88"/>
      <c r="AP81" s="89"/>
      <c r="AQ81" s="90"/>
      <c r="AR81" s="90"/>
      <c r="AS81" s="91"/>
      <c r="AT81" s="92"/>
      <c r="AU81" s="93"/>
      <c r="AV81" s="94"/>
      <c r="AW81" s="95"/>
      <c r="AY81" s="87"/>
      <c r="AZ81" s="87"/>
      <c r="BA81" s="88"/>
      <c r="BB81" s="89"/>
      <c r="BC81" s="90"/>
      <c r="BD81" s="90"/>
      <c r="BE81" s="91"/>
      <c r="BF81" s="92"/>
      <c r="BG81" s="93"/>
      <c r="BH81" s="94"/>
      <c r="BI81" s="95"/>
      <c r="BK81" s="87"/>
      <c r="BL81" s="87"/>
      <c r="BM81" s="88"/>
      <c r="BN81" s="89"/>
      <c r="BO81" s="90"/>
      <c r="BP81" s="90"/>
      <c r="BQ81" s="91"/>
      <c r="BR81" s="92"/>
      <c r="BS81" s="93"/>
      <c r="BT81" s="94"/>
      <c r="BU81" s="95"/>
      <c r="BW81" s="87"/>
      <c r="BX81" s="87"/>
      <c r="BY81" s="88"/>
      <c r="BZ81" s="89"/>
      <c r="CA81" s="90"/>
      <c r="CB81" s="90"/>
      <c r="CC81" s="91"/>
      <c r="CD81" s="92"/>
      <c r="CE81" s="93"/>
      <c r="CF81" s="94"/>
      <c r="CG81" s="95"/>
      <c r="CI81" s="87"/>
      <c r="CJ81" s="87"/>
      <c r="CK81" s="88"/>
      <c r="CL81" s="89"/>
      <c r="CM81" s="90"/>
      <c r="CN81" s="90"/>
      <c r="CO81" s="91"/>
      <c r="CP81" s="92"/>
      <c r="CQ81" s="93"/>
      <c r="CR81" s="94"/>
      <c r="CS81" s="95"/>
      <c r="CU81" s="87"/>
      <c r="CV81" s="87"/>
      <c r="CW81" s="88"/>
      <c r="CX81" s="89"/>
      <c r="CY81" s="90"/>
      <c r="CZ81" s="90"/>
      <c r="DA81" s="91"/>
      <c r="DB81" s="92"/>
      <c r="DC81" s="93"/>
      <c r="DD81" s="94"/>
      <c r="DE81" s="95"/>
      <c r="DG81" s="87"/>
      <c r="DH81" s="87"/>
      <c r="DI81" s="88"/>
      <c r="DJ81" s="89"/>
      <c r="DK81" s="90"/>
      <c r="DL81" s="90"/>
      <c r="DM81" s="91"/>
      <c r="DN81" s="92"/>
      <c r="DO81" s="93"/>
      <c r="DP81" s="94"/>
      <c r="DQ81" s="95"/>
      <c r="DS81" s="87"/>
      <c r="DT81" s="87"/>
      <c r="DU81" s="88"/>
      <c r="DV81" s="89"/>
      <c r="DW81" s="90"/>
      <c r="DX81" s="90"/>
      <c r="DY81" s="91"/>
      <c r="DZ81" s="92"/>
      <c r="EA81" s="93"/>
      <c r="EB81" s="94"/>
      <c r="EC81" s="95"/>
      <c r="EE81" s="87"/>
      <c r="EF81" s="87"/>
      <c r="EG81" s="88"/>
      <c r="EH81" s="89"/>
      <c r="EI81" s="90"/>
      <c r="EJ81" s="90"/>
      <c r="EK81" s="91"/>
      <c r="EL81" s="92"/>
      <c r="EM81" s="93"/>
      <c r="EN81" s="94"/>
      <c r="EO81" s="95"/>
      <c r="EQ81" s="87"/>
      <c r="ER81" s="87"/>
      <c r="ES81" s="88"/>
      <c r="ET81" s="89"/>
      <c r="EU81" s="90"/>
      <c r="EV81" s="90"/>
      <c r="EW81" s="91"/>
      <c r="EX81" s="92"/>
      <c r="EY81" s="93"/>
      <c r="EZ81" s="94"/>
      <c r="FA81" s="95"/>
      <c r="FC81" s="87"/>
      <c r="FD81" s="87"/>
      <c r="FE81" s="88"/>
      <c r="FF81" s="89"/>
      <c r="FG81" s="90"/>
      <c r="FH81" s="90"/>
      <c r="FI81" s="91"/>
      <c r="FJ81" s="92"/>
      <c r="FK81" s="93"/>
      <c r="FL81" s="94"/>
      <c r="FM81" s="95"/>
      <c r="FO81" s="87"/>
      <c r="FP81" s="87"/>
      <c r="FQ81" s="88"/>
      <c r="FR81" s="89"/>
      <c r="FS81" s="90"/>
      <c r="FT81" s="90"/>
      <c r="FU81" s="91"/>
      <c r="FV81" s="92"/>
      <c r="FW81" s="93"/>
      <c r="FX81" s="94"/>
      <c r="FY81" s="95"/>
      <c r="GA81" s="87"/>
      <c r="GB81" s="87"/>
      <c r="GC81" s="88"/>
      <c r="GD81" s="89"/>
      <c r="GE81" s="90"/>
      <c r="GF81" s="90"/>
      <c r="GG81" s="91"/>
      <c r="GH81" s="92"/>
      <c r="GI81" s="93"/>
      <c r="GJ81" s="94"/>
      <c r="GK81" s="95"/>
      <c r="GM81" s="87"/>
      <c r="GN81" s="87"/>
      <c r="GO81" s="88"/>
      <c r="GP81" s="89"/>
      <c r="GQ81" s="90"/>
      <c r="GR81" s="90"/>
      <c r="GS81" s="91"/>
      <c r="GT81" s="92"/>
      <c r="GU81" s="93"/>
      <c r="GV81" s="94"/>
      <c r="GW81" s="95"/>
      <c r="GY81" s="87"/>
      <c r="GZ81" s="87"/>
      <c r="HA81" s="88"/>
      <c r="HB81" s="89"/>
      <c r="HC81" s="90"/>
      <c r="HD81" s="90"/>
      <c r="HE81" s="91"/>
      <c r="HF81" s="92"/>
      <c r="HG81" s="93"/>
      <c r="HH81" s="94"/>
      <c r="HI81" s="95"/>
      <c r="HK81" s="87"/>
      <c r="HL81" s="87"/>
      <c r="HM81" s="88"/>
      <c r="HN81" s="89"/>
      <c r="HO81" s="90"/>
      <c r="HP81" s="90"/>
      <c r="HQ81" s="91"/>
      <c r="HR81" s="92"/>
      <c r="HS81" s="93"/>
      <c r="HT81" s="94"/>
      <c r="HU81" s="95"/>
      <c r="HW81" s="87"/>
      <c r="HX81" s="87"/>
      <c r="HY81" s="88"/>
      <c r="HZ81" s="89"/>
      <c r="IA81" s="90"/>
      <c r="IB81" s="90"/>
      <c r="IC81" s="91"/>
      <c r="ID81" s="92"/>
      <c r="IE81" s="93"/>
      <c r="IF81" s="94"/>
      <c r="IG81" s="95"/>
      <c r="II81" s="87"/>
      <c r="IJ81" s="87"/>
      <c r="IK81" s="88"/>
      <c r="IL81" s="89"/>
      <c r="IM81" s="90"/>
      <c r="IN81" s="90"/>
      <c r="IO81" s="91"/>
      <c r="IP81" s="92"/>
      <c r="IQ81" s="93"/>
      <c r="IR81" s="94"/>
      <c r="IS81" s="95"/>
      <c r="IU81" s="87"/>
      <c r="IV81" s="87"/>
      <c r="IW81" s="88"/>
      <c r="IX81" s="89"/>
      <c r="IY81" s="90"/>
      <c r="IZ81" s="90"/>
      <c r="JA81" s="91"/>
      <c r="JB81" s="92"/>
      <c r="JC81" s="93"/>
      <c r="JD81" s="94"/>
      <c r="JE81" s="95"/>
      <c r="JG81" s="87"/>
      <c r="JH81" s="87"/>
      <c r="JI81" s="88"/>
      <c r="JJ81" s="89"/>
      <c r="JK81" s="90"/>
      <c r="JL81" s="90"/>
      <c r="JM81" s="91"/>
      <c r="JN81" s="92"/>
      <c r="JO81" s="93"/>
      <c r="JP81" s="94"/>
      <c r="JQ81" s="95"/>
      <c r="JS81" s="87"/>
      <c r="JT81" s="87"/>
      <c r="JU81" s="88"/>
      <c r="JV81" s="89"/>
      <c r="JW81" s="90"/>
      <c r="JX81" s="90"/>
      <c r="JY81" s="91"/>
      <c r="JZ81" s="92"/>
      <c r="KA81" s="93"/>
      <c r="KB81" s="94"/>
      <c r="KC81" s="95"/>
      <c r="KE81" s="87"/>
      <c r="KF81" s="87"/>
    </row>
    <row r="82" spans="1:292" ht="13.5" customHeight="1" x14ac:dyDescent="0.25">
      <c r="A82" s="17"/>
      <c r="B82" s="2" t="s">
        <v>606</v>
      </c>
      <c r="C82" s="2" t="s">
        <v>607</v>
      </c>
      <c r="E82" s="88" t="str">
        <f t="shared" si="0"/>
        <v/>
      </c>
      <c r="F82" s="89" t="str">
        <f t="shared" si="1"/>
        <v/>
      </c>
      <c r="G82" s="90" t="str">
        <f t="shared" si="2"/>
        <v/>
      </c>
      <c r="H82" s="90" t="str">
        <f t="shared" si="3"/>
        <v/>
      </c>
      <c r="I82" s="91" t="str">
        <f t="shared" si="4"/>
        <v/>
      </c>
      <c r="J82" s="92" t="str">
        <f t="shared" si="5"/>
        <v/>
      </c>
      <c r="K82" s="93" t="str">
        <f t="shared" si="6"/>
        <v/>
      </c>
      <c r="L82" s="94" t="str">
        <f t="shared" si="214"/>
        <v/>
      </c>
      <c r="M82" s="95" t="str">
        <f t="shared" si="7"/>
        <v/>
      </c>
      <c r="O82" s="87"/>
      <c r="P82" s="87"/>
      <c r="Q82" s="88" t="str">
        <f t="shared" si="8"/>
        <v/>
      </c>
      <c r="R82" s="89" t="str">
        <f t="shared" si="9"/>
        <v/>
      </c>
      <c r="S82" s="90" t="str">
        <f t="shared" si="10"/>
        <v/>
      </c>
      <c r="T82" s="90" t="str">
        <f t="shared" si="11"/>
        <v/>
      </c>
      <c r="U82" s="91" t="str">
        <f t="shared" si="12"/>
        <v/>
      </c>
      <c r="V82" s="92" t="str">
        <f t="shared" si="13"/>
        <v/>
      </c>
      <c r="W82" s="93" t="str">
        <f t="shared" si="14"/>
        <v/>
      </c>
      <c r="X82" s="94" t="str">
        <f t="shared" si="15"/>
        <v/>
      </c>
      <c r="Y82" s="95" t="str">
        <f t="shared" si="16"/>
        <v/>
      </c>
      <c r="AA82" s="87"/>
      <c r="AB82" s="87"/>
      <c r="AC82" s="88" t="str">
        <f t="shared" si="17"/>
        <v/>
      </c>
      <c r="AD82" s="89" t="str">
        <f t="shared" si="18"/>
        <v/>
      </c>
      <c r="AE82" s="90" t="str">
        <f t="shared" si="19"/>
        <v/>
      </c>
      <c r="AF82" s="90" t="str">
        <f t="shared" si="20"/>
        <v/>
      </c>
      <c r="AG82" s="91" t="str">
        <f t="shared" si="21"/>
        <v/>
      </c>
      <c r="AH82" s="92" t="str">
        <f t="shared" si="22"/>
        <v/>
      </c>
      <c r="AI82" s="93" t="str">
        <f t="shared" si="23"/>
        <v/>
      </c>
      <c r="AJ82" s="94" t="str">
        <f t="shared" si="24"/>
        <v/>
      </c>
      <c r="AK82" s="95" t="str">
        <f t="shared" si="25"/>
        <v/>
      </c>
      <c r="AM82" s="87"/>
      <c r="AN82" s="87"/>
      <c r="AO82" s="88" t="str">
        <f t="shared" si="26"/>
        <v/>
      </c>
      <c r="AP82" s="89" t="str">
        <f t="shared" si="27"/>
        <v/>
      </c>
      <c r="AQ82" s="90" t="str">
        <f t="shared" si="28"/>
        <v/>
      </c>
      <c r="AR82" s="90" t="str">
        <f t="shared" si="29"/>
        <v/>
      </c>
      <c r="AS82" s="91" t="str">
        <f t="shared" si="30"/>
        <v/>
      </c>
      <c r="AT82" s="92" t="str">
        <f t="shared" si="31"/>
        <v/>
      </c>
      <c r="AU82" s="93" t="str">
        <f t="shared" si="32"/>
        <v/>
      </c>
      <c r="AV82" s="94" t="str">
        <f t="shared" si="33"/>
        <v/>
      </c>
      <c r="AW82" s="95" t="str">
        <f t="shared" si="34"/>
        <v/>
      </c>
      <c r="AY82" s="87"/>
      <c r="AZ82" s="87"/>
      <c r="BA82" s="88" t="str">
        <f t="shared" si="35"/>
        <v/>
      </c>
      <c r="BB82" s="89" t="str">
        <f t="shared" si="36"/>
        <v/>
      </c>
      <c r="BC82" s="90" t="str">
        <f t="shared" si="37"/>
        <v/>
      </c>
      <c r="BD82" s="90" t="str">
        <f t="shared" si="38"/>
        <v/>
      </c>
      <c r="BE82" s="91" t="str">
        <f t="shared" si="39"/>
        <v/>
      </c>
      <c r="BF82" s="92" t="str">
        <f t="shared" si="40"/>
        <v/>
      </c>
      <c r="BG82" s="93" t="str">
        <f t="shared" si="41"/>
        <v/>
      </c>
      <c r="BH82" s="94" t="str">
        <f t="shared" si="42"/>
        <v/>
      </c>
      <c r="BI82" s="95" t="str">
        <f t="shared" si="43"/>
        <v/>
      </c>
      <c r="BK82" s="87"/>
      <c r="BL82" s="87"/>
      <c r="BM82" s="88" t="str">
        <f t="shared" si="44"/>
        <v/>
      </c>
      <c r="BN82" s="89" t="str">
        <f t="shared" si="45"/>
        <v/>
      </c>
      <c r="BO82" s="90" t="str">
        <f t="shared" si="46"/>
        <v/>
      </c>
      <c r="BP82" s="90" t="str">
        <f t="shared" si="47"/>
        <v/>
      </c>
      <c r="BQ82" s="91" t="str">
        <f t="shared" si="48"/>
        <v/>
      </c>
      <c r="BR82" s="92" t="str">
        <f t="shared" si="49"/>
        <v/>
      </c>
      <c r="BS82" s="93" t="str">
        <f t="shared" si="50"/>
        <v/>
      </c>
      <c r="BT82" s="94" t="str">
        <f t="shared" si="51"/>
        <v/>
      </c>
      <c r="BU82" s="95" t="str">
        <f t="shared" si="52"/>
        <v/>
      </c>
      <c r="BW82" s="87"/>
      <c r="BX82" s="87"/>
      <c r="BY82" s="88" t="str">
        <f t="shared" si="53"/>
        <v/>
      </c>
      <c r="BZ82" s="89" t="str">
        <f t="shared" si="54"/>
        <v/>
      </c>
      <c r="CA82" s="90" t="str">
        <f t="shared" si="55"/>
        <v/>
      </c>
      <c r="CB82" s="90" t="str">
        <f t="shared" si="56"/>
        <v/>
      </c>
      <c r="CC82" s="91" t="str">
        <f t="shared" si="57"/>
        <v/>
      </c>
      <c r="CD82" s="92" t="str">
        <f t="shared" si="58"/>
        <v/>
      </c>
      <c r="CE82" s="93" t="str">
        <f t="shared" si="59"/>
        <v/>
      </c>
      <c r="CF82" s="94" t="str">
        <f t="shared" si="60"/>
        <v/>
      </c>
      <c r="CG82" s="95" t="str">
        <f t="shared" si="61"/>
        <v/>
      </c>
      <c r="CI82" s="87"/>
      <c r="CJ82" s="87"/>
      <c r="CK82" s="88" t="str">
        <f t="shared" si="62"/>
        <v/>
      </c>
      <c r="CL82" s="89" t="str">
        <f t="shared" si="63"/>
        <v/>
      </c>
      <c r="CM82" s="90" t="str">
        <f t="shared" si="64"/>
        <v/>
      </c>
      <c r="CN82" s="90" t="str">
        <f t="shared" si="65"/>
        <v/>
      </c>
      <c r="CO82" s="91" t="str">
        <f t="shared" si="66"/>
        <v/>
      </c>
      <c r="CP82" s="92" t="str">
        <f t="shared" si="67"/>
        <v/>
      </c>
      <c r="CQ82" s="93" t="str">
        <f t="shared" si="68"/>
        <v/>
      </c>
      <c r="CR82" s="94" t="str">
        <f t="shared" si="69"/>
        <v/>
      </c>
      <c r="CS82" s="95" t="str">
        <f t="shared" si="70"/>
        <v/>
      </c>
      <c r="CU82" s="87"/>
      <c r="CV82" s="87"/>
      <c r="CW82" s="88" t="str">
        <f t="shared" si="71"/>
        <v/>
      </c>
      <c r="CX82" s="89" t="str">
        <f t="shared" si="72"/>
        <v/>
      </c>
      <c r="CY82" s="90" t="str">
        <f t="shared" si="73"/>
        <v/>
      </c>
      <c r="CZ82" s="90" t="str">
        <f t="shared" si="74"/>
        <v/>
      </c>
      <c r="DA82" s="91" t="str">
        <f t="shared" si="75"/>
        <v/>
      </c>
      <c r="DB82" s="92" t="str">
        <f t="shared" si="76"/>
        <v/>
      </c>
      <c r="DC82" s="93" t="str">
        <f t="shared" si="77"/>
        <v/>
      </c>
      <c r="DD82" s="94" t="str">
        <f t="shared" si="78"/>
        <v/>
      </c>
      <c r="DE82" s="95" t="str">
        <f t="shared" si="79"/>
        <v/>
      </c>
      <c r="DG82" s="87"/>
      <c r="DH82" s="87"/>
      <c r="DI82" s="88" t="str">
        <f t="shared" si="80"/>
        <v/>
      </c>
      <c r="DJ82" s="89" t="str">
        <f t="shared" si="81"/>
        <v/>
      </c>
      <c r="DK82" s="90" t="str">
        <f t="shared" si="82"/>
        <v/>
      </c>
      <c r="DL82" s="90" t="str">
        <f t="shared" si="83"/>
        <v/>
      </c>
      <c r="DM82" s="91" t="str">
        <f t="shared" si="84"/>
        <v/>
      </c>
      <c r="DN82" s="92" t="str">
        <f t="shared" si="85"/>
        <v/>
      </c>
      <c r="DO82" s="93" t="str">
        <f t="shared" si="86"/>
        <v/>
      </c>
      <c r="DP82" s="94" t="str">
        <f t="shared" si="87"/>
        <v/>
      </c>
      <c r="DQ82" s="95" t="str">
        <f t="shared" si="88"/>
        <v/>
      </c>
      <c r="DS82" s="87"/>
      <c r="DT82" s="87"/>
      <c r="DU82" s="88" t="str">
        <f t="shared" si="89"/>
        <v/>
      </c>
      <c r="DV82" s="89" t="str">
        <f t="shared" si="90"/>
        <v/>
      </c>
      <c r="DW82" s="90" t="str">
        <f t="shared" si="91"/>
        <v/>
      </c>
      <c r="DX82" s="90" t="str">
        <f t="shared" si="92"/>
        <v/>
      </c>
      <c r="DY82" s="91" t="str">
        <f t="shared" si="93"/>
        <v/>
      </c>
      <c r="DZ82" s="92" t="str">
        <f t="shared" si="94"/>
        <v/>
      </c>
      <c r="EA82" s="93" t="str">
        <f t="shared" si="95"/>
        <v/>
      </c>
      <c r="EB82" s="94" t="str">
        <f t="shared" si="96"/>
        <v/>
      </c>
      <c r="EC82" s="95" t="str">
        <f t="shared" si="97"/>
        <v/>
      </c>
      <c r="EE82" s="87"/>
      <c r="EF82" s="87"/>
      <c r="EG82" s="88" t="str">
        <f t="shared" si="98"/>
        <v/>
      </c>
      <c r="EH82" s="89" t="str">
        <f t="shared" si="99"/>
        <v/>
      </c>
      <c r="EI82" s="90" t="str">
        <f t="shared" si="100"/>
        <v/>
      </c>
      <c r="EJ82" s="90" t="str">
        <f t="shared" si="101"/>
        <v/>
      </c>
      <c r="EK82" s="91" t="str">
        <f t="shared" si="102"/>
        <v/>
      </c>
      <c r="EL82" s="92" t="str">
        <f t="shared" si="103"/>
        <v/>
      </c>
      <c r="EM82" s="93" t="str">
        <f t="shared" si="104"/>
        <v/>
      </c>
      <c r="EN82" s="94" t="str">
        <f t="shared" si="105"/>
        <v/>
      </c>
      <c r="EO82" s="95" t="str">
        <f t="shared" si="106"/>
        <v/>
      </c>
      <c r="EQ82" s="87"/>
      <c r="ER82" s="87"/>
      <c r="ES82" s="88" t="str">
        <f t="shared" si="107"/>
        <v/>
      </c>
      <c r="ET82" s="89" t="str">
        <f t="shared" si="108"/>
        <v/>
      </c>
      <c r="EU82" s="90" t="str">
        <f t="shared" si="109"/>
        <v/>
      </c>
      <c r="EV82" s="90" t="str">
        <f t="shared" si="110"/>
        <v/>
      </c>
      <c r="EW82" s="91" t="str">
        <f t="shared" si="111"/>
        <v/>
      </c>
      <c r="EX82" s="92" t="str">
        <f t="shared" si="112"/>
        <v/>
      </c>
      <c r="EY82" s="93" t="str">
        <f t="shared" si="113"/>
        <v/>
      </c>
      <c r="EZ82" s="94" t="str">
        <f t="shared" si="114"/>
        <v/>
      </c>
      <c r="FA82" s="95" t="str">
        <f t="shared" si="115"/>
        <v/>
      </c>
      <c r="FC82" s="87"/>
      <c r="FD82" s="87"/>
      <c r="FE82" s="88" t="str">
        <f t="shared" si="116"/>
        <v/>
      </c>
      <c r="FF82" s="89" t="str">
        <f t="shared" si="117"/>
        <v/>
      </c>
      <c r="FG82" s="90" t="str">
        <f t="shared" si="118"/>
        <v/>
      </c>
      <c r="FH82" s="90" t="str">
        <f t="shared" si="119"/>
        <v/>
      </c>
      <c r="FI82" s="91" t="str">
        <f t="shared" si="120"/>
        <v/>
      </c>
      <c r="FJ82" s="92" t="str">
        <f t="shared" si="121"/>
        <v/>
      </c>
      <c r="FK82" s="93" t="str">
        <f t="shared" si="122"/>
        <v/>
      </c>
      <c r="FL82" s="94" t="str">
        <f t="shared" si="123"/>
        <v/>
      </c>
      <c r="FM82" s="95" t="str">
        <f t="shared" si="124"/>
        <v/>
      </c>
      <c r="FO82" s="87"/>
      <c r="FP82" s="87"/>
      <c r="FQ82" s="88" t="str">
        <f>IF(FU82="","",#REF!)</f>
        <v/>
      </c>
      <c r="FR82" s="89" t="str">
        <f t="shared" si="125"/>
        <v/>
      </c>
      <c r="FS82" s="90" t="str">
        <f t="shared" si="126"/>
        <v/>
      </c>
      <c r="FT82" s="90" t="str">
        <f t="shared" si="127"/>
        <v/>
      </c>
      <c r="FU82" s="91" t="str">
        <f t="shared" si="128"/>
        <v/>
      </c>
      <c r="FV82" s="92" t="str">
        <f t="shared" si="129"/>
        <v/>
      </c>
      <c r="FW82" s="93" t="str">
        <f t="shared" si="130"/>
        <v/>
      </c>
      <c r="FX82" s="94" t="str">
        <f t="shared" si="131"/>
        <v/>
      </c>
      <c r="FY82" s="95" t="str">
        <f t="shared" si="132"/>
        <v/>
      </c>
      <c r="GA82" s="87"/>
      <c r="GB82" s="87"/>
      <c r="GC82" s="88" t="str">
        <f t="shared" si="133"/>
        <v/>
      </c>
      <c r="GD82" s="89" t="str">
        <f t="shared" si="134"/>
        <v/>
      </c>
      <c r="GE82" s="90" t="str">
        <f t="shared" si="135"/>
        <v/>
      </c>
      <c r="GF82" s="90" t="str">
        <f t="shared" si="136"/>
        <v/>
      </c>
      <c r="GG82" s="91" t="str">
        <f t="shared" si="137"/>
        <v/>
      </c>
      <c r="GH82" s="92" t="str">
        <f t="shared" si="138"/>
        <v/>
      </c>
      <c r="GI82" s="93" t="str">
        <f t="shared" si="139"/>
        <v/>
      </c>
      <c r="GJ82" s="94" t="str">
        <f t="shared" si="140"/>
        <v/>
      </c>
      <c r="GK82" s="95" t="str">
        <f t="shared" si="141"/>
        <v/>
      </c>
      <c r="GM82" s="87"/>
      <c r="GN82" s="87"/>
      <c r="GO82" s="88" t="str">
        <f t="shared" si="142"/>
        <v/>
      </c>
      <c r="GP82" s="89" t="str">
        <f t="shared" si="143"/>
        <v/>
      </c>
      <c r="GQ82" s="90" t="str">
        <f t="shared" si="144"/>
        <v/>
      </c>
      <c r="GR82" s="90" t="str">
        <f t="shared" si="145"/>
        <v/>
      </c>
      <c r="GS82" s="91" t="str">
        <f t="shared" si="146"/>
        <v/>
      </c>
      <c r="GT82" s="92" t="str">
        <f t="shared" si="147"/>
        <v/>
      </c>
      <c r="GU82" s="93" t="str">
        <f t="shared" si="148"/>
        <v/>
      </c>
      <c r="GV82" s="94" t="str">
        <f t="shared" si="149"/>
        <v/>
      </c>
      <c r="GW82" s="95" t="str">
        <f t="shared" si="150"/>
        <v/>
      </c>
      <c r="GY82" s="87"/>
      <c r="GZ82" s="87"/>
      <c r="HA82" s="88" t="str">
        <f t="shared" si="151"/>
        <v/>
      </c>
      <c r="HB82" s="89" t="str">
        <f t="shared" si="152"/>
        <v/>
      </c>
      <c r="HC82" s="90" t="str">
        <f t="shared" si="153"/>
        <v/>
      </c>
      <c r="HD82" s="90" t="str">
        <f t="shared" si="154"/>
        <v/>
      </c>
      <c r="HE82" s="91" t="str">
        <f t="shared" si="155"/>
        <v/>
      </c>
      <c r="HF82" s="92" t="str">
        <f t="shared" si="156"/>
        <v/>
      </c>
      <c r="HG82" s="93" t="str">
        <f t="shared" si="157"/>
        <v/>
      </c>
      <c r="HH82" s="94" t="str">
        <f t="shared" si="158"/>
        <v/>
      </c>
      <c r="HI82" s="95" t="str">
        <f t="shared" si="159"/>
        <v/>
      </c>
      <c r="HK82" s="87"/>
      <c r="HL82" s="87"/>
      <c r="HM82" s="88" t="str">
        <f t="shared" si="160"/>
        <v/>
      </c>
      <c r="HN82" s="89" t="str">
        <f t="shared" si="161"/>
        <v/>
      </c>
      <c r="HO82" s="90" t="str">
        <f t="shared" si="162"/>
        <v/>
      </c>
      <c r="HP82" s="90" t="str">
        <f t="shared" si="163"/>
        <v/>
      </c>
      <c r="HQ82" s="91" t="str">
        <f t="shared" si="164"/>
        <v/>
      </c>
      <c r="HR82" s="92" t="str">
        <f t="shared" si="165"/>
        <v/>
      </c>
      <c r="HS82" s="93" t="str">
        <f t="shared" si="166"/>
        <v/>
      </c>
      <c r="HT82" s="94" t="str">
        <f t="shared" si="167"/>
        <v/>
      </c>
      <c r="HU82" s="95" t="str">
        <f t="shared" si="168"/>
        <v/>
      </c>
      <c r="HW82" s="87"/>
      <c r="HX82" s="87"/>
      <c r="HY82" s="88" t="str">
        <f t="shared" si="169"/>
        <v/>
      </c>
      <c r="HZ82" s="89" t="str">
        <f t="shared" si="170"/>
        <v/>
      </c>
      <c r="IA82" s="90" t="str">
        <f t="shared" si="171"/>
        <v/>
      </c>
      <c r="IB82" s="90" t="str">
        <f t="shared" si="172"/>
        <v/>
      </c>
      <c r="IC82" s="91" t="str">
        <f t="shared" si="173"/>
        <v/>
      </c>
      <c r="ID82" s="92" t="str">
        <f t="shared" si="174"/>
        <v/>
      </c>
      <c r="IE82" s="93" t="str">
        <f t="shared" si="175"/>
        <v/>
      </c>
      <c r="IF82" s="94" t="str">
        <f t="shared" si="176"/>
        <v/>
      </c>
      <c r="IG82" s="95" t="str">
        <f t="shared" si="177"/>
        <v/>
      </c>
      <c r="II82" s="87"/>
      <c r="IJ82" s="87"/>
      <c r="IK82" s="88" t="str">
        <f t="shared" si="178"/>
        <v/>
      </c>
      <c r="IL82" s="89" t="str">
        <f t="shared" si="179"/>
        <v/>
      </c>
      <c r="IM82" s="90" t="str">
        <f t="shared" si="180"/>
        <v/>
      </c>
      <c r="IN82" s="90" t="str">
        <f t="shared" si="181"/>
        <v/>
      </c>
      <c r="IO82" s="91" t="str">
        <f t="shared" si="182"/>
        <v/>
      </c>
      <c r="IP82" s="92" t="str">
        <f t="shared" si="183"/>
        <v/>
      </c>
      <c r="IQ82" s="93" t="str">
        <f t="shared" si="184"/>
        <v/>
      </c>
      <c r="IR82" s="94" t="str">
        <f t="shared" si="185"/>
        <v/>
      </c>
      <c r="IS82" s="95" t="str">
        <f t="shared" si="186"/>
        <v/>
      </c>
      <c r="IU82" s="87"/>
      <c r="IV82" s="87"/>
      <c r="IW82" s="88" t="str">
        <f t="shared" si="187"/>
        <v/>
      </c>
      <c r="IX82" s="89" t="str">
        <f t="shared" si="188"/>
        <v/>
      </c>
      <c r="IY82" s="90" t="str">
        <f t="shared" si="189"/>
        <v/>
      </c>
      <c r="IZ82" s="90" t="str">
        <f t="shared" si="190"/>
        <v/>
      </c>
      <c r="JA82" s="91" t="str">
        <f t="shared" si="191"/>
        <v/>
      </c>
      <c r="JB82" s="92" t="str">
        <f t="shared" si="192"/>
        <v/>
      </c>
      <c r="JC82" s="93" t="str">
        <f t="shared" si="193"/>
        <v/>
      </c>
      <c r="JD82" s="94" t="str">
        <f t="shared" si="194"/>
        <v/>
      </c>
      <c r="JE82" s="95" t="str">
        <f t="shared" si="195"/>
        <v/>
      </c>
      <c r="JG82" s="87"/>
      <c r="JH82" s="87"/>
      <c r="JI82" s="88" t="str">
        <f t="shared" si="196"/>
        <v/>
      </c>
      <c r="JJ82" s="89" t="str">
        <f t="shared" si="197"/>
        <v/>
      </c>
      <c r="JK82" s="90" t="str">
        <f t="shared" si="198"/>
        <v/>
      </c>
      <c r="JL82" s="90" t="str">
        <f t="shared" si="199"/>
        <v/>
      </c>
      <c r="JM82" s="91" t="str">
        <f t="shared" si="200"/>
        <v/>
      </c>
      <c r="JN82" s="92" t="str">
        <f t="shared" si="201"/>
        <v/>
      </c>
      <c r="JO82" s="93" t="str">
        <f t="shared" si="202"/>
        <v/>
      </c>
      <c r="JP82" s="94" t="str">
        <f t="shared" si="203"/>
        <v/>
      </c>
      <c r="JQ82" s="95" t="str">
        <f t="shared" si="204"/>
        <v/>
      </c>
      <c r="JS82" s="87"/>
      <c r="JT82" s="87"/>
      <c r="JU82" s="88" t="str">
        <f t="shared" si="205"/>
        <v/>
      </c>
      <c r="JV82" s="89" t="str">
        <f t="shared" si="206"/>
        <v/>
      </c>
      <c r="JW82" s="90" t="str">
        <f t="shared" si="207"/>
        <v/>
      </c>
      <c r="JX82" s="90" t="str">
        <f t="shared" si="208"/>
        <v/>
      </c>
      <c r="JY82" s="91" t="str">
        <f t="shared" si="209"/>
        <v/>
      </c>
      <c r="JZ82" s="92" t="str">
        <f t="shared" si="210"/>
        <v/>
      </c>
      <c r="KA82" s="93" t="str">
        <f t="shared" si="211"/>
        <v/>
      </c>
      <c r="KB82" s="94" t="str">
        <f t="shared" si="212"/>
        <v/>
      </c>
      <c r="KC82" s="95" t="str">
        <f t="shared" si="213"/>
        <v/>
      </c>
      <c r="KE82" s="87"/>
      <c r="KF82" s="87"/>
    </row>
    <row r="83" spans="1:292" ht="13.5" customHeight="1" x14ac:dyDescent="0.25">
      <c r="A83" s="17"/>
      <c r="B83" s="2" t="s">
        <v>608</v>
      </c>
      <c r="C83" s="2" t="s">
        <v>609</v>
      </c>
      <c r="E83" s="88" t="str">
        <f t="shared" si="0"/>
        <v/>
      </c>
      <c r="F83" s="89" t="str">
        <f t="shared" si="1"/>
        <v/>
      </c>
      <c r="G83" s="90" t="str">
        <f t="shared" si="2"/>
        <v/>
      </c>
      <c r="H83" s="90" t="str">
        <f t="shared" si="3"/>
        <v/>
      </c>
      <c r="I83" s="91" t="str">
        <f t="shared" si="4"/>
        <v/>
      </c>
      <c r="J83" s="92" t="str">
        <f t="shared" si="5"/>
        <v/>
      </c>
      <c r="K83" s="93" t="str">
        <f t="shared" si="6"/>
        <v/>
      </c>
      <c r="L83" s="94" t="str">
        <f t="shared" si="214"/>
        <v/>
      </c>
      <c r="M83" s="95" t="str">
        <f t="shared" si="7"/>
        <v/>
      </c>
      <c r="O83" s="87"/>
      <c r="P83" s="87"/>
      <c r="Q83" s="88" t="str">
        <f t="shared" si="8"/>
        <v/>
      </c>
      <c r="R83" s="89" t="str">
        <f t="shared" si="9"/>
        <v/>
      </c>
      <c r="S83" s="90" t="str">
        <f t="shared" si="10"/>
        <v/>
      </c>
      <c r="T83" s="90" t="str">
        <f t="shared" si="11"/>
        <v/>
      </c>
      <c r="U83" s="91" t="str">
        <f t="shared" si="12"/>
        <v/>
      </c>
      <c r="V83" s="92" t="str">
        <f t="shared" si="13"/>
        <v/>
      </c>
      <c r="W83" s="93" t="str">
        <f t="shared" si="14"/>
        <v/>
      </c>
      <c r="X83" s="94" t="str">
        <f t="shared" si="15"/>
        <v/>
      </c>
      <c r="Y83" s="95" t="str">
        <f t="shared" si="16"/>
        <v/>
      </c>
      <c r="AA83" s="87"/>
      <c r="AB83" s="87"/>
      <c r="AC83" s="88" t="str">
        <f t="shared" si="17"/>
        <v/>
      </c>
      <c r="AD83" s="89" t="str">
        <f t="shared" si="18"/>
        <v/>
      </c>
      <c r="AE83" s="90" t="str">
        <f t="shared" si="19"/>
        <v/>
      </c>
      <c r="AF83" s="90" t="str">
        <f t="shared" si="20"/>
        <v/>
      </c>
      <c r="AG83" s="91" t="str">
        <f t="shared" si="21"/>
        <v/>
      </c>
      <c r="AH83" s="92" t="str">
        <f t="shared" si="22"/>
        <v/>
      </c>
      <c r="AI83" s="93" t="str">
        <f t="shared" si="23"/>
        <v/>
      </c>
      <c r="AJ83" s="94" t="str">
        <f t="shared" si="24"/>
        <v/>
      </c>
      <c r="AK83" s="95" t="str">
        <f t="shared" si="25"/>
        <v/>
      </c>
      <c r="AM83" s="87"/>
      <c r="AN83" s="87"/>
      <c r="AO83" s="88" t="str">
        <f t="shared" si="26"/>
        <v/>
      </c>
      <c r="AP83" s="89" t="str">
        <f t="shared" si="27"/>
        <v/>
      </c>
      <c r="AQ83" s="90" t="str">
        <f t="shared" si="28"/>
        <v/>
      </c>
      <c r="AR83" s="90" t="str">
        <f t="shared" si="29"/>
        <v/>
      </c>
      <c r="AS83" s="91" t="str">
        <f t="shared" si="30"/>
        <v/>
      </c>
      <c r="AT83" s="92" t="str">
        <f t="shared" si="31"/>
        <v/>
      </c>
      <c r="AU83" s="93" t="str">
        <f t="shared" si="32"/>
        <v/>
      </c>
      <c r="AV83" s="94" t="str">
        <f t="shared" si="33"/>
        <v/>
      </c>
      <c r="AW83" s="95" t="str">
        <f t="shared" si="34"/>
        <v/>
      </c>
      <c r="AY83" s="87"/>
      <c r="AZ83" s="87"/>
      <c r="BA83" s="88" t="str">
        <f t="shared" si="35"/>
        <v/>
      </c>
      <c r="BB83" s="89" t="str">
        <f t="shared" si="36"/>
        <v/>
      </c>
      <c r="BC83" s="90" t="str">
        <f t="shared" si="37"/>
        <v/>
      </c>
      <c r="BD83" s="90" t="str">
        <f t="shared" si="38"/>
        <v/>
      </c>
      <c r="BE83" s="91" t="str">
        <f t="shared" si="39"/>
        <v/>
      </c>
      <c r="BF83" s="92" t="str">
        <f t="shared" si="40"/>
        <v/>
      </c>
      <c r="BG83" s="93" t="str">
        <f t="shared" si="41"/>
        <v/>
      </c>
      <c r="BH83" s="94" t="str">
        <f t="shared" si="42"/>
        <v/>
      </c>
      <c r="BI83" s="95" t="str">
        <f t="shared" si="43"/>
        <v/>
      </c>
      <c r="BK83" s="87"/>
      <c r="BL83" s="87"/>
      <c r="BM83" s="88" t="str">
        <f t="shared" si="44"/>
        <v/>
      </c>
      <c r="BN83" s="89" t="str">
        <f t="shared" si="45"/>
        <v/>
      </c>
      <c r="BO83" s="90" t="str">
        <f t="shared" si="46"/>
        <v/>
      </c>
      <c r="BP83" s="90" t="str">
        <f t="shared" si="47"/>
        <v/>
      </c>
      <c r="BQ83" s="91" t="str">
        <f t="shared" si="48"/>
        <v/>
      </c>
      <c r="BR83" s="92" t="str">
        <f t="shared" si="49"/>
        <v/>
      </c>
      <c r="BS83" s="93" t="str">
        <f t="shared" si="50"/>
        <v/>
      </c>
      <c r="BT83" s="94" t="str">
        <f t="shared" si="51"/>
        <v/>
      </c>
      <c r="BU83" s="95" t="str">
        <f t="shared" si="52"/>
        <v/>
      </c>
      <c r="BW83" s="87"/>
      <c r="BX83" s="87"/>
      <c r="BY83" s="88" t="str">
        <f t="shared" si="53"/>
        <v/>
      </c>
      <c r="BZ83" s="89" t="str">
        <f t="shared" si="54"/>
        <v/>
      </c>
      <c r="CA83" s="90" t="str">
        <f t="shared" si="55"/>
        <v/>
      </c>
      <c r="CB83" s="90" t="str">
        <f t="shared" si="56"/>
        <v/>
      </c>
      <c r="CC83" s="91" t="str">
        <f t="shared" si="57"/>
        <v/>
      </c>
      <c r="CD83" s="92" t="str">
        <f t="shared" si="58"/>
        <v/>
      </c>
      <c r="CE83" s="93" t="str">
        <f t="shared" si="59"/>
        <v/>
      </c>
      <c r="CF83" s="94" t="str">
        <f t="shared" si="60"/>
        <v/>
      </c>
      <c r="CG83" s="95" t="str">
        <f t="shared" si="61"/>
        <v/>
      </c>
      <c r="CI83" s="87"/>
      <c r="CJ83" s="87"/>
      <c r="CK83" s="88" t="str">
        <f t="shared" si="62"/>
        <v/>
      </c>
      <c r="CL83" s="89" t="str">
        <f t="shared" si="63"/>
        <v/>
      </c>
      <c r="CM83" s="90" t="str">
        <f t="shared" si="64"/>
        <v/>
      </c>
      <c r="CN83" s="90" t="str">
        <f t="shared" si="65"/>
        <v/>
      </c>
      <c r="CO83" s="91" t="str">
        <f t="shared" si="66"/>
        <v/>
      </c>
      <c r="CP83" s="92" t="str">
        <f t="shared" si="67"/>
        <v/>
      </c>
      <c r="CQ83" s="93" t="str">
        <f t="shared" si="68"/>
        <v/>
      </c>
      <c r="CR83" s="94" t="str">
        <f t="shared" si="69"/>
        <v/>
      </c>
      <c r="CS83" s="95" t="str">
        <f t="shared" si="70"/>
        <v/>
      </c>
      <c r="CU83" s="87"/>
      <c r="CV83" s="87"/>
      <c r="CW83" s="88" t="str">
        <f t="shared" si="71"/>
        <v/>
      </c>
      <c r="CX83" s="89" t="str">
        <f t="shared" si="72"/>
        <v/>
      </c>
      <c r="CY83" s="90" t="str">
        <f t="shared" si="73"/>
        <v/>
      </c>
      <c r="CZ83" s="90" t="str">
        <f t="shared" si="74"/>
        <v/>
      </c>
      <c r="DA83" s="91" t="str">
        <f t="shared" si="75"/>
        <v/>
      </c>
      <c r="DB83" s="92" t="str">
        <f t="shared" si="76"/>
        <v/>
      </c>
      <c r="DC83" s="93" t="str">
        <f t="shared" si="77"/>
        <v/>
      </c>
      <c r="DD83" s="94" t="str">
        <f t="shared" si="78"/>
        <v/>
      </c>
      <c r="DE83" s="95" t="str">
        <f t="shared" si="79"/>
        <v/>
      </c>
      <c r="DG83" s="87"/>
      <c r="DH83" s="87"/>
      <c r="DI83" s="88" t="str">
        <f t="shared" si="80"/>
        <v/>
      </c>
      <c r="DJ83" s="89" t="str">
        <f t="shared" si="81"/>
        <v/>
      </c>
      <c r="DK83" s="90" t="str">
        <f t="shared" si="82"/>
        <v/>
      </c>
      <c r="DL83" s="90" t="str">
        <f t="shared" si="83"/>
        <v/>
      </c>
      <c r="DM83" s="91" t="str">
        <f t="shared" si="84"/>
        <v/>
      </c>
      <c r="DN83" s="92" t="str">
        <f t="shared" si="85"/>
        <v/>
      </c>
      <c r="DO83" s="93" t="str">
        <f t="shared" si="86"/>
        <v/>
      </c>
      <c r="DP83" s="94" t="str">
        <f t="shared" si="87"/>
        <v/>
      </c>
      <c r="DQ83" s="95" t="str">
        <f t="shared" si="88"/>
        <v/>
      </c>
      <c r="DS83" s="87"/>
      <c r="DT83" s="87"/>
      <c r="DU83" s="88" t="str">
        <f t="shared" si="89"/>
        <v/>
      </c>
      <c r="DV83" s="89" t="str">
        <f t="shared" si="90"/>
        <v/>
      </c>
      <c r="DW83" s="90" t="str">
        <f t="shared" si="91"/>
        <v/>
      </c>
      <c r="DX83" s="90" t="str">
        <f t="shared" si="92"/>
        <v/>
      </c>
      <c r="DY83" s="91" t="str">
        <f t="shared" si="93"/>
        <v/>
      </c>
      <c r="DZ83" s="92" t="str">
        <f t="shared" si="94"/>
        <v/>
      </c>
      <c r="EA83" s="93" t="str">
        <f t="shared" si="95"/>
        <v/>
      </c>
      <c r="EB83" s="94" t="str">
        <f t="shared" si="96"/>
        <v/>
      </c>
      <c r="EC83" s="95" t="str">
        <f t="shared" si="97"/>
        <v/>
      </c>
      <c r="EE83" s="87"/>
      <c r="EF83" s="87"/>
      <c r="EG83" s="88" t="str">
        <f t="shared" si="98"/>
        <v/>
      </c>
      <c r="EH83" s="89" t="str">
        <f t="shared" si="99"/>
        <v/>
      </c>
      <c r="EI83" s="90" t="str">
        <f t="shared" si="100"/>
        <v/>
      </c>
      <c r="EJ83" s="90" t="str">
        <f t="shared" si="101"/>
        <v/>
      </c>
      <c r="EK83" s="91" t="str">
        <f t="shared" si="102"/>
        <v/>
      </c>
      <c r="EL83" s="92" t="str">
        <f t="shared" si="103"/>
        <v/>
      </c>
      <c r="EM83" s="93" t="str">
        <f t="shared" si="104"/>
        <v/>
      </c>
      <c r="EN83" s="94" t="str">
        <f t="shared" si="105"/>
        <v/>
      </c>
      <c r="EO83" s="95" t="str">
        <f t="shared" si="106"/>
        <v/>
      </c>
      <c r="EQ83" s="87"/>
      <c r="ER83" s="87"/>
      <c r="ES83" s="88" t="str">
        <f t="shared" si="107"/>
        <v/>
      </c>
      <c r="ET83" s="89" t="str">
        <f t="shared" si="108"/>
        <v/>
      </c>
      <c r="EU83" s="90" t="str">
        <f t="shared" si="109"/>
        <v/>
      </c>
      <c r="EV83" s="90" t="str">
        <f t="shared" si="110"/>
        <v/>
      </c>
      <c r="EW83" s="91" t="str">
        <f t="shared" si="111"/>
        <v/>
      </c>
      <c r="EX83" s="92" t="str">
        <f t="shared" si="112"/>
        <v/>
      </c>
      <c r="EY83" s="93" t="str">
        <f t="shared" si="113"/>
        <v/>
      </c>
      <c r="EZ83" s="94" t="str">
        <f t="shared" si="114"/>
        <v/>
      </c>
      <c r="FA83" s="95" t="str">
        <f t="shared" si="115"/>
        <v/>
      </c>
      <c r="FC83" s="87"/>
      <c r="FD83" s="87"/>
      <c r="FE83" s="88" t="str">
        <f t="shared" si="116"/>
        <v/>
      </c>
      <c r="FF83" s="89" t="str">
        <f t="shared" si="117"/>
        <v/>
      </c>
      <c r="FG83" s="90" t="str">
        <f t="shared" si="118"/>
        <v/>
      </c>
      <c r="FH83" s="90" t="str">
        <f t="shared" si="119"/>
        <v/>
      </c>
      <c r="FI83" s="91" t="str">
        <f t="shared" si="120"/>
        <v/>
      </c>
      <c r="FJ83" s="92" t="str">
        <f t="shared" si="121"/>
        <v/>
      </c>
      <c r="FK83" s="93" t="str">
        <f t="shared" si="122"/>
        <v/>
      </c>
      <c r="FL83" s="94" t="str">
        <f t="shared" si="123"/>
        <v/>
      </c>
      <c r="FM83" s="95" t="str">
        <f t="shared" si="124"/>
        <v/>
      </c>
      <c r="FO83" s="87"/>
      <c r="FP83" s="87"/>
      <c r="FQ83" s="88" t="str">
        <f>IF(FU83="","",#REF!)</f>
        <v/>
      </c>
      <c r="FR83" s="89" t="str">
        <f t="shared" si="125"/>
        <v/>
      </c>
      <c r="FS83" s="90" t="str">
        <f t="shared" si="126"/>
        <v/>
      </c>
      <c r="FT83" s="90" t="str">
        <f t="shared" si="127"/>
        <v/>
      </c>
      <c r="FU83" s="91" t="str">
        <f t="shared" si="128"/>
        <v/>
      </c>
      <c r="FV83" s="92" t="str">
        <f t="shared" si="129"/>
        <v/>
      </c>
      <c r="FW83" s="93" t="str">
        <f t="shared" si="130"/>
        <v/>
      </c>
      <c r="FX83" s="94" t="str">
        <f t="shared" si="131"/>
        <v/>
      </c>
      <c r="FY83" s="95" t="str">
        <f t="shared" si="132"/>
        <v/>
      </c>
      <c r="GA83" s="87"/>
      <c r="GB83" s="87"/>
      <c r="GC83" s="88" t="str">
        <f t="shared" si="133"/>
        <v/>
      </c>
      <c r="GD83" s="89" t="str">
        <f t="shared" si="134"/>
        <v/>
      </c>
      <c r="GE83" s="90" t="str">
        <f t="shared" si="135"/>
        <v/>
      </c>
      <c r="GF83" s="90" t="str">
        <f t="shared" si="136"/>
        <v/>
      </c>
      <c r="GG83" s="91" t="str">
        <f t="shared" si="137"/>
        <v/>
      </c>
      <c r="GH83" s="92" t="str">
        <f t="shared" si="138"/>
        <v/>
      </c>
      <c r="GI83" s="93" t="str">
        <f t="shared" si="139"/>
        <v/>
      </c>
      <c r="GJ83" s="94" t="str">
        <f t="shared" si="140"/>
        <v/>
      </c>
      <c r="GK83" s="95" t="str">
        <f t="shared" si="141"/>
        <v/>
      </c>
      <c r="GM83" s="87"/>
      <c r="GN83" s="87"/>
      <c r="GO83" s="88" t="str">
        <f t="shared" si="142"/>
        <v/>
      </c>
      <c r="GP83" s="89" t="str">
        <f t="shared" si="143"/>
        <v/>
      </c>
      <c r="GQ83" s="90" t="str">
        <f t="shared" si="144"/>
        <v/>
      </c>
      <c r="GR83" s="90" t="str">
        <f t="shared" si="145"/>
        <v/>
      </c>
      <c r="GS83" s="91" t="str">
        <f t="shared" si="146"/>
        <v/>
      </c>
      <c r="GT83" s="92" t="str">
        <f t="shared" si="147"/>
        <v/>
      </c>
      <c r="GU83" s="93" t="str">
        <f t="shared" si="148"/>
        <v/>
      </c>
      <c r="GV83" s="94" t="str">
        <f t="shared" si="149"/>
        <v/>
      </c>
      <c r="GW83" s="95" t="str">
        <f t="shared" si="150"/>
        <v/>
      </c>
      <c r="GY83" s="87"/>
      <c r="GZ83" s="87"/>
      <c r="HA83" s="88" t="str">
        <f t="shared" si="151"/>
        <v/>
      </c>
      <c r="HB83" s="89" t="str">
        <f t="shared" si="152"/>
        <v/>
      </c>
      <c r="HC83" s="90" t="str">
        <f t="shared" si="153"/>
        <v/>
      </c>
      <c r="HD83" s="90" t="str">
        <f t="shared" si="154"/>
        <v/>
      </c>
      <c r="HE83" s="91" t="str">
        <f t="shared" si="155"/>
        <v/>
      </c>
      <c r="HF83" s="92" t="str">
        <f t="shared" si="156"/>
        <v/>
      </c>
      <c r="HG83" s="93" t="str">
        <f t="shared" si="157"/>
        <v/>
      </c>
      <c r="HH83" s="94" t="str">
        <f t="shared" si="158"/>
        <v/>
      </c>
      <c r="HI83" s="95" t="str">
        <f t="shared" si="159"/>
        <v/>
      </c>
      <c r="HK83" s="87"/>
      <c r="HL83" s="87"/>
      <c r="HM83" s="88" t="str">
        <f t="shared" si="160"/>
        <v/>
      </c>
      <c r="HN83" s="89" t="str">
        <f t="shared" si="161"/>
        <v/>
      </c>
      <c r="HO83" s="90" t="str">
        <f t="shared" si="162"/>
        <v/>
      </c>
      <c r="HP83" s="90" t="str">
        <f t="shared" si="163"/>
        <v/>
      </c>
      <c r="HQ83" s="91" t="str">
        <f t="shared" si="164"/>
        <v/>
      </c>
      <c r="HR83" s="92" t="str">
        <f t="shared" si="165"/>
        <v/>
      </c>
      <c r="HS83" s="93" t="str">
        <f t="shared" si="166"/>
        <v/>
      </c>
      <c r="HT83" s="94" t="str">
        <f t="shared" si="167"/>
        <v/>
      </c>
      <c r="HU83" s="95" t="str">
        <f t="shared" si="168"/>
        <v/>
      </c>
      <c r="HW83" s="87"/>
      <c r="HX83" s="87"/>
      <c r="HY83" s="88" t="str">
        <f t="shared" si="169"/>
        <v/>
      </c>
      <c r="HZ83" s="89" t="str">
        <f t="shared" si="170"/>
        <v/>
      </c>
      <c r="IA83" s="90" t="str">
        <f t="shared" si="171"/>
        <v/>
      </c>
      <c r="IB83" s="90" t="str">
        <f t="shared" si="172"/>
        <v/>
      </c>
      <c r="IC83" s="91" t="str">
        <f t="shared" si="173"/>
        <v/>
      </c>
      <c r="ID83" s="92" t="str">
        <f t="shared" si="174"/>
        <v/>
      </c>
      <c r="IE83" s="93" t="str">
        <f t="shared" si="175"/>
        <v/>
      </c>
      <c r="IF83" s="94" t="str">
        <f t="shared" si="176"/>
        <v/>
      </c>
      <c r="IG83" s="95" t="str">
        <f t="shared" si="177"/>
        <v/>
      </c>
      <c r="II83" s="87"/>
      <c r="IJ83" s="87"/>
      <c r="IK83" s="88" t="str">
        <f t="shared" si="178"/>
        <v/>
      </c>
      <c r="IL83" s="89" t="str">
        <f t="shared" si="179"/>
        <v/>
      </c>
      <c r="IM83" s="90" t="str">
        <f t="shared" si="180"/>
        <v/>
      </c>
      <c r="IN83" s="90" t="str">
        <f t="shared" si="181"/>
        <v/>
      </c>
      <c r="IO83" s="91" t="str">
        <f t="shared" si="182"/>
        <v/>
      </c>
      <c r="IP83" s="92" t="str">
        <f t="shared" si="183"/>
        <v/>
      </c>
      <c r="IQ83" s="93" t="str">
        <f t="shared" si="184"/>
        <v/>
      </c>
      <c r="IR83" s="94" t="str">
        <f t="shared" si="185"/>
        <v/>
      </c>
      <c r="IS83" s="95" t="str">
        <f t="shared" si="186"/>
        <v/>
      </c>
      <c r="IU83" s="87"/>
      <c r="IV83" s="87"/>
      <c r="IW83" s="88" t="str">
        <f t="shared" si="187"/>
        <v/>
      </c>
      <c r="IX83" s="89" t="str">
        <f t="shared" si="188"/>
        <v/>
      </c>
      <c r="IY83" s="90" t="str">
        <f t="shared" si="189"/>
        <v/>
      </c>
      <c r="IZ83" s="90" t="str">
        <f t="shared" si="190"/>
        <v/>
      </c>
      <c r="JA83" s="91" t="str">
        <f t="shared" si="191"/>
        <v/>
      </c>
      <c r="JB83" s="92" t="str">
        <f t="shared" si="192"/>
        <v/>
      </c>
      <c r="JC83" s="93" t="str">
        <f t="shared" si="193"/>
        <v/>
      </c>
      <c r="JD83" s="94" t="str">
        <f t="shared" si="194"/>
        <v/>
      </c>
      <c r="JE83" s="95" t="str">
        <f t="shared" si="195"/>
        <v/>
      </c>
      <c r="JG83" s="87"/>
      <c r="JH83" s="87"/>
      <c r="JI83" s="88" t="str">
        <f t="shared" si="196"/>
        <v/>
      </c>
      <c r="JJ83" s="89" t="str">
        <f t="shared" si="197"/>
        <v/>
      </c>
      <c r="JK83" s="90" t="str">
        <f t="shared" si="198"/>
        <v/>
      </c>
      <c r="JL83" s="90" t="str">
        <f t="shared" si="199"/>
        <v/>
      </c>
      <c r="JM83" s="91" t="str">
        <f t="shared" si="200"/>
        <v/>
      </c>
      <c r="JN83" s="92" t="str">
        <f t="shared" si="201"/>
        <v/>
      </c>
      <c r="JO83" s="93" t="str">
        <f t="shared" si="202"/>
        <v/>
      </c>
      <c r="JP83" s="94" t="str">
        <f t="shared" si="203"/>
        <v/>
      </c>
      <c r="JQ83" s="95" t="str">
        <f t="shared" si="204"/>
        <v/>
      </c>
      <c r="JS83" s="87"/>
      <c r="JT83" s="87"/>
      <c r="JU83" s="88" t="str">
        <f t="shared" si="205"/>
        <v/>
      </c>
      <c r="JV83" s="89" t="str">
        <f t="shared" si="206"/>
        <v/>
      </c>
      <c r="JW83" s="90" t="str">
        <f t="shared" si="207"/>
        <v/>
      </c>
      <c r="JX83" s="90" t="str">
        <f t="shared" si="208"/>
        <v/>
      </c>
      <c r="JY83" s="91" t="str">
        <f t="shared" si="209"/>
        <v/>
      </c>
      <c r="JZ83" s="92" t="str">
        <f t="shared" si="210"/>
        <v/>
      </c>
      <c r="KA83" s="93" t="str">
        <f t="shared" si="211"/>
        <v/>
      </c>
      <c r="KB83" s="94" t="str">
        <f t="shared" si="212"/>
        <v/>
      </c>
      <c r="KC83" s="95" t="str">
        <f t="shared" si="213"/>
        <v/>
      </c>
      <c r="KE83" s="87"/>
      <c r="KF83" s="87"/>
    </row>
    <row r="84" spans="1:292" ht="13.5" customHeight="1" x14ac:dyDescent="0.25">
      <c r="A84" s="17"/>
      <c r="B84" s="87" t="s">
        <v>610</v>
      </c>
      <c r="C84" s="87" t="s">
        <v>611</v>
      </c>
      <c r="E84" s="88" t="str">
        <f t="shared" si="0"/>
        <v/>
      </c>
      <c r="F84" s="89" t="str">
        <f t="shared" si="1"/>
        <v/>
      </c>
      <c r="G84" s="90" t="str">
        <f t="shared" si="2"/>
        <v/>
      </c>
      <c r="H84" s="90" t="str">
        <f t="shared" si="3"/>
        <v/>
      </c>
      <c r="I84" s="91" t="str">
        <f t="shared" si="4"/>
        <v/>
      </c>
      <c r="J84" s="92" t="str">
        <f t="shared" si="5"/>
        <v/>
      </c>
      <c r="K84" s="93" t="str">
        <f t="shared" si="6"/>
        <v/>
      </c>
      <c r="L84" s="94" t="str">
        <f t="shared" si="214"/>
        <v/>
      </c>
      <c r="M84" s="95" t="str">
        <f t="shared" si="7"/>
        <v/>
      </c>
      <c r="N84" s="99"/>
      <c r="O84" s="99"/>
      <c r="P84" s="87"/>
      <c r="Q84" s="88" t="str">
        <f t="shared" si="8"/>
        <v/>
      </c>
      <c r="R84" s="89" t="str">
        <f t="shared" si="9"/>
        <v/>
      </c>
      <c r="S84" s="90" t="str">
        <f t="shared" si="10"/>
        <v/>
      </c>
      <c r="T84" s="90" t="str">
        <f t="shared" si="11"/>
        <v/>
      </c>
      <c r="U84" s="91" t="str">
        <f t="shared" si="12"/>
        <v/>
      </c>
      <c r="V84" s="92" t="str">
        <f t="shared" si="13"/>
        <v/>
      </c>
      <c r="W84" s="93" t="str">
        <f t="shared" si="14"/>
        <v/>
      </c>
      <c r="X84" s="94" t="str">
        <f t="shared" si="15"/>
        <v/>
      </c>
      <c r="Y84" s="95" t="str">
        <f t="shared" si="16"/>
        <v/>
      </c>
      <c r="Z84" s="99"/>
      <c r="AA84" s="99"/>
      <c r="AB84" s="87"/>
      <c r="AC84" s="88" t="str">
        <f t="shared" si="17"/>
        <v/>
      </c>
      <c r="AD84" s="89" t="str">
        <f t="shared" si="18"/>
        <v/>
      </c>
      <c r="AE84" s="90" t="str">
        <f t="shared" si="19"/>
        <v/>
      </c>
      <c r="AF84" s="90" t="str">
        <f t="shared" si="20"/>
        <v/>
      </c>
      <c r="AG84" s="91" t="str">
        <f t="shared" si="21"/>
        <v/>
      </c>
      <c r="AH84" s="92" t="str">
        <f t="shared" si="22"/>
        <v/>
      </c>
      <c r="AI84" s="93" t="str">
        <f t="shared" si="23"/>
        <v/>
      </c>
      <c r="AJ84" s="94" t="str">
        <f t="shared" si="24"/>
        <v/>
      </c>
      <c r="AK84" s="95" t="str">
        <f t="shared" si="25"/>
        <v/>
      </c>
      <c r="AL84" s="99"/>
      <c r="AM84" s="99"/>
      <c r="AN84" s="87"/>
      <c r="AO84" s="88" t="str">
        <f t="shared" si="26"/>
        <v/>
      </c>
      <c r="AP84" s="89" t="str">
        <f t="shared" si="27"/>
        <v/>
      </c>
      <c r="AQ84" s="90" t="str">
        <f t="shared" si="28"/>
        <v/>
      </c>
      <c r="AR84" s="90" t="str">
        <f t="shared" si="29"/>
        <v/>
      </c>
      <c r="AS84" s="91" t="str">
        <f t="shared" si="30"/>
        <v/>
      </c>
      <c r="AT84" s="92" t="str">
        <f t="shared" si="31"/>
        <v/>
      </c>
      <c r="AU84" s="93" t="str">
        <f t="shared" si="32"/>
        <v/>
      </c>
      <c r="AV84" s="94" t="str">
        <f t="shared" si="33"/>
        <v/>
      </c>
      <c r="AW84" s="95" t="str">
        <f t="shared" si="34"/>
        <v/>
      </c>
      <c r="AX84" s="99"/>
      <c r="AY84" s="99"/>
      <c r="AZ84" s="87"/>
      <c r="BA84" s="88" t="str">
        <f t="shared" si="35"/>
        <v/>
      </c>
      <c r="BB84" s="89" t="str">
        <f t="shared" si="36"/>
        <v/>
      </c>
      <c r="BC84" s="90" t="str">
        <f t="shared" si="37"/>
        <v/>
      </c>
      <c r="BD84" s="90" t="str">
        <f t="shared" si="38"/>
        <v/>
      </c>
      <c r="BE84" s="91" t="str">
        <f t="shared" si="39"/>
        <v/>
      </c>
      <c r="BF84" s="92" t="str">
        <f t="shared" si="40"/>
        <v/>
      </c>
      <c r="BG84" s="93" t="str">
        <f t="shared" si="41"/>
        <v/>
      </c>
      <c r="BH84" s="94" t="str">
        <f t="shared" si="42"/>
        <v/>
      </c>
      <c r="BI84" s="95" t="str">
        <f t="shared" si="43"/>
        <v/>
      </c>
      <c r="BJ84" s="99"/>
      <c r="BK84" s="99"/>
      <c r="BL84" s="87"/>
      <c r="BM84" s="88" t="str">
        <f t="shared" si="44"/>
        <v/>
      </c>
      <c r="BN84" s="89" t="str">
        <f t="shared" si="45"/>
        <v/>
      </c>
      <c r="BO84" s="90" t="str">
        <f t="shared" si="46"/>
        <v/>
      </c>
      <c r="BP84" s="90" t="str">
        <f t="shared" si="47"/>
        <v/>
      </c>
      <c r="BQ84" s="91" t="str">
        <f t="shared" si="48"/>
        <v/>
      </c>
      <c r="BR84" s="92" t="str">
        <f t="shared" si="49"/>
        <v/>
      </c>
      <c r="BS84" s="93" t="str">
        <f t="shared" si="50"/>
        <v/>
      </c>
      <c r="BT84" s="94" t="str">
        <f t="shared" si="51"/>
        <v/>
      </c>
      <c r="BU84" s="95" t="str">
        <f t="shared" si="52"/>
        <v/>
      </c>
      <c r="BV84" s="99"/>
      <c r="BW84" s="99"/>
      <c r="BX84" s="87"/>
      <c r="BY84" s="88" t="str">
        <f t="shared" si="53"/>
        <v/>
      </c>
      <c r="BZ84" s="89" t="str">
        <f t="shared" si="54"/>
        <v/>
      </c>
      <c r="CA84" s="90" t="str">
        <f t="shared" si="55"/>
        <v/>
      </c>
      <c r="CB84" s="90" t="str">
        <f t="shared" si="56"/>
        <v/>
      </c>
      <c r="CC84" s="91" t="str">
        <f t="shared" si="57"/>
        <v/>
      </c>
      <c r="CD84" s="92" t="str">
        <f t="shared" si="58"/>
        <v/>
      </c>
      <c r="CE84" s="93" t="str">
        <f t="shared" si="59"/>
        <v/>
      </c>
      <c r="CF84" s="94" t="str">
        <f t="shared" si="60"/>
        <v/>
      </c>
      <c r="CG84" s="95" t="str">
        <f t="shared" si="61"/>
        <v/>
      </c>
      <c r="CH84" s="99"/>
      <c r="CI84" s="99"/>
      <c r="CJ84" s="87"/>
      <c r="CK84" s="88" t="str">
        <f t="shared" si="62"/>
        <v/>
      </c>
      <c r="CL84" s="89" t="str">
        <f t="shared" si="63"/>
        <v/>
      </c>
      <c r="CM84" s="90" t="str">
        <f t="shared" si="64"/>
        <v/>
      </c>
      <c r="CN84" s="90" t="str">
        <f t="shared" si="65"/>
        <v/>
      </c>
      <c r="CO84" s="91" t="str">
        <f t="shared" si="66"/>
        <v/>
      </c>
      <c r="CP84" s="92" t="str">
        <f t="shared" si="67"/>
        <v/>
      </c>
      <c r="CQ84" s="93" t="str">
        <f t="shared" si="68"/>
        <v/>
      </c>
      <c r="CR84" s="94" t="str">
        <f t="shared" si="69"/>
        <v/>
      </c>
      <c r="CS84" s="95" t="str">
        <f t="shared" si="70"/>
        <v/>
      </c>
      <c r="CT84" s="99"/>
      <c r="CU84" s="99"/>
      <c r="CV84" s="87"/>
      <c r="CW84" s="88" t="str">
        <f t="shared" si="71"/>
        <v/>
      </c>
      <c r="CX84" s="89" t="str">
        <f t="shared" si="72"/>
        <v/>
      </c>
      <c r="CY84" s="90" t="str">
        <f t="shared" si="73"/>
        <v/>
      </c>
      <c r="CZ84" s="90" t="str">
        <f t="shared" si="74"/>
        <v/>
      </c>
      <c r="DA84" s="91" t="str">
        <f t="shared" si="75"/>
        <v/>
      </c>
      <c r="DB84" s="92" t="str">
        <f t="shared" si="76"/>
        <v/>
      </c>
      <c r="DC84" s="93" t="str">
        <f t="shared" si="77"/>
        <v/>
      </c>
      <c r="DD84" s="94" t="str">
        <f t="shared" si="78"/>
        <v/>
      </c>
      <c r="DE84" s="95" t="str">
        <f t="shared" si="79"/>
        <v/>
      </c>
      <c r="DF84" s="99"/>
      <c r="DG84" s="99"/>
      <c r="DH84" s="87"/>
      <c r="DI84" s="88" t="str">
        <f t="shared" si="80"/>
        <v/>
      </c>
      <c r="DJ84" s="89" t="str">
        <f t="shared" si="81"/>
        <v/>
      </c>
      <c r="DK84" s="90" t="str">
        <f t="shared" si="82"/>
        <v/>
      </c>
      <c r="DL84" s="90" t="str">
        <f t="shared" si="83"/>
        <v/>
      </c>
      <c r="DM84" s="91" t="str">
        <f t="shared" si="84"/>
        <v/>
      </c>
      <c r="DN84" s="92" t="str">
        <f t="shared" si="85"/>
        <v/>
      </c>
      <c r="DO84" s="93" t="str">
        <f t="shared" si="86"/>
        <v/>
      </c>
      <c r="DP84" s="94" t="str">
        <f t="shared" si="87"/>
        <v/>
      </c>
      <c r="DQ84" s="95" t="str">
        <f t="shared" si="88"/>
        <v/>
      </c>
      <c r="DR84" s="99"/>
      <c r="DS84" s="99"/>
      <c r="DT84" s="87"/>
      <c r="DU84" s="88" t="str">
        <f t="shared" si="89"/>
        <v/>
      </c>
      <c r="DV84" s="89" t="str">
        <f t="shared" si="90"/>
        <v/>
      </c>
      <c r="DW84" s="90" t="str">
        <f t="shared" si="91"/>
        <v/>
      </c>
      <c r="DX84" s="90" t="str">
        <f t="shared" si="92"/>
        <v/>
      </c>
      <c r="DY84" s="91" t="str">
        <f t="shared" si="93"/>
        <v/>
      </c>
      <c r="DZ84" s="92" t="str">
        <f t="shared" si="94"/>
        <v/>
      </c>
      <c r="EA84" s="93" t="str">
        <f t="shared" si="95"/>
        <v/>
      </c>
      <c r="EB84" s="94" t="str">
        <f t="shared" si="96"/>
        <v/>
      </c>
      <c r="EC84" s="95" t="str">
        <f t="shared" si="97"/>
        <v/>
      </c>
      <c r="ED84" s="99"/>
      <c r="EE84" s="99"/>
      <c r="EF84" s="87"/>
      <c r="EG84" s="88" t="str">
        <f t="shared" si="98"/>
        <v/>
      </c>
      <c r="EH84" s="89" t="str">
        <f t="shared" si="99"/>
        <v/>
      </c>
      <c r="EI84" s="90" t="str">
        <f t="shared" si="100"/>
        <v/>
      </c>
      <c r="EJ84" s="90" t="str">
        <f t="shared" si="101"/>
        <v/>
      </c>
      <c r="EK84" s="91" t="str">
        <f t="shared" si="102"/>
        <v/>
      </c>
      <c r="EL84" s="92" t="str">
        <f t="shared" si="103"/>
        <v/>
      </c>
      <c r="EM84" s="93" t="str">
        <f t="shared" si="104"/>
        <v/>
      </c>
      <c r="EN84" s="94" t="str">
        <f t="shared" si="105"/>
        <v/>
      </c>
      <c r="EO84" s="95" t="str">
        <f t="shared" si="106"/>
        <v/>
      </c>
      <c r="EP84" s="99"/>
      <c r="EQ84" s="99"/>
      <c r="ER84" s="87"/>
      <c r="ES84" s="88" t="str">
        <f t="shared" si="107"/>
        <v/>
      </c>
      <c r="ET84" s="89" t="str">
        <f t="shared" si="108"/>
        <v/>
      </c>
      <c r="EU84" s="90" t="str">
        <f t="shared" si="109"/>
        <v/>
      </c>
      <c r="EV84" s="90" t="str">
        <f t="shared" si="110"/>
        <v/>
      </c>
      <c r="EW84" s="91" t="str">
        <f t="shared" si="111"/>
        <v/>
      </c>
      <c r="EX84" s="92" t="str">
        <f t="shared" si="112"/>
        <v/>
      </c>
      <c r="EY84" s="93" t="str">
        <f t="shared" si="113"/>
        <v/>
      </c>
      <c r="EZ84" s="94" t="str">
        <f t="shared" si="114"/>
        <v/>
      </c>
      <c r="FA84" s="95" t="str">
        <f t="shared" si="115"/>
        <v/>
      </c>
      <c r="FB84" s="99"/>
      <c r="FC84" s="99"/>
      <c r="FD84" s="87"/>
      <c r="FE84" s="88" t="str">
        <f t="shared" si="116"/>
        <v/>
      </c>
      <c r="FF84" s="89" t="str">
        <f t="shared" si="117"/>
        <v/>
      </c>
      <c r="FG84" s="90" t="str">
        <f t="shared" si="118"/>
        <v/>
      </c>
      <c r="FH84" s="90" t="str">
        <f t="shared" si="119"/>
        <v/>
      </c>
      <c r="FI84" s="91" t="str">
        <f t="shared" si="120"/>
        <v/>
      </c>
      <c r="FJ84" s="92" t="str">
        <f t="shared" si="121"/>
        <v/>
      </c>
      <c r="FK84" s="93" t="str">
        <f t="shared" si="122"/>
        <v/>
      </c>
      <c r="FL84" s="94" t="str">
        <f t="shared" si="123"/>
        <v/>
      </c>
      <c r="FM84" s="95" t="str">
        <f t="shared" si="124"/>
        <v/>
      </c>
      <c r="FN84" s="99"/>
      <c r="FO84" s="99"/>
      <c r="FP84" s="87"/>
      <c r="FQ84" s="88" t="str">
        <f>IF(FU84="","",#REF!)</f>
        <v/>
      </c>
      <c r="FR84" s="89" t="str">
        <f t="shared" si="125"/>
        <v/>
      </c>
      <c r="FS84" s="90" t="str">
        <f t="shared" si="126"/>
        <v/>
      </c>
      <c r="FT84" s="90" t="str">
        <f t="shared" si="127"/>
        <v/>
      </c>
      <c r="FU84" s="91" t="str">
        <f t="shared" si="128"/>
        <v/>
      </c>
      <c r="FV84" s="92" t="str">
        <f t="shared" si="129"/>
        <v/>
      </c>
      <c r="FW84" s="93" t="str">
        <f t="shared" si="130"/>
        <v/>
      </c>
      <c r="FX84" s="94" t="str">
        <f t="shared" si="131"/>
        <v/>
      </c>
      <c r="FY84" s="95" t="str">
        <f t="shared" si="132"/>
        <v/>
      </c>
      <c r="FZ84" s="99"/>
      <c r="GA84" s="99"/>
      <c r="GB84" s="87"/>
      <c r="GC84" s="88" t="str">
        <f t="shared" si="133"/>
        <v/>
      </c>
      <c r="GD84" s="89" t="str">
        <f t="shared" si="134"/>
        <v/>
      </c>
      <c r="GE84" s="90" t="str">
        <f t="shared" si="135"/>
        <v/>
      </c>
      <c r="GF84" s="90" t="str">
        <f t="shared" si="136"/>
        <v/>
      </c>
      <c r="GG84" s="91" t="str">
        <f t="shared" si="137"/>
        <v/>
      </c>
      <c r="GH84" s="92" t="str">
        <f t="shared" si="138"/>
        <v/>
      </c>
      <c r="GI84" s="93" t="str">
        <f t="shared" si="139"/>
        <v/>
      </c>
      <c r="GJ84" s="94" t="str">
        <f t="shared" si="140"/>
        <v/>
      </c>
      <c r="GK84" s="95" t="str">
        <f t="shared" si="141"/>
        <v/>
      </c>
      <c r="GL84" s="99"/>
      <c r="GM84" s="99"/>
      <c r="GN84" s="87"/>
      <c r="GO84" s="88" t="str">
        <f t="shared" si="142"/>
        <v/>
      </c>
      <c r="GP84" s="89" t="str">
        <f t="shared" si="143"/>
        <v/>
      </c>
      <c r="GQ84" s="90" t="str">
        <f t="shared" si="144"/>
        <v/>
      </c>
      <c r="GR84" s="90" t="str">
        <f t="shared" si="145"/>
        <v/>
      </c>
      <c r="GS84" s="91" t="str">
        <f t="shared" si="146"/>
        <v/>
      </c>
      <c r="GT84" s="92" t="str">
        <f t="shared" si="147"/>
        <v/>
      </c>
      <c r="GU84" s="93" t="str">
        <f t="shared" si="148"/>
        <v/>
      </c>
      <c r="GV84" s="94" t="str">
        <f t="shared" si="149"/>
        <v/>
      </c>
      <c r="GW84" s="95" t="str">
        <f t="shared" si="150"/>
        <v/>
      </c>
      <c r="GX84" s="99"/>
      <c r="GY84" s="99"/>
      <c r="GZ84" s="87"/>
      <c r="HA84" s="88" t="str">
        <f t="shared" si="151"/>
        <v/>
      </c>
      <c r="HB84" s="89" t="str">
        <f t="shared" si="152"/>
        <v/>
      </c>
      <c r="HC84" s="90" t="str">
        <f t="shared" si="153"/>
        <v/>
      </c>
      <c r="HD84" s="90" t="str">
        <f t="shared" si="154"/>
        <v/>
      </c>
      <c r="HE84" s="91" t="str">
        <f t="shared" si="155"/>
        <v/>
      </c>
      <c r="HF84" s="92" t="str">
        <f t="shared" si="156"/>
        <v/>
      </c>
      <c r="HG84" s="93" t="str">
        <f t="shared" si="157"/>
        <v/>
      </c>
      <c r="HH84" s="94" t="str">
        <f t="shared" si="158"/>
        <v/>
      </c>
      <c r="HI84" s="95" t="str">
        <f t="shared" si="159"/>
        <v/>
      </c>
      <c r="HJ84" s="99"/>
      <c r="HK84" s="99"/>
      <c r="HL84" s="87"/>
      <c r="HM84" s="88" t="str">
        <f t="shared" si="160"/>
        <v/>
      </c>
      <c r="HN84" s="89" t="str">
        <f t="shared" si="161"/>
        <v/>
      </c>
      <c r="HO84" s="90" t="str">
        <f t="shared" si="162"/>
        <v/>
      </c>
      <c r="HP84" s="90" t="str">
        <f t="shared" si="163"/>
        <v/>
      </c>
      <c r="HQ84" s="91" t="str">
        <f t="shared" si="164"/>
        <v/>
      </c>
      <c r="HR84" s="92" t="str">
        <f t="shared" si="165"/>
        <v/>
      </c>
      <c r="HS84" s="93" t="str">
        <f t="shared" si="166"/>
        <v/>
      </c>
      <c r="HT84" s="94" t="str">
        <f t="shared" si="167"/>
        <v/>
      </c>
      <c r="HU84" s="95" t="str">
        <f t="shared" si="168"/>
        <v/>
      </c>
      <c r="HV84" s="99"/>
      <c r="HW84" s="99"/>
      <c r="HX84" s="87"/>
      <c r="HY84" s="88" t="str">
        <f t="shared" si="169"/>
        <v/>
      </c>
      <c r="HZ84" s="89" t="str">
        <f t="shared" si="170"/>
        <v/>
      </c>
      <c r="IA84" s="90" t="str">
        <f t="shared" si="171"/>
        <v/>
      </c>
      <c r="IB84" s="90" t="str">
        <f t="shared" si="172"/>
        <v/>
      </c>
      <c r="IC84" s="91" t="str">
        <f t="shared" si="173"/>
        <v/>
      </c>
      <c r="ID84" s="92" t="str">
        <f t="shared" si="174"/>
        <v/>
      </c>
      <c r="IE84" s="93" t="str">
        <f t="shared" si="175"/>
        <v/>
      </c>
      <c r="IF84" s="94" t="str">
        <f t="shared" si="176"/>
        <v/>
      </c>
      <c r="IG84" s="95" t="str">
        <f t="shared" si="177"/>
        <v/>
      </c>
      <c r="IH84" s="99"/>
      <c r="II84" s="99"/>
      <c r="IJ84" s="87"/>
      <c r="IK84" s="88" t="str">
        <f t="shared" si="178"/>
        <v/>
      </c>
      <c r="IL84" s="89" t="str">
        <f t="shared" si="179"/>
        <v/>
      </c>
      <c r="IM84" s="90" t="str">
        <f t="shared" si="180"/>
        <v/>
      </c>
      <c r="IN84" s="90" t="str">
        <f t="shared" si="181"/>
        <v/>
      </c>
      <c r="IO84" s="91" t="str">
        <f t="shared" si="182"/>
        <v/>
      </c>
      <c r="IP84" s="92" t="str">
        <f t="shared" si="183"/>
        <v/>
      </c>
      <c r="IQ84" s="93" t="str">
        <f t="shared" si="184"/>
        <v/>
      </c>
      <c r="IR84" s="94" t="str">
        <f t="shared" si="185"/>
        <v/>
      </c>
      <c r="IS84" s="95" t="str">
        <f t="shared" si="186"/>
        <v/>
      </c>
      <c r="IT84" s="99"/>
      <c r="IU84" s="99"/>
      <c r="IV84" s="87"/>
      <c r="IW84" s="88" t="str">
        <f t="shared" si="187"/>
        <v/>
      </c>
      <c r="IX84" s="89" t="str">
        <f t="shared" si="188"/>
        <v/>
      </c>
      <c r="IY84" s="90" t="str">
        <f t="shared" si="189"/>
        <v/>
      </c>
      <c r="IZ84" s="90" t="str">
        <f t="shared" si="190"/>
        <v/>
      </c>
      <c r="JA84" s="91" t="str">
        <f t="shared" si="191"/>
        <v/>
      </c>
      <c r="JB84" s="92" t="str">
        <f t="shared" si="192"/>
        <v/>
      </c>
      <c r="JC84" s="93" t="str">
        <f t="shared" si="193"/>
        <v/>
      </c>
      <c r="JD84" s="94" t="str">
        <f t="shared" si="194"/>
        <v/>
      </c>
      <c r="JE84" s="95" t="str">
        <f t="shared" si="195"/>
        <v/>
      </c>
      <c r="JF84" s="99"/>
      <c r="JG84" s="99"/>
      <c r="JH84" s="87"/>
      <c r="JI84" s="88" t="str">
        <f t="shared" si="196"/>
        <v/>
      </c>
      <c r="JJ84" s="89" t="str">
        <f t="shared" si="197"/>
        <v/>
      </c>
      <c r="JK84" s="90" t="str">
        <f t="shared" si="198"/>
        <v/>
      </c>
      <c r="JL84" s="90" t="str">
        <f t="shared" si="199"/>
        <v/>
      </c>
      <c r="JM84" s="91" t="str">
        <f t="shared" si="200"/>
        <v/>
      </c>
      <c r="JN84" s="92" t="str">
        <f t="shared" si="201"/>
        <v/>
      </c>
      <c r="JO84" s="93" t="str">
        <f t="shared" si="202"/>
        <v/>
      </c>
      <c r="JP84" s="94" t="str">
        <f t="shared" si="203"/>
        <v/>
      </c>
      <c r="JQ84" s="95" t="str">
        <f t="shared" si="204"/>
        <v/>
      </c>
      <c r="JR84" s="99"/>
      <c r="JS84" s="99"/>
      <c r="JT84" s="87"/>
      <c r="JU84" s="88" t="str">
        <f t="shared" si="205"/>
        <v/>
      </c>
      <c r="JV84" s="89" t="str">
        <f t="shared" si="206"/>
        <v/>
      </c>
      <c r="JW84" s="90" t="str">
        <f t="shared" si="207"/>
        <v/>
      </c>
      <c r="JX84" s="90" t="str">
        <f t="shared" si="208"/>
        <v/>
      </c>
      <c r="JY84" s="91" t="str">
        <f t="shared" si="209"/>
        <v/>
      </c>
      <c r="JZ84" s="92" t="str">
        <f t="shared" si="210"/>
        <v/>
      </c>
      <c r="KA84" s="93" t="str">
        <f t="shared" si="211"/>
        <v/>
      </c>
      <c r="KB84" s="94" t="str">
        <f t="shared" si="212"/>
        <v/>
      </c>
      <c r="KC84" s="95" t="str">
        <f t="shared" si="213"/>
        <v/>
      </c>
      <c r="KD84" s="99"/>
      <c r="KE84" s="99"/>
      <c r="KF84" s="87"/>
    </row>
    <row r="85" spans="1:292" ht="13.5" customHeight="1" x14ac:dyDescent="0.25">
      <c r="A85" s="17"/>
      <c r="B85" s="87" t="s">
        <v>612</v>
      </c>
      <c r="C85" s="87" t="s">
        <v>613</v>
      </c>
      <c r="E85" s="88" t="str">
        <f t="shared" si="0"/>
        <v/>
      </c>
      <c r="F85" s="89" t="str">
        <f t="shared" si="1"/>
        <v/>
      </c>
      <c r="G85" s="90" t="str">
        <f t="shared" si="2"/>
        <v/>
      </c>
      <c r="H85" s="90" t="str">
        <f t="shared" si="3"/>
        <v/>
      </c>
      <c r="I85" s="91" t="str">
        <f t="shared" si="4"/>
        <v/>
      </c>
      <c r="J85" s="92" t="str">
        <f t="shared" si="5"/>
        <v/>
      </c>
      <c r="K85" s="93" t="str">
        <f t="shared" si="6"/>
        <v/>
      </c>
      <c r="L85" s="94" t="str">
        <f t="shared" si="214"/>
        <v/>
      </c>
      <c r="M85" s="95" t="str">
        <f t="shared" si="7"/>
        <v/>
      </c>
      <c r="O85" s="87"/>
      <c r="P85" s="87"/>
      <c r="Q85" s="88" t="str">
        <f t="shared" si="8"/>
        <v/>
      </c>
      <c r="R85" s="89" t="str">
        <f t="shared" si="9"/>
        <v/>
      </c>
      <c r="S85" s="90" t="str">
        <f t="shared" si="10"/>
        <v/>
      </c>
      <c r="T85" s="90" t="str">
        <f t="shared" si="11"/>
        <v/>
      </c>
      <c r="U85" s="91" t="str">
        <f t="shared" si="12"/>
        <v/>
      </c>
      <c r="V85" s="92" t="str">
        <f t="shared" si="13"/>
        <v/>
      </c>
      <c r="W85" s="93" t="str">
        <f t="shared" si="14"/>
        <v/>
      </c>
      <c r="X85" s="94" t="str">
        <f t="shared" si="15"/>
        <v/>
      </c>
      <c r="Y85" s="95" t="str">
        <f t="shared" si="16"/>
        <v/>
      </c>
      <c r="AA85" s="87"/>
      <c r="AB85" s="87"/>
      <c r="AC85" s="88" t="str">
        <f t="shared" si="17"/>
        <v/>
      </c>
      <c r="AD85" s="89" t="str">
        <f t="shared" si="18"/>
        <v/>
      </c>
      <c r="AE85" s="90" t="str">
        <f t="shared" si="19"/>
        <v/>
      </c>
      <c r="AF85" s="90" t="str">
        <f t="shared" si="20"/>
        <v/>
      </c>
      <c r="AG85" s="91" t="str">
        <f t="shared" si="21"/>
        <v/>
      </c>
      <c r="AH85" s="92" t="str">
        <f t="shared" si="22"/>
        <v/>
      </c>
      <c r="AI85" s="93" t="str">
        <f t="shared" si="23"/>
        <v/>
      </c>
      <c r="AJ85" s="94" t="str">
        <f t="shared" si="24"/>
        <v/>
      </c>
      <c r="AK85" s="95" t="str">
        <f t="shared" si="25"/>
        <v/>
      </c>
      <c r="AM85" s="87"/>
      <c r="AN85" s="87"/>
      <c r="AO85" s="88" t="str">
        <f t="shared" si="26"/>
        <v/>
      </c>
      <c r="AP85" s="89" t="str">
        <f t="shared" si="27"/>
        <v/>
      </c>
      <c r="AQ85" s="90" t="str">
        <f t="shared" si="28"/>
        <v/>
      </c>
      <c r="AR85" s="90" t="str">
        <f t="shared" si="29"/>
        <v/>
      </c>
      <c r="AS85" s="91" t="str">
        <f t="shared" si="30"/>
        <v/>
      </c>
      <c r="AT85" s="92" t="str">
        <f t="shared" si="31"/>
        <v/>
      </c>
      <c r="AU85" s="93" t="str">
        <f t="shared" si="32"/>
        <v/>
      </c>
      <c r="AV85" s="94" t="str">
        <f t="shared" si="33"/>
        <v/>
      </c>
      <c r="AW85" s="95" t="str">
        <f t="shared" si="34"/>
        <v/>
      </c>
      <c r="AY85" s="87"/>
      <c r="AZ85" s="87"/>
      <c r="BA85" s="88" t="str">
        <f t="shared" si="35"/>
        <v/>
      </c>
      <c r="BB85" s="89" t="str">
        <f t="shared" si="36"/>
        <v/>
      </c>
      <c r="BC85" s="90" t="str">
        <f t="shared" si="37"/>
        <v/>
      </c>
      <c r="BD85" s="90" t="str">
        <f t="shared" si="38"/>
        <v/>
      </c>
      <c r="BE85" s="91" t="str">
        <f t="shared" si="39"/>
        <v/>
      </c>
      <c r="BF85" s="92" t="str">
        <f t="shared" si="40"/>
        <v/>
      </c>
      <c r="BG85" s="93" t="str">
        <f t="shared" si="41"/>
        <v/>
      </c>
      <c r="BH85" s="94" t="str">
        <f t="shared" si="42"/>
        <v/>
      </c>
      <c r="BI85" s="95" t="str">
        <f t="shared" si="43"/>
        <v/>
      </c>
      <c r="BK85" s="87"/>
      <c r="BL85" s="87"/>
      <c r="BM85" s="88" t="str">
        <f t="shared" si="44"/>
        <v/>
      </c>
      <c r="BN85" s="89" t="str">
        <f t="shared" si="45"/>
        <v/>
      </c>
      <c r="BO85" s="90" t="str">
        <f t="shared" si="46"/>
        <v/>
      </c>
      <c r="BP85" s="90" t="str">
        <f t="shared" si="47"/>
        <v/>
      </c>
      <c r="BQ85" s="91" t="str">
        <f t="shared" si="48"/>
        <v/>
      </c>
      <c r="BR85" s="92" t="str">
        <f t="shared" si="49"/>
        <v/>
      </c>
      <c r="BS85" s="93" t="str">
        <f t="shared" si="50"/>
        <v/>
      </c>
      <c r="BT85" s="94" t="str">
        <f t="shared" si="51"/>
        <v/>
      </c>
      <c r="BU85" s="95" t="str">
        <f t="shared" si="52"/>
        <v/>
      </c>
      <c r="BW85" s="87"/>
      <c r="BX85" s="87"/>
      <c r="BY85" s="88" t="str">
        <f t="shared" si="53"/>
        <v/>
      </c>
      <c r="BZ85" s="89" t="str">
        <f t="shared" si="54"/>
        <v/>
      </c>
      <c r="CA85" s="90" t="str">
        <f t="shared" si="55"/>
        <v/>
      </c>
      <c r="CB85" s="90" t="str">
        <f t="shared" si="56"/>
        <v/>
      </c>
      <c r="CC85" s="91" t="str">
        <f t="shared" si="57"/>
        <v/>
      </c>
      <c r="CD85" s="92" t="str">
        <f t="shared" si="58"/>
        <v/>
      </c>
      <c r="CE85" s="93" t="str">
        <f t="shared" si="59"/>
        <v/>
      </c>
      <c r="CF85" s="94" t="str">
        <f t="shared" si="60"/>
        <v/>
      </c>
      <c r="CG85" s="95" t="str">
        <f t="shared" si="61"/>
        <v/>
      </c>
      <c r="CI85" s="87"/>
      <c r="CJ85" s="87"/>
      <c r="CK85" s="88" t="str">
        <f t="shared" si="62"/>
        <v/>
      </c>
      <c r="CL85" s="89" t="str">
        <f t="shared" si="63"/>
        <v/>
      </c>
      <c r="CM85" s="90" t="str">
        <f t="shared" si="64"/>
        <v/>
      </c>
      <c r="CN85" s="90" t="str">
        <f t="shared" si="65"/>
        <v/>
      </c>
      <c r="CO85" s="91" t="str">
        <f t="shared" si="66"/>
        <v/>
      </c>
      <c r="CP85" s="92" t="str">
        <f t="shared" si="67"/>
        <v/>
      </c>
      <c r="CQ85" s="93" t="str">
        <f t="shared" si="68"/>
        <v/>
      </c>
      <c r="CR85" s="94" t="str">
        <f t="shared" si="69"/>
        <v/>
      </c>
      <c r="CS85" s="95" t="str">
        <f t="shared" si="70"/>
        <v/>
      </c>
      <c r="CU85" s="87"/>
      <c r="CV85" s="87"/>
      <c r="CW85" s="88" t="str">
        <f t="shared" si="71"/>
        <v/>
      </c>
      <c r="CX85" s="89" t="str">
        <f t="shared" si="72"/>
        <v/>
      </c>
      <c r="CY85" s="90" t="str">
        <f t="shared" si="73"/>
        <v/>
      </c>
      <c r="CZ85" s="90" t="str">
        <f t="shared" si="74"/>
        <v/>
      </c>
      <c r="DA85" s="91" t="str">
        <f t="shared" si="75"/>
        <v/>
      </c>
      <c r="DB85" s="92" t="str">
        <f t="shared" si="76"/>
        <v/>
      </c>
      <c r="DC85" s="93" t="str">
        <f t="shared" si="77"/>
        <v/>
      </c>
      <c r="DD85" s="94" t="str">
        <f t="shared" si="78"/>
        <v/>
      </c>
      <c r="DE85" s="95" t="str">
        <f t="shared" si="79"/>
        <v/>
      </c>
      <c r="DG85" s="87"/>
      <c r="DH85" s="87"/>
      <c r="DI85" s="88" t="str">
        <f t="shared" si="80"/>
        <v/>
      </c>
      <c r="DJ85" s="89" t="str">
        <f t="shared" si="81"/>
        <v/>
      </c>
      <c r="DK85" s="90" t="str">
        <f t="shared" si="82"/>
        <v/>
      </c>
      <c r="DL85" s="90" t="str">
        <f t="shared" si="83"/>
        <v/>
      </c>
      <c r="DM85" s="91" t="str">
        <f t="shared" si="84"/>
        <v/>
      </c>
      <c r="DN85" s="92" t="str">
        <f t="shared" si="85"/>
        <v/>
      </c>
      <c r="DO85" s="93" t="str">
        <f t="shared" si="86"/>
        <v/>
      </c>
      <c r="DP85" s="94" t="str">
        <f t="shared" si="87"/>
        <v/>
      </c>
      <c r="DQ85" s="95" t="str">
        <f t="shared" si="88"/>
        <v/>
      </c>
      <c r="DS85" s="87"/>
      <c r="DT85" s="87"/>
      <c r="DU85" s="88" t="str">
        <f t="shared" si="89"/>
        <v/>
      </c>
      <c r="DV85" s="89" t="str">
        <f t="shared" si="90"/>
        <v/>
      </c>
      <c r="DW85" s="90" t="str">
        <f t="shared" si="91"/>
        <v/>
      </c>
      <c r="DX85" s="90" t="str">
        <f t="shared" si="92"/>
        <v/>
      </c>
      <c r="DY85" s="91" t="str">
        <f t="shared" si="93"/>
        <v/>
      </c>
      <c r="DZ85" s="92" t="str">
        <f t="shared" si="94"/>
        <v/>
      </c>
      <c r="EA85" s="93" t="str">
        <f t="shared" si="95"/>
        <v/>
      </c>
      <c r="EB85" s="94" t="str">
        <f t="shared" si="96"/>
        <v/>
      </c>
      <c r="EC85" s="95" t="str">
        <f t="shared" si="97"/>
        <v/>
      </c>
      <c r="EE85" s="87"/>
      <c r="EF85" s="87"/>
      <c r="EG85" s="88" t="str">
        <f t="shared" si="98"/>
        <v/>
      </c>
      <c r="EH85" s="89" t="str">
        <f t="shared" si="99"/>
        <v/>
      </c>
      <c r="EI85" s="90" t="str">
        <f t="shared" si="100"/>
        <v/>
      </c>
      <c r="EJ85" s="90" t="str">
        <f t="shared" si="101"/>
        <v/>
      </c>
      <c r="EK85" s="91" t="str">
        <f t="shared" si="102"/>
        <v/>
      </c>
      <c r="EL85" s="92" t="str">
        <f t="shared" si="103"/>
        <v/>
      </c>
      <c r="EM85" s="93" t="str">
        <f t="shared" si="104"/>
        <v/>
      </c>
      <c r="EN85" s="94" t="str">
        <f t="shared" si="105"/>
        <v/>
      </c>
      <c r="EO85" s="95" t="str">
        <f t="shared" si="106"/>
        <v/>
      </c>
      <c r="EQ85" s="87"/>
      <c r="ER85" s="87"/>
      <c r="ES85" s="88" t="str">
        <f t="shared" si="107"/>
        <v/>
      </c>
      <c r="ET85" s="89" t="str">
        <f t="shared" si="108"/>
        <v/>
      </c>
      <c r="EU85" s="90" t="str">
        <f t="shared" si="109"/>
        <v/>
      </c>
      <c r="EV85" s="90" t="str">
        <f t="shared" si="110"/>
        <v/>
      </c>
      <c r="EW85" s="91" t="str">
        <f t="shared" si="111"/>
        <v/>
      </c>
      <c r="EX85" s="92" t="str">
        <f t="shared" si="112"/>
        <v/>
      </c>
      <c r="EY85" s="93" t="str">
        <f t="shared" si="113"/>
        <v/>
      </c>
      <c r="EZ85" s="94" t="str">
        <f t="shared" si="114"/>
        <v/>
      </c>
      <c r="FA85" s="95" t="str">
        <f t="shared" si="115"/>
        <v/>
      </c>
      <c r="FC85" s="87"/>
      <c r="FD85" s="87"/>
      <c r="FE85" s="88" t="str">
        <f t="shared" si="116"/>
        <v/>
      </c>
      <c r="FF85" s="89" t="str">
        <f t="shared" si="117"/>
        <v/>
      </c>
      <c r="FG85" s="90" t="str">
        <f t="shared" si="118"/>
        <v/>
      </c>
      <c r="FH85" s="90" t="str">
        <f t="shared" si="119"/>
        <v/>
      </c>
      <c r="FI85" s="91" t="str">
        <f t="shared" si="120"/>
        <v/>
      </c>
      <c r="FJ85" s="92" t="str">
        <f t="shared" si="121"/>
        <v/>
      </c>
      <c r="FK85" s="93" t="str">
        <f t="shared" si="122"/>
        <v/>
      </c>
      <c r="FL85" s="94" t="str">
        <f t="shared" si="123"/>
        <v/>
      </c>
      <c r="FM85" s="95" t="str">
        <f t="shared" si="124"/>
        <v/>
      </c>
      <c r="FO85" s="87"/>
      <c r="FP85" s="87"/>
      <c r="FQ85" s="88" t="str">
        <f>IF(FU85="","",#REF!)</f>
        <v/>
      </c>
      <c r="FR85" s="89" t="str">
        <f t="shared" si="125"/>
        <v/>
      </c>
      <c r="FS85" s="90" t="str">
        <f t="shared" si="126"/>
        <v/>
      </c>
      <c r="FT85" s="90" t="str">
        <f t="shared" si="127"/>
        <v/>
      </c>
      <c r="FU85" s="91" t="str">
        <f t="shared" si="128"/>
        <v/>
      </c>
      <c r="FV85" s="92" t="str">
        <f t="shared" si="129"/>
        <v/>
      </c>
      <c r="FW85" s="93" t="str">
        <f t="shared" si="130"/>
        <v/>
      </c>
      <c r="FX85" s="94" t="str">
        <f t="shared" si="131"/>
        <v/>
      </c>
      <c r="FY85" s="95" t="str">
        <f t="shared" si="132"/>
        <v/>
      </c>
      <c r="GA85" s="87"/>
      <c r="GB85" s="87"/>
      <c r="GC85" s="88" t="str">
        <f t="shared" si="133"/>
        <v/>
      </c>
      <c r="GD85" s="89" t="str">
        <f t="shared" si="134"/>
        <v/>
      </c>
      <c r="GE85" s="90" t="str">
        <f t="shared" si="135"/>
        <v/>
      </c>
      <c r="GF85" s="90" t="str">
        <f t="shared" si="136"/>
        <v/>
      </c>
      <c r="GG85" s="91" t="str">
        <f t="shared" si="137"/>
        <v/>
      </c>
      <c r="GH85" s="92" t="str">
        <f t="shared" si="138"/>
        <v/>
      </c>
      <c r="GI85" s="93" t="str">
        <f t="shared" si="139"/>
        <v/>
      </c>
      <c r="GJ85" s="94" t="str">
        <f t="shared" si="140"/>
        <v/>
      </c>
      <c r="GK85" s="95" t="str">
        <f t="shared" si="141"/>
        <v/>
      </c>
      <c r="GM85" s="87"/>
      <c r="GN85" s="87"/>
      <c r="GO85" s="88" t="str">
        <f t="shared" si="142"/>
        <v/>
      </c>
      <c r="GP85" s="89" t="str">
        <f t="shared" si="143"/>
        <v/>
      </c>
      <c r="GQ85" s="90" t="str">
        <f t="shared" si="144"/>
        <v/>
      </c>
      <c r="GR85" s="90" t="str">
        <f t="shared" si="145"/>
        <v/>
      </c>
      <c r="GS85" s="91" t="str">
        <f t="shared" si="146"/>
        <v/>
      </c>
      <c r="GT85" s="92" t="str">
        <f t="shared" si="147"/>
        <v/>
      </c>
      <c r="GU85" s="93" t="str">
        <f t="shared" si="148"/>
        <v/>
      </c>
      <c r="GV85" s="94" t="str">
        <f t="shared" si="149"/>
        <v/>
      </c>
      <c r="GW85" s="95" t="str">
        <f t="shared" si="150"/>
        <v/>
      </c>
      <c r="GY85" s="87"/>
      <c r="GZ85" s="87"/>
      <c r="HA85" s="88" t="str">
        <f t="shared" si="151"/>
        <v/>
      </c>
      <c r="HB85" s="89" t="str">
        <f t="shared" si="152"/>
        <v/>
      </c>
      <c r="HC85" s="90" t="str">
        <f t="shared" si="153"/>
        <v/>
      </c>
      <c r="HD85" s="90" t="str">
        <f t="shared" si="154"/>
        <v/>
      </c>
      <c r="HE85" s="91" t="str">
        <f t="shared" si="155"/>
        <v/>
      </c>
      <c r="HF85" s="92" t="str">
        <f t="shared" si="156"/>
        <v/>
      </c>
      <c r="HG85" s="93" t="str">
        <f t="shared" si="157"/>
        <v/>
      </c>
      <c r="HH85" s="94" t="str">
        <f t="shared" si="158"/>
        <v/>
      </c>
      <c r="HI85" s="95" t="str">
        <f t="shared" si="159"/>
        <v/>
      </c>
      <c r="HK85" s="87"/>
      <c r="HL85" s="87"/>
      <c r="HM85" s="88" t="str">
        <f t="shared" si="160"/>
        <v/>
      </c>
      <c r="HN85" s="89" t="str">
        <f t="shared" si="161"/>
        <v/>
      </c>
      <c r="HO85" s="90" t="str">
        <f t="shared" si="162"/>
        <v/>
      </c>
      <c r="HP85" s="90" t="str">
        <f t="shared" si="163"/>
        <v/>
      </c>
      <c r="HQ85" s="91" t="str">
        <f t="shared" si="164"/>
        <v/>
      </c>
      <c r="HR85" s="92" t="str">
        <f t="shared" si="165"/>
        <v/>
      </c>
      <c r="HS85" s="93" t="str">
        <f t="shared" si="166"/>
        <v/>
      </c>
      <c r="HT85" s="94" t="str">
        <f t="shared" si="167"/>
        <v/>
      </c>
      <c r="HU85" s="95" t="str">
        <f t="shared" si="168"/>
        <v/>
      </c>
      <c r="HW85" s="87"/>
      <c r="HX85" s="87"/>
      <c r="HY85" s="88" t="str">
        <f t="shared" si="169"/>
        <v/>
      </c>
      <c r="HZ85" s="89" t="str">
        <f t="shared" si="170"/>
        <v/>
      </c>
      <c r="IA85" s="90" t="str">
        <f t="shared" si="171"/>
        <v/>
      </c>
      <c r="IB85" s="90" t="str">
        <f t="shared" si="172"/>
        <v/>
      </c>
      <c r="IC85" s="91" t="str">
        <f t="shared" si="173"/>
        <v/>
      </c>
      <c r="ID85" s="92" t="str">
        <f t="shared" si="174"/>
        <v/>
      </c>
      <c r="IE85" s="93" t="str">
        <f t="shared" si="175"/>
        <v/>
      </c>
      <c r="IF85" s="94" t="str">
        <f t="shared" si="176"/>
        <v/>
      </c>
      <c r="IG85" s="95" t="str">
        <f t="shared" si="177"/>
        <v/>
      </c>
      <c r="II85" s="87"/>
      <c r="IJ85" s="87"/>
      <c r="IK85" s="88" t="str">
        <f t="shared" si="178"/>
        <v/>
      </c>
      <c r="IL85" s="89" t="str">
        <f t="shared" si="179"/>
        <v/>
      </c>
      <c r="IM85" s="90" t="str">
        <f t="shared" si="180"/>
        <v/>
      </c>
      <c r="IN85" s="90" t="str">
        <f t="shared" si="181"/>
        <v/>
      </c>
      <c r="IO85" s="91" t="str">
        <f t="shared" si="182"/>
        <v/>
      </c>
      <c r="IP85" s="92" t="str">
        <f t="shared" si="183"/>
        <v/>
      </c>
      <c r="IQ85" s="93" t="str">
        <f t="shared" si="184"/>
        <v/>
      </c>
      <c r="IR85" s="94" t="str">
        <f t="shared" si="185"/>
        <v/>
      </c>
      <c r="IS85" s="95" t="str">
        <f t="shared" si="186"/>
        <v/>
      </c>
      <c r="IU85" s="87"/>
      <c r="IV85" s="87"/>
      <c r="IW85" s="88" t="str">
        <f t="shared" si="187"/>
        <v/>
      </c>
      <c r="IX85" s="89" t="str">
        <f t="shared" si="188"/>
        <v/>
      </c>
      <c r="IY85" s="90" t="str">
        <f t="shared" si="189"/>
        <v/>
      </c>
      <c r="IZ85" s="90" t="str">
        <f t="shared" si="190"/>
        <v/>
      </c>
      <c r="JA85" s="91" t="str">
        <f t="shared" si="191"/>
        <v/>
      </c>
      <c r="JB85" s="92" t="str">
        <f t="shared" si="192"/>
        <v/>
      </c>
      <c r="JC85" s="93" t="str">
        <f t="shared" si="193"/>
        <v/>
      </c>
      <c r="JD85" s="94" t="str">
        <f t="shared" si="194"/>
        <v/>
      </c>
      <c r="JE85" s="95" t="str">
        <f t="shared" si="195"/>
        <v/>
      </c>
      <c r="JG85" s="87"/>
      <c r="JH85" s="87"/>
      <c r="JI85" s="88" t="str">
        <f t="shared" si="196"/>
        <v/>
      </c>
      <c r="JJ85" s="89" t="str">
        <f t="shared" si="197"/>
        <v/>
      </c>
      <c r="JK85" s="90" t="str">
        <f t="shared" si="198"/>
        <v/>
      </c>
      <c r="JL85" s="90" t="str">
        <f t="shared" si="199"/>
        <v/>
      </c>
      <c r="JM85" s="91" t="str">
        <f t="shared" si="200"/>
        <v/>
      </c>
      <c r="JN85" s="92" t="str">
        <f t="shared" si="201"/>
        <v/>
      </c>
      <c r="JO85" s="93" t="str">
        <f t="shared" si="202"/>
        <v/>
      </c>
      <c r="JP85" s="94" t="str">
        <f t="shared" si="203"/>
        <v/>
      </c>
      <c r="JQ85" s="95" t="str">
        <f t="shared" si="204"/>
        <v/>
      </c>
      <c r="JS85" s="87"/>
      <c r="JT85" s="87"/>
      <c r="JU85" s="88" t="str">
        <f t="shared" si="205"/>
        <v/>
      </c>
      <c r="JV85" s="89" t="str">
        <f t="shared" si="206"/>
        <v/>
      </c>
      <c r="JW85" s="90" t="str">
        <f t="shared" si="207"/>
        <v/>
      </c>
      <c r="JX85" s="90" t="str">
        <f t="shared" si="208"/>
        <v/>
      </c>
      <c r="JY85" s="91" t="str">
        <f t="shared" si="209"/>
        <v/>
      </c>
      <c r="JZ85" s="92" t="str">
        <f t="shared" si="210"/>
        <v/>
      </c>
      <c r="KA85" s="93" t="str">
        <f t="shared" si="211"/>
        <v/>
      </c>
      <c r="KB85" s="94" t="str">
        <f t="shared" si="212"/>
        <v/>
      </c>
      <c r="KC85" s="95" t="str">
        <f t="shared" si="213"/>
        <v/>
      </c>
      <c r="KE85" s="87"/>
      <c r="KF85" s="87"/>
    </row>
    <row r="86" spans="1:292" ht="13.5" customHeight="1" x14ac:dyDescent="0.25">
      <c r="A86" s="17"/>
      <c r="B86" s="87" t="s">
        <v>614</v>
      </c>
      <c r="C86" s="87" t="s">
        <v>615</v>
      </c>
      <c r="E86" s="88" t="str">
        <f t="shared" si="0"/>
        <v/>
      </c>
      <c r="F86" s="89" t="str">
        <f t="shared" si="1"/>
        <v/>
      </c>
      <c r="G86" s="90" t="str">
        <f t="shared" si="2"/>
        <v/>
      </c>
      <c r="H86" s="90" t="str">
        <f t="shared" si="3"/>
        <v/>
      </c>
      <c r="I86" s="91" t="str">
        <f t="shared" si="4"/>
        <v/>
      </c>
      <c r="J86" s="92" t="str">
        <f t="shared" si="5"/>
        <v/>
      </c>
      <c r="K86" s="93" t="str">
        <f t="shared" si="6"/>
        <v/>
      </c>
      <c r="L86" s="94" t="str">
        <f t="shared" si="214"/>
        <v/>
      </c>
      <c r="M86" s="95" t="str">
        <f t="shared" si="7"/>
        <v/>
      </c>
      <c r="O86" s="87"/>
      <c r="P86" s="87"/>
      <c r="Q86" s="88" t="str">
        <f t="shared" si="8"/>
        <v/>
      </c>
      <c r="R86" s="89" t="str">
        <f t="shared" si="9"/>
        <v/>
      </c>
      <c r="S86" s="90" t="str">
        <f t="shared" si="10"/>
        <v/>
      </c>
      <c r="T86" s="90" t="str">
        <f t="shared" si="11"/>
        <v/>
      </c>
      <c r="U86" s="91" t="str">
        <f t="shared" si="12"/>
        <v/>
      </c>
      <c r="V86" s="92" t="str">
        <f t="shared" si="13"/>
        <v/>
      </c>
      <c r="W86" s="93" t="str">
        <f t="shared" si="14"/>
        <v/>
      </c>
      <c r="X86" s="94" t="str">
        <f t="shared" si="15"/>
        <v/>
      </c>
      <c r="Y86" s="95" t="str">
        <f t="shared" si="16"/>
        <v/>
      </c>
      <c r="AA86" s="87"/>
      <c r="AB86" s="87"/>
      <c r="AC86" s="88" t="str">
        <f t="shared" si="17"/>
        <v/>
      </c>
      <c r="AD86" s="89" t="str">
        <f t="shared" si="18"/>
        <v/>
      </c>
      <c r="AE86" s="90" t="str">
        <f t="shared" si="19"/>
        <v/>
      </c>
      <c r="AF86" s="90" t="str">
        <f t="shared" si="20"/>
        <v/>
      </c>
      <c r="AG86" s="91" t="str">
        <f t="shared" si="21"/>
        <v/>
      </c>
      <c r="AH86" s="92" t="str">
        <f t="shared" si="22"/>
        <v/>
      </c>
      <c r="AI86" s="93" t="str">
        <f t="shared" si="23"/>
        <v/>
      </c>
      <c r="AJ86" s="94" t="str">
        <f t="shared" si="24"/>
        <v/>
      </c>
      <c r="AK86" s="95" t="str">
        <f t="shared" si="25"/>
        <v/>
      </c>
      <c r="AM86" s="87"/>
      <c r="AN86" s="87"/>
      <c r="AO86" s="88" t="str">
        <f t="shared" si="26"/>
        <v/>
      </c>
      <c r="AP86" s="89" t="str">
        <f t="shared" si="27"/>
        <v/>
      </c>
      <c r="AQ86" s="90" t="str">
        <f t="shared" si="28"/>
        <v/>
      </c>
      <c r="AR86" s="90" t="str">
        <f t="shared" si="29"/>
        <v/>
      </c>
      <c r="AS86" s="91" t="str">
        <f t="shared" si="30"/>
        <v/>
      </c>
      <c r="AT86" s="92" t="str">
        <f t="shared" si="31"/>
        <v/>
      </c>
      <c r="AU86" s="93" t="str">
        <f t="shared" si="32"/>
        <v/>
      </c>
      <c r="AV86" s="94" t="str">
        <f t="shared" si="33"/>
        <v/>
      </c>
      <c r="AW86" s="95" t="str">
        <f t="shared" si="34"/>
        <v/>
      </c>
      <c r="AY86" s="87"/>
      <c r="AZ86" s="87"/>
      <c r="BA86" s="88" t="str">
        <f t="shared" si="35"/>
        <v/>
      </c>
      <c r="BB86" s="89" t="str">
        <f t="shared" si="36"/>
        <v/>
      </c>
      <c r="BC86" s="90" t="str">
        <f t="shared" si="37"/>
        <v/>
      </c>
      <c r="BD86" s="90" t="str">
        <f t="shared" si="38"/>
        <v/>
      </c>
      <c r="BE86" s="91" t="str">
        <f t="shared" si="39"/>
        <v/>
      </c>
      <c r="BF86" s="92" t="str">
        <f t="shared" si="40"/>
        <v/>
      </c>
      <c r="BG86" s="93" t="str">
        <f t="shared" si="41"/>
        <v/>
      </c>
      <c r="BH86" s="94" t="str">
        <f t="shared" si="42"/>
        <v/>
      </c>
      <c r="BI86" s="95" t="str">
        <f t="shared" si="43"/>
        <v/>
      </c>
      <c r="BK86" s="87"/>
      <c r="BL86" s="87"/>
      <c r="BM86" s="88" t="str">
        <f t="shared" si="44"/>
        <v/>
      </c>
      <c r="BN86" s="89" t="str">
        <f t="shared" si="45"/>
        <v/>
      </c>
      <c r="BO86" s="90" t="str">
        <f t="shared" si="46"/>
        <v/>
      </c>
      <c r="BP86" s="90" t="str">
        <f t="shared" si="47"/>
        <v/>
      </c>
      <c r="BQ86" s="91" t="str">
        <f t="shared" si="48"/>
        <v/>
      </c>
      <c r="BR86" s="92" t="str">
        <f t="shared" si="49"/>
        <v/>
      </c>
      <c r="BS86" s="93" t="str">
        <f t="shared" si="50"/>
        <v/>
      </c>
      <c r="BT86" s="94" t="str">
        <f t="shared" si="51"/>
        <v/>
      </c>
      <c r="BU86" s="95" t="str">
        <f t="shared" si="52"/>
        <v/>
      </c>
      <c r="BW86" s="87"/>
      <c r="BX86" s="87"/>
      <c r="BY86" s="88" t="str">
        <f t="shared" si="53"/>
        <v/>
      </c>
      <c r="BZ86" s="89" t="str">
        <f t="shared" si="54"/>
        <v/>
      </c>
      <c r="CA86" s="90" t="str">
        <f t="shared" si="55"/>
        <v/>
      </c>
      <c r="CB86" s="90" t="str">
        <f t="shared" si="56"/>
        <v/>
      </c>
      <c r="CC86" s="91" t="str">
        <f t="shared" si="57"/>
        <v/>
      </c>
      <c r="CD86" s="92" t="str">
        <f t="shared" si="58"/>
        <v/>
      </c>
      <c r="CE86" s="93" t="str">
        <f t="shared" si="59"/>
        <v/>
      </c>
      <c r="CF86" s="94" t="str">
        <f t="shared" si="60"/>
        <v/>
      </c>
      <c r="CG86" s="95" t="str">
        <f t="shared" si="61"/>
        <v/>
      </c>
      <c r="CI86" s="87"/>
      <c r="CJ86" s="87"/>
      <c r="CK86" s="88" t="str">
        <f t="shared" si="62"/>
        <v/>
      </c>
      <c r="CL86" s="89" t="str">
        <f t="shared" si="63"/>
        <v/>
      </c>
      <c r="CM86" s="90" t="str">
        <f t="shared" si="64"/>
        <v/>
      </c>
      <c r="CN86" s="90" t="str">
        <f t="shared" si="65"/>
        <v/>
      </c>
      <c r="CO86" s="91" t="str">
        <f t="shared" si="66"/>
        <v/>
      </c>
      <c r="CP86" s="92" t="str">
        <f t="shared" si="67"/>
        <v/>
      </c>
      <c r="CQ86" s="93" t="str">
        <f t="shared" si="68"/>
        <v/>
      </c>
      <c r="CR86" s="94" t="str">
        <f t="shared" si="69"/>
        <v/>
      </c>
      <c r="CS86" s="95" t="str">
        <f t="shared" si="70"/>
        <v/>
      </c>
      <c r="CU86" s="87"/>
      <c r="CV86" s="87"/>
      <c r="CW86" s="88" t="str">
        <f t="shared" si="71"/>
        <v/>
      </c>
      <c r="CX86" s="89" t="str">
        <f t="shared" si="72"/>
        <v/>
      </c>
      <c r="CY86" s="90" t="str">
        <f t="shared" si="73"/>
        <v/>
      </c>
      <c r="CZ86" s="90" t="str">
        <f t="shared" si="74"/>
        <v/>
      </c>
      <c r="DA86" s="91" t="str">
        <f t="shared" si="75"/>
        <v/>
      </c>
      <c r="DB86" s="92" t="str">
        <f t="shared" si="76"/>
        <v/>
      </c>
      <c r="DC86" s="93" t="str">
        <f t="shared" si="77"/>
        <v/>
      </c>
      <c r="DD86" s="94" t="str">
        <f t="shared" si="78"/>
        <v/>
      </c>
      <c r="DE86" s="95" t="str">
        <f t="shared" si="79"/>
        <v/>
      </c>
      <c r="DG86" s="87"/>
      <c r="DH86" s="87"/>
      <c r="DI86" s="88" t="str">
        <f t="shared" si="80"/>
        <v/>
      </c>
      <c r="DJ86" s="89" t="str">
        <f t="shared" si="81"/>
        <v/>
      </c>
      <c r="DK86" s="90" t="str">
        <f t="shared" si="82"/>
        <v/>
      </c>
      <c r="DL86" s="90" t="str">
        <f t="shared" si="83"/>
        <v/>
      </c>
      <c r="DM86" s="91" t="str">
        <f t="shared" si="84"/>
        <v/>
      </c>
      <c r="DN86" s="92" t="str">
        <f t="shared" si="85"/>
        <v/>
      </c>
      <c r="DO86" s="93" t="str">
        <f t="shared" si="86"/>
        <v/>
      </c>
      <c r="DP86" s="94" t="str">
        <f t="shared" si="87"/>
        <v/>
      </c>
      <c r="DQ86" s="95" t="str">
        <f t="shared" si="88"/>
        <v/>
      </c>
      <c r="DS86" s="87"/>
      <c r="DT86" s="87"/>
      <c r="DU86" s="88" t="str">
        <f t="shared" si="89"/>
        <v/>
      </c>
      <c r="DV86" s="89" t="str">
        <f t="shared" si="90"/>
        <v/>
      </c>
      <c r="DW86" s="90" t="str">
        <f t="shared" si="91"/>
        <v/>
      </c>
      <c r="DX86" s="90" t="str">
        <f t="shared" si="92"/>
        <v/>
      </c>
      <c r="DY86" s="91" t="str">
        <f t="shared" si="93"/>
        <v/>
      </c>
      <c r="DZ86" s="92" t="str">
        <f t="shared" si="94"/>
        <v/>
      </c>
      <c r="EA86" s="93" t="str">
        <f t="shared" si="95"/>
        <v/>
      </c>
      <c r="EB86" s="94" t="str">
        <f t="shared" si="96"/>
        <v/>
      </c>
      <c r="EC86" s="95" t="str">
        <f t="shared" si="97"/>
        <v/>
      </c>
      <c r="EE86" s="87"/>
      <c r="EF86" s="87"/>
      <c r="EG86" s="88" t="str">
        <f t="shared" si="98"/>
        <v/>
      </c>
      <c r="EH86" s="89" t="str">
        <f t="shared" si="99"/>
        <v/>
      </c>
      <c r="EI86" s="90" t="str">
        <f t="shared" si="100"/>
        <v/>
      </c>
      <c r="EJ86" s="90" t="str">
        <f t="shared" si="101"/>
        <v/>
      </c>
      <c r="EK86" s="91" t="str">
        <f t="shared" si="102"/>
        <v/>
      </c>
      <c r="EL86" s="92" t="str">
        <f t="shared" si="103"/>
        <v/>
      </c>
      <c r="EM86" s="93" t="str">
        <f t="shared" si="104"/>
        <v/>
      </c>
      <c r="EN86" s="94" t="str">
        <f t="shared" si="105"/>
        <v/>
      </c>
      <c r="EO86" s="95" t="str">
        <f t="shared" si="106"/>
        <v/>
      </c>
      <c r="EQ86" s="87"/>
      <c r="ER86" s="87"/>
      <c r="ES86" s="88" t="str">
        <f t="shared" si="107"/>
        <v/>
      </c>
      <c r="ET86" s="89" t="str">
        <f t="shared" si="108"/>
        <v/>
      </c>
      <c r="EU86" s="90" t="str">
        <f t="shared" si="109"/>
        <v/>
      </c>
      <c r="EV86" s="90" t="str">
        <f t="shared" si="110"/>
        <v/>
      </c>
      <c r="EW86" s="91" t="str">
        <f t="shared" si="111"/>
        <v/>
      </c>
      <c r="EX86" s="92" t="str">
        <f t="shared" si="112"/>
        <v/>
      </c>
      <c r="EY86" s="93" t="str">
        <f t="shared" si="113"/>
        <v/>
      </c>
      <c r="EZ86" s="94" t="str">
        <f t="shared" si="114"/>
        <v/>
      </c>
      <c r="FA86" s="95" t="str">
        <f t="shared" si="115"/>
        <v/>
      </c>
      <c r="FC86" s="87"/>
      <c r="FD86" s="87"/>
      <c r="FE86" s="88" t="str">
        <f t="shared" si="116"/>
        <v/>
      </c>
      <c r="FF86" s="89" t="str">
        <f t="shared" si="117"/>
        <v/>
      </c>
      <c r="FG86" s="90" t="str">
        <f t="shared" si="118"/>
        <v/>
      </c>
      <c r="FH86" s="90" t="str">
        <f t="shared" si="119"/>
        <v/>
      </c>
      <c r="FI86" s="91" t="str">
        <f t="shared" si="120"/>
        <v/>
      </c>
      <c r="FJ86" s="92" t="str">
        <f t="shared" si="121"/>
        <v/>
      </c>
      <c r="FK86" s="93" t="str">
        <f t="shared" si="122"/>
        <v/>
      </c>
      <c r="FL86" s="94" t="str">
        <f t="shared" si="123"/>
        <v/>
      </c>
      <c r="FM86" s="95" t="str">
        <f t="shared" si="124"/>
        <v/>
      </c>
      <c r="FO86" s="87"/>
      <c r="FP86" s="87"/>
      <c r="FQ86" s="88" t="str">
        <f>IF(FU86="","",#REF!)</f>
        <v/>
      </c>
      <c r="FR86" s="89" t="str">
        <f t="shared" si="125"/>
        <v/>
      </c>
      <c r="FS86" s="90" t="str">
        <f t="shared" si="126"/>
        <v/>
      </c>
      <c r="FT86" s="90" t="str">
        <f t="shared" si="127"/>
        <v/>
      </c>
      <c r="FU86" s="91" t="str">
        <f t="shared" si="128"/>
        <v/>
      </c>
      <c r="FV86" s="92" t="str">
        <f t="shared" si="129"/>
        <v/>
      </c>
      <c r="FW86" s="93" t="str">
        <f t="shared" si="130"/>
        <v/>
      </c>
      <c r="FX86" s="94" t="str">
        <f t="shared" si="131"/>
        <v/>
      </c>
      <c r="FY86" s="95" t="str">
        <f t="shared" si="132"/>
        <v/>
      </c>
      <c r="GA86" s="87"/>
      <c r="GB86" s="87"/>
      <c r="GC86" s="88" t="str">
        <f t="shared" si="133"/>
        <v/>
      </c>
      <c r="GD86" s="89" t="str">
        <f t="shared" si="134"/>
        <v/>
      </c>
      <c r="GE86" s="90" t="str">
        <f t="shared" si="135"/>
        <v/>
      </c>
      <c r="GF86" s="90" t="str">
        <f t="shared" si="136"/>
        <v/>
      </c>
      <c r="GG86" s="91" t="str">
        <f t="shared" si="137"/>
        <v/>
      </c>
      <c r="GH86" s="92" t="str">
        <f t="shared" si="138"/>
        <v/>
      </c>
      <c r="GI86" s="93" t="str">
        <f t="shared" si="139"/>
        <v/>
      </c>
      <c r="GJ86" s="94" t="str">
        <f t="shared" si="140"/>
        <v/>
      </c>
      <c r="GK86" s="95" t="str">
        <f t="shared" si="141"/>
        <v/>
      </c>
      <c r="GM86" s="87"/>
      <c r="GN86" s="87"/>
      <c r="GO86" s="88" t="str">
        <f t="shared" si="142"/>
        <v/>
      </c>
      <c r="GP86" s="89" t="str">
        <f t="shared" si="143"/>
        <v/>
      </c>
      <c r="GQ86" s="90" t="str">
        <f t="shared" si="144"/>
        <v/>
      </c>
      <c r="GR86" s="90" t="str">
        <f t="shared" si="145"/>
        <v/>
      </c>
      <c r="GS86" s="91" t="str">
        <f t="shared" si="146"/>
        <v/>
      </c>
      <c r="GT86" s="92" t="str">
        <f t="shared" si="147"/>
        <v/>
      </c>
      <c r="GU86" s="93" t="str">
        <f t="shared" si="148"/>
        <v/>
      </c>
      <c r="GV86" s="94" t="str">
        <f t="shared" si="149"/>
        <v/>
      </c>
      <c r="GW86" s="95" t="str">
        <f t="shared" si="150"/>
        <v/>
      </c>
      <c r="GY86" s="87"/>
      <c r="GZ86" s="87"/>
      <c r="HA86" s="88" t="str">
        <f t="shared" si="151"/>
        <v/>
      </c>
      <c r="HB86" s="89" t="str">
        <f t="shared" si="152"/>
        <v/>
      </c>
      <c r="HC86" s="90" t="str">
        <f t="shared" si="153"/>
        <v/>
      </c>
      <c r="HD86" s="90" t="str">
        <f t="shared" si="154"/>
        <v/>
      </c>
      <c r="HE86" s="91" t="str">
        <f t="shared" si="155"/>
        <v/>
      </c>
      <c r="HF86" s="92" t="str">
        <f t="shared" si="156"/>
        <v/>
      </c>
      <c r="HG86" s="93" t="str">
        <f t="shared" si="157"/>
        <v/>
      </c>
      <c r="HH86" s="94" t="str">
        <f t="shared" si="158"/>
        <v/>
      </c>
      <c r="HI86" s="95" t="str">
        <f t="shared" si="159"/>
        <v/>
      </c>
      <c r="HK86" s="87"/>
      <c r="HL86" s="87"/>
      <c r="HM86" s="88" t="str">
        <f t="shared" si="160"/>
        <v/>
      </c>
      <c r="HN86" s="89" t="str">
        <f t="shared" si="161"/>
        <v/>
      </c>
      <c r="HO86" s="90" t="str">
        <f t="shared" si="162"/>
        <v/>
      </c>
      <c r="HP86" s="90" t="str">
        <f t="shared" si="163"/>
        <v/>
      </c>
      <c r="HQ86" s="91" t="str">
        <f t="shared" si="164"/>
        <v/>
      </c>
      <c r="HR86" s="92" t="str">
        <f t="shared" si="165"/>
        <v/>
      </c>
      <c r="HS86" s="93" t="str">
        <f t="shared" si="166"/>
        <v/>
      </c>
      <c r="HT86" s="94" t="str">
        <f t="shared" si="167"/>
        <v/>
      </c>
      <c r="HU86" s="95" t="str">
        <f t="shared" si="168"/>
        <v/>
      </c>
      <c r="HW86" s="87"/>
      <c r="HX86" s="87"/>
      <c r="HY86" s="88" t="str">
        <f t="shared" si="169"/>
        <v/>
      </c>
      <c r="HZ86" s="89" t="str">
        <f t="shared" si="170"/>
        <v/>
      </c>
      <c r="IA86" s="90" t="str">
        <f t="shared" si="171"/>
        <v/>
      </c>
      <c r="IB86" s="90" t="str">
        <f t="shared" si="172"/>
        <v/>
      </c>
      <c r="IC86" s="91" t="str">
        <f t="shared" si="173"/>
        <v/>
      </c>
      <c r="ID86" s="92" t="str">
        <f t="shared" si="174"/>
        <v/>
      </c>
      <c r="IE86" s="93" t="str">
        <f t="shared" si="175"/>
        <v/>
      </c>
      <c r="IF86" s="94" t="str">
        <f t="shared" si="176"/>
        <v/>
      </c>
      <c r="IG86" s="95" t="str">
        <f t="shared" si="177"/>
        <v/>
      </c>
      <c r="II86" s="87"/>
      <c r="IJ86" s="87"/>
      <c r="IK86" s="88" t="str">
        <f t="shared" si="178"/>
        <v/>
      </c>
      <c r="IL86" s="89" t="str">
        <f t="shared" si="179"/>
        <v/>
      </c>
      <c r="IM86" s="90" t="str">
        <f t="shared" si="180"/>
        <v/>
      </c>
      <c r="IN86" s="90" t="str">
        <f t="shared" si="181"/>
        <v/>
      </c>
      <c r="IO86" s="91" t="str">
        <f t="shared" si="182"/>
        <v/>
      </c>
      <c r="IP86" s="92" t="str">
        <f t="shared" si="183"/>
        <v/>
      </c>
      <c r="IQ86" s="93" t="str">
        <f t="shared" si="184"/>
        <v/>
      </c>
      <c r="IR86" s="94" t="str">
        <f t="shared" si="185"/>
        <v/>
      </c>
      <c r="IS86" s="95" t="str">
        <f t="shared" si="186"/>
        <v/>
      </c>
      <c r="IU86" s="87"/>
      <c r="IV86" s="87"/>
      <c r="IW86" s="88" t="str">
        <f t="shared" si="187"/>
        <v/>
      </c>
      <c r="IX86" s="89" t="str">
        <f t="shared" si="188"/>
        <v/>
      </c>
      <c r="IY86" s="90" t="str">
        <f t="shared" si="189"/>
        <v/>
      </c>
      <c r="IZ86" s="90" t="str">
        <f t="shared" si="190"/>
        <v/>
      </c>
      <c r="JA86" s="91" t="str">
        <f t="shared" si="191"/>
        <v/>
      </c>
      <c r="JB86" s="92" t="str">
        <f t="shared" si="192"/>
        <v/>
      </c>
      <c r="JC86" s="93" t="str">
        <f t="shared" si="193"/>
        <v/>
      </c>
      <c r="JD86" s="94" t="str">
        <f t="shared" si="194"/>
        <v/>
      </c>
      <c r="JE86" s="95" t="str">
        <f t="shared" si="195"/>
        <v/>
      </c>
      <c r="JG86" s="87"/>
      <c r="JH86" s="87"/>
      <c r="JI86" s="88" t="str">
        <f t="shared" si="196"/>
        <v/>
      </c>
      <c r="JJ86" s="89" t="str">
        <f t="shared" si="197"/>
        <v/>
      </c>
      <c r="JK86" s="90" t="str">
        <f t="shared" si="198"/>
        <v/>
      </c>
      <c r="JL86" s="90" t="str">
        <f t="shared" si="199"/>
        <v/>
      </c>
      <c r="JM86" s="91" t="str">
        <f t="shared" si="200"/>
        <v/>
      </c>
      <c r="JN86" s="92" t="str">
        <f t="shared" si="201"/>
        <v/>
      </c>
      <c r="JO86" s="93" t="str">
        <f t="shared" si="202"/>
        <v/>
      </c>
      <c r="JP86" s="94" t="str">
        <f t="shared" si="203"/>
        <v/>
      </c>
      <c r="JQ86" s="95" t="str">
        <f t="shared" si="204"/>
        <v/>
      </c>
      <c r="JS86" s="87"/>
      <c r="JT86" s="87"/>
      <c r="JU86" s="88" t="str">
        <f t="shared" si="205"/>
        <v/>
      </c>
      <c r="JV86" s="89" t="str">
        <f t="shared" si="206"/>
        <v/>
      </c>
      <c r="JW86" s="90" t="str">
        <f t="shared" si="207"/>
        <v/>
      </c>
      <c r="JX86" s="90" t="str">
        <f t="shared" si="208"/>
        <v/>
      </c>
      <c r="JY86" s="91" t="str">
        <f t="shared" si="209"/>
        <v/>
      </c>
      <c r="JZ86" s="92" t="str">
        <f t="shared" si="210"/>
        <v/>
      </c>
      <c r="KA86" s="93" t="str">
        <f t="shared" si="211"/>
        <v/>
      </c>
      <c r="KB86" s="94" t="str">
        <f t="shared" si="212"/>
        <v/>
      </c>
      <c r="KC86" s="95" t="str">
        <f t="shared" si="213"/>
        <v/>
      </c>
      <c r="KE86" s="87"/>
      <c r="KF86" s="87"/>
    </row>
    <row r="87" spans="1:292" ht="13.5" customHeight="1" x14ac:dyDescent="0.25">
      <c r="A87" s="17"/>
      <c r="B87" s="87" t="s">
        <v>616</v>
      </c>
      <c r="C87" s="2" t="s">
        <v>617</v>
      </c>
      <c r="E87" s="88" t="str">
        <f t="shared" si="0"/>
        <v/>
      </c>
      <c r="F87" s="89" t="str">
        <f t="shared" si="1"/>
        <v/>
      </c>
      <c r="G87" s="90" t="str">
        <f t="shared" si="2"/>
        <v/>
      </c>
      <c r="H87" s="90" t="str">
        <f t="shared" si="3"/>
        <v/>
      </c>
      <c r="I87" s="91" t="str">
        <f t="shared" si="4"/>
        <v/>
      </c>
      <c r="J87" s="92" t="str">
        <f t="shared" si="5"/>
        <v/>
      </c>
      <c r="K87" s="93" t="str">
        <f t="shared" si="6"/>
        <v/>
      </c>
      <c r="L87" s="94" t="str">
        <f t="shared" si="214"/>
        <v/>
      </c>
      <c r="M87" s="95" t="str">
        <f t="shared" si="7"/>
        <v/>
      </c>
      <c r="O87" s="87"/>
      <c r="P87" s="87"/>
      <c r="Q87" s="88" t="str">
        <f t="shared" si="8"/>
        <v/>
      </c>
      <c r="R87" s="89" t="str">
        <f t="shared" si="9"/>
        <v/>
      </c>
      <c r="S87" s="90" t="str">
        <f t="shared" si="10"/>
        <v/>
      </c>
      <c r="T87" s="90" t="str">
        <f t="shared" si="11"/>
        <v/>
      </c>
      <c r="U87" s="91" t="str">
        <f t="shared" si="12"/>
        <v/>
      </c>
      <c r="V87" s="92" t="str">
        <f t="shared" si="13"/>
        <v/>
      </c>
      <c r="W87" s="93" t="str">
        <f t="shared" si="14"/>
        <v/>
      </c>
      <c r="X87" s="94" t="str">
        <f t="shared" si="15"/>
        <v/>
      </c>
      <c r="Y87" s="95" t="str">
        <f t="shared" si="16"/>
        <v/>
      </c>
      <c r="AA87" s="87"/>
      <c r="AB87" s="87"/>
      <c r="AC87" s="88" t="str">
        <f t="shared" si="17"/>
        <v/>
      </c>
      <c r="AD87" s="89" t="str">
        <f t="shared" si="18"/>
        <v/>
      </c>
      <c r="AE87" s="90" t="str">
        <f t="shared" si="19"/>
        <v/>
      </c>
      <c r="AF87" s="90" t="str">
        <f t="shared" si="20"/>
        <v/>
      </c>
      <c r="AG87" s="91" t="str">
        <f t="shared" si="21"/>
        <v/>
      </c>
      <c r="AH87" s="92" t="str">
        <f t="shared" si="22"/>
        <v/>
      </c>
      <c r="AI87" s="93" t="str">
        <f t="shared" si="23"/>
        <v/>
      </c>
      <c r="AJ87" s="94" t="str">
        <f t="shared" si="24"/>
        <v/>
      </c>
      <c r="AK87" s="95" t="str">
        <f t="shared" si="25"/>
        <v/>
      </c>
      <c r="AM87" s="87"/>
      <c r="AN87" s="87"/>
      <c r="AO87" s="88" t="str">
        <f t="shared" si="26"/>
        <v/>
      </c>
      <c r="AP87" s="89" t="str">
        <f t="shared" si="27"/>
        <v/>
      </c>
      <c r="AQ87" s="90" t="str">
        <f t="shared" si="28"/>
        <v/>
      </c>
      <c r="AR87" s="90" t="str">
        <f t="shared" si="29"/>
        <v/>
      </c>
      <c r="AS87" s="91" t="str">
        <f t="shared" si="30"/>
        <v/>
      </c>
      <c r="AT87" s="92" t="str">
        <f t="shared" si="31"/>
        <v/>
      </c>
      <c r="AU87" s="93" t="str">
        <f t="shared" si="32"/>
        <v/>
      </c>
      <c r="AV87" s="94" t="str">
        <f t="shared" si="33"/>
        <v/>
      </c>
      <c r="AW87" s="95" t="str">
        <f t="shared" si="34"/>
        <v/>
      </c>
      <c r="AY87" s="87"/>
      <c r="AZ87" s="87"/>
      <c r="BA87" s="88" t="str">
        <f t="shared" si="35"/>
        <v/>
      </c>
      <c r="BB87" s="89" t="str">
        <f t="shared" si="36"/>
        <v/>
      </c>
      <c r="BC87" s="90" t="str">
        <f t="shared" si="37"/>
        <v/>
      </c>
      <c r="BD87" s="90" t="str">
        <f t="shared" si="38"/>
        <v/>
      </c>
      <c r="BE87" s="91" t="str">
        <f t="shared" si="39"/>
        <v/>
      </c>
      <c r="BF87" s="92" t="str">
        <f t="shared" si="40"/>
        <v/>
      </c>
      <c r="BG87" s="93" t="str">
        <f t="shared" si="41"/>
        <v/>
      </c>
      <c r="BH87" s="94" t="str">
        <f t="shared" si="42"/>
        <v/>
      </c>
      <c r="BI87" s="95" t="str">
        <f t="shared" si="43"/>
        <v/>
      </c>
      <c r="BK87" s="87"/>
      <c r="BL87" s="87"/>
      <c r="BM87" s="88" t="str">
        <f t="shared" si="44"/>
        <v/>
      </c>
      <c r="BN87" s="89" t="str">
        <f t="shared" si="45"/>
        <v/>
      </c>
      <c r="BO87" s="90" t="str">
        <f t="shared" si="46"/>
        <v/>
      </c>
      <c r="BP87" s="90" t="str">
        <f t="shared" si="47"/>
        <v/>
      </c>
      <c r="BQ87" s="91" t="str">
        <f t="shared" si="48"/>
        <v/>
      </c>
      <c r="BR87" s="92" t="str">
        <f t="shared" si="49"/>
        <v/>
      </c>
      <c r="BS87" s="93" t="str">
        <f t="shared" si="50"/>
        <v/>
      </c>
      <c r="BT87" s="94" t="str">
        <f t="shared" si="51"/>
        <v/>
      </c>
      <c r="BU87" s="95" t="str">
        <f t="shared" si="52"/>
        <v/>
      </c>
      <c r="BW87" s="87"/>
      <c r="BX87" s="87"/>
      <c r="BY87" s="88" t="str">
        <f t="shared" si="53"/>
        <v/>
      </c>
      <c r="BZ87" s="89" t="str">
        <f t="shared" si="54"/>
        <v/>
      </c>
      <c r="CA87" s="90" t="str">
        <f t="shared" si="55"/>
        <v/>
      </c>
      <c r="CB87" s="90" t="str">
        <f t="shared" si="56"/>
        <v/>
      </c>
      <c r="CC87" s="91" t="str">
        <f t="shared" si="57"/>
        <v/>
      </c>
      <c r="CD87" s="92" t="str">
        <f t="shared" si="58"/>
        <v/>
      </c>
      <c r="CE87" s="93" t="str">
        <f t="shared" si="59"/>
        <v/>
      </c>
      <c r="CF87" s="94" t="str">
        <f t="shared" si="60"/>
        <v/>
      </c>
      <c r="CG87" s="95" t="str">
        <f t="shared" si="61"/>
        <v/>
      </c>
      <c r="CI87" s="87"/>
      <c r="CJ87" s="87"/>
      <c r="CK87" s="88" t="str">
        <f t="shared" si="62"/>
        <v/>
      </c>
      <c r="CL87" s="89" t="str">
        <f t="shared" si="63"/>
        <v/>
      </c>
      <c r="CM87" s="90" t="str">
        <f t="shared" si="64"/>
        <v/>
      </c>
      <c r="CN87" s="90" t="str">
        <f t="shared" si="65"/>
        <v/>
      </c>
      <c r="CO87" s="91" t="str">
        <f t="shared" si="66"/>
        <v/>
      </c>
      <c r="CP87" s="92" t="str">
        <f t="shared" si="67"/>
        <v/>
      </c>
      <c r="CQ87" s="93" t="str">
        <f t="shared" si="68"/>
        <v/>
      </c>
      <c r="CR87" s="94" t="str">
        <f t="shared" si="69"/>
        <v/>
      </c>
      <c r="CS87" s="95" t="str">
        <f t="shared" si="70"/>
        <v/>
      </c>
      <c r="CU87" s="87"/>
      <c r="CV87" s="87"/>
      <c r="CW87" s="88" t="str">
        <f t="shared" si="71"/>
        <v/>
      </c>
      <c r="CX87" s="89" t="str">
        <f t="shared" si="72"/>
        <v/>
      </c>
      <c r="CY87" s="90" t="str">
        <f t="shared" si="73"/>
        <v/>
      </c>
      <c r="CZ87" s="90" t="str">
        <f t="shared" si="74"/>
        <v/>
      </c>
      <c r="DA87" s="91" t="str">
        <f t="shared" si="75"/>
        <v/>
      </c>
      <c r="DB87" s="92" t="str">
        <f t="shared" si="76"/>
        <v/>
      </c>
      <c r="DC87" s="93" t="str">
        <f t="shared" si="77"/>
        <v/>
      </c>
      <c r="DD87" s="94" t="str">
        <f t="shared" si="78"/>
        <v/>
      </c>
      <c r="DE87" s="95" t="str">
        <f t="shared" si="79"/>
        <v/>
      </c>
      <c r="DG87" s="87"/>
      <c r="DH87" s="87"/>
      <c r="DI87" s="88" t="str">
        <f t="shared" si="80"/>
        <v/>
      </c>
      <c r="DJ87" s="89" t="str">
        <f t="shared" si="81"/>
        <v/>
      </c>
      <c r="DK87" s="90" t="str">
        <f t="shared" si="82"/>
        <v/>
      </c>
      <c r="DL87" s="90" t="str">
        <f t="shared" si="83"/>
        <v/>
      </c>
      <c r="DM87" s="91" t="str">
        <f t="shared" si="84"/>
        <v/>
      </c>
      <c r="DN87" s="92" t="str">
        <f t="shared" si="85"/>
        <v/>
      </c>
      <c r="DO87" s="93" t="str">
        <f t="shared" si="86"/>
        <v/>
      </c>
      <c r="DP87" s="94" t="str">
        <f t="shared" si="87"/>
        <v/>
      </c>
      <c r="DQ87" s="95" t="str">
        <f t="shared" si="88"/>
        <v/>
      </c>
      <c r="DS87" s="87"/>
      <c r="DT87" s="87"/>
      <c r="DU87" s="88" t="str">
        <f t="shared" si="89"/>
        <v/>
      </c>
      <c r="DV87" s="89" t="str">
        <f t="shared" si="90"/>
        <v/>
      </c>
      <c r="DW87" s="90" t="str">
        <f t="shared" si="91"/>
        <v/>
      </c>
      <c r="DX87" s="90" t="str">
        <f t="shared" si="92"/>
        <v/>
      </c>
      <c r="DY87" s="91" t="str">
        <f t="shared" si="93"/>
        <v/>
      </c>
      <c r="DZ87" s="92" t="str">
        <f t="shared" si="94"/>
        <v/>
      </c>
      <c r="EA87" s="93" t="str">
        <f t="shared" si="95"/>
        <v/>
      </c>
      <c r="EB87" s="94" t="str">
        <f t="shared" si="96"/>
        <v/>
      </c>
      <c r="EC87" s="95" t="str">
        <f t="shared" si="97"/>
        <v/>
      </c>
      <c r="EE87" s="87"/>
      <c r="EF87" s="87"/>
      <c r="EG87" s="88" t="str">
        <f t="shared" si="98"/>
        <v/>
      </c>
      <c r="EH87" s="89" t="str">
        <f t="shared" si="99"/>
        <v/>
      </c>
      <c r="EI87" s="90" t="str">
        <f t="shared" si="100"/>
        <v/>
      </c>
      <c r="EJ87" s="90" t="str">
        <f t="shared" si="101"/>
        <v/>
      </c>
      <c r="EK87" s="91" t="str">
        <f t="shared" si="102"/>
        <v/>
      </c>
      <c r="EL87" s="92" t="str">
        <f t="shared" si="103"/>
        <v/>
      </c>
      <c r="EM87" s="93" t="str">
        <f t="shared" si="104"/>
        <v/>
      </c>
      <c r="EN87" s="94" t="str">
        <f t="shared" si="105"/>
        <v/>
      </c>
      <c r="EO87" s="95" t="str">
        <f t="shared" si="106"/>
        <v/>
      </c>
      <c r="EQ87" s="87"/>
      <c r="ER87" s="87"/>
      <c r="ES87" s="88" t="str">
        <f t="shared" si="107"/>
        <v/>
      </c>
      <c r="ET87" s="89" t="str">
        <f t="shared" si="108"/>
        <v/>
      </c>
      <c r="EU87" s="90" t="str">
        <f t="shared" si="109"/>
        <v/>
      </c>
      <c r="EV87" s="90" t="str">
        <f t="shared" si="110"/>
        <v/>
      </c>
      <c r="EW87" s="91" t="str">
        <f t="shared" si="111"/>
        <v/>
      </c>
      <c r="EX87" s="92" t="str">
        <f t="shared" si="112"/>
        <v/>
      </c>
      <c r="EY87" s="93" t="str">
        <f t="shared" si="113"/>
        <v/>
      </c>
      <c r="EZ87" s="94" t="str">
        <f t="shared" si="114"/>
        <v/>
      </c>
      <c r="FA87" s="95" t="str">
        <f t="shared" si="115"/>
        <v/>
      </c>
      <c r="FC87" s="87"/>
      <c r="FD87" s="87"/>
      <c r="FE87" s="88" t="str">
        <f t="shared" si="116"/>
        <v/>
      </c>
      <c r="FF87" s="89" t="str">
        <f t="shared" si="117"/>
        <v/>
      </c>
      <c r="FG87" s="90" t="str">
        <f t="shared" si="118"/>
        <v/>
      </c>
      <c r="FH87" s="90" t="str">
        <f t="shared" si="119"/>
        <v/>
      </c>
      <c r="FI87" s="91" t="str">
        <f t="shared" si="120"/>
        <v/>
      </c>
      <c r="FJ87" s="92" t="str">
        <f t="shared" si="121"/>
        <v/>
      </c>
      <c r="FK87" s="93" t="str">
        <f t="shared" si="122"/>
        <v/>
      </c>
      <c r="FL87" s="94" t="str">
        <f t="shared" si="123"/>
        <v/>
      </c>
      <c r="FM87" s="95" t="str">
        <f t="shared" si="124"/>
        <v/>
      </c>
      <c r="FO87" s="87"/>
      <c r="FP87" s="87"/>
      <c r="FQ87" s="88" t="str">
        <f>IF(FU87="","",#REF!)</f>
        <v/>
      </c>
      <c r="FR87" s="89" t="str">
        <f t="shared" si="125"/>
        <v/>
      </c>
      <c r="FS87" s="90" t="str">
        <f t="shared" si="126"/>
        <v/>
      </c>
      <c r="FT87" s="90" t="str">
        <f t="shared" si="127"/>
        <v/>
      </c>
      <c r="FU87" s="91" t="str">
        <f t="shared" si="128"/>
        <v/>
      </c>
      <c r="FV87" s="92" t="str">
        <f t="shared" si="129"/>
        <v/>
      </c>
      <c r="FW87" s="93" t="str">
        <f t="shared" si="130"/>
        <v/>
      </c>
      <c r="FX87" s="94" t="str">
        <f t="shared" si="131"/>
        <v/>
      </c>
      <c r="FY87" s="95" t="str">
        <f t="shared" si="132"/>
        <v/>
      </c>
      <c r="GA87" s="87"/>
      <c r="GB87" s="87"/>
      <c r="GC87" s="88" t="str">
        <f t="shared" si="133"/>
        <v/>
      </c>
      <c r="GD87" s="89" t="str">
        <f t="shared" si="134"/>
        <v/>
      </c>
      <c r="GE87" s="90" t="str">
        <f t="shared" si="135"/>
        <v/>
      </c>
      <c r="GF87" s="90" t="str">
        <f t="shared" si="136"/>
        <v/>
      </c>
      <c r="GG87" s="91" t="str">
        <f t="shared" si="137"/>
        <v/>
      </c>
      <c r="GH87" s="92" t="str">
        <f t="shared" si="138"/>
        <v/>
      </c>
      <c r="GI87" s="93" t="str">
        <f t="shared" si="139"/>
        <v/>
      </c>
      <c r="GJ87" s="94" t="str">
        <f t="shared" si="140"/>
        <v/>
      </c>
      <c r="GK87" s="95" t="str">
        <f t="shared" si="141"/>
        <v/>
      </c>
      <c r="GM87" s="87"/>
      <c r="GN87" s="87"/>
      <c r="GO87" s="88" t="str">
        <f t="shared" si="142"/>
        <v/>
      </c>
      <c r="GP87" s="89" t="str">
        <f t="shared" si="143"/>
        <v/>
      </c>
      <c r="GQ87" s="90" t="str">
        <f t="shared" si="144"/>
        <v/>
      </c>
      <c r="GR87" s="90" t="str">
        <f t="shared" si="145"/>
        <v/>
      </c>
      <c r="GS87" s="91" t="str">
        <f t="shared" si="146"/>
        <v/>
      </c>
      <c r="GT87" s="92" t="str">
        <f t="shared" si="147"/>
        <v/>
      </c>
      <c r="GU87" s="93" t="str">
        <f t="shared" si="148"/>
        <v/>
      </c>
      <c r="GV87" s="94" t="str">
        <f t="shared" si="149"/>
        <v/>
      </c>
      <c r="GW87" s="95" t="str">
        <f t="shared" si="150"/>
        <v/>
      </c>
      <c r="GY87" s="87"/>
      <c r="GZ87" s="87"/>
      <c r="HA87" s="88" t="str">
        <f t="shared" si="151"/>
        <v/>
      </c>
      <c r="HB87" s="89" t="str">
        <f t="shared" si="152"/>
        <v/>
      </c>
      <c r="HC87" s="90" t="str">
        <f t="shared" si="153"/>
        <v/>
      </c>
      <c r="HD87" s="90" t="str">
        <f t="shared" si="154"/>
        <v/>
      </c>
      <c r="HE87" s="91" t="str">
        <f t="shared" si="155"/>
        <v/>
      </c>
      <c r="HF87" s="92" t="str">
        <f t="shared" si="156"/>
        <v/>
      </c>
      <c r="HG87" s="93" t="str">
        <f t="shared" si="157"/>
        <v/>
      </c>
      <c r="HH87" s="94" t="str">
        <f t="shared" si="158"/>
        <v/>
      </c>
      <c r="HI87" s="95" t="str">
        <f t="shared" si="159"/>
        <v/>
      </c>
      <c r="HK87" s="87"/>
      <c r="HL87" s="87"/>
      <c r="HM87" s="88" t="str">
        <f t="shared" si="160"/>
        <v/>
      </c>
      <c r="HN87" s="89" t="str">
        <f t="shared" si="161"/>
        <v/>
      </c>
      <c r="HO87" s="90" t="str">
        <f t="shared" si="162"/>
        <v/>
      </c>
      <c r="HP87" s="90" t="str">
        <f t="shared" si="163"/>
        <v/>
      </c>
      <c r="HQ87" s="91" t="str">
        <f t="shared" si="164"/>
        <v/>
      </c>
      <c r="HR87" s="92" t="str">
        <f t="shared" si="165"/>
        <v/>
      </c>
      <c r="HS87" s="93" t="str">
        <f t="shared" si="166"/>
        <v/>
      </c>
      <c r="HT87" s="94" t="str">
        <f t="shared" si="167"/>
        <v/>
      </c>
      <c r="HU87" s="95" t="str">
        <f t="shared" si="168"/>
        <v/>
      </c>
      <c r="HW87" s="87"/>
      <c r="HX87" s="87"/>
      <c r="HY87" s="88" t="str">
        <f t="shared" si="169"/>
        <v/>
      </c>
      <c r="HZ87" s="89" t="str">
        <f t="shared" si="170"/>
        <v/>
      </c>
      <c r="IA87" s="90" t="str">
        <f t="shared" si="171"/>
        <v/>
      </c>
      <c r="IB87" s="90" t="str">
        <f t="shared" si="172"/>
        <v/>
      </c>
      <c r="IC87" s="91" t="str">
        <f t="shared" si="173"/>
        <v/>
      </c>
      <c r="ID87" s="92" t="str">
        <f t="shared" si="174"/>
        <v/>
      </c>
      <c r="IE87" s="93" t="str">
        <f t="shared" si="175"/>
        <v/>
      </c>
      <c r="IF87" s="94" t="str">
        <f t="shared" si="176"/>
        <v/>
      </c>
      <c r="IG87" s="95" t="str">
        <f t="shared" si="177"/>
        <v/>
      </c>
      <c r="II87" s="87"/>
      <c r="IJ87" s="87"/>
      <c r="IK87" s="88" t="str">
        <f t="shared" si="178"/>
        <v/>
      </c>
      <c r="IL87" s="89" t="str">
        <f t="shared" si="179"/>
        <v/>
      </c>
      <c r="IM87" s="90" t="str">
        <f t="shared" si="180"/>
        <v/>
      </c>
      <c r="IN87" s="90" t="str">
        <f t="shared" si="181"/>
        <v/>
      </c>
      <c r="IO87" s="91" t="str">
        <f t="shared" si="182"/>
        <v/>
      </c>
      <c r="IP87" s="92" t="str">
        <f t="shared" si="183"/>
        <v/>
      </c>
      <c r="IQ87" s="93" t="str">
        <f t="shared" si="184"/>
        <v/>
      </c>
      <c r="IR87" s="94" t="str">
        <f t="shared" si="185"/>
        <v/>
      </c>
      <c r="IS87" s="95" t="str">
        <f t="shared" si="186"/>
        <v/>
      </c>
      <c r="IU87" s="87"/>
      <c r="IV87" s="87"/>
      <c r="IW87" s="88" t="str">
        <f t="shared" si="187"/>
        <v/>
      </c>
      <c r="IX87" s="89" t="str">
        <f t="shared" si="188"/>
        <v/>
      </c>
      <c r="IY87" s="90" t="str">
        <f t="shared" si="189"/>
        <v/>
      </c>
      <c r="IZ87" s="90" t="str">
        <f t="shared" si="190"/>
        <v/>
      </c>
      <c r="JA87" s="91" t="str">
        <f t="shared" si="191"/>
        <v/>
      </c>
      <c r="JB87" s="92" t="str">
        <f t="shared" si="192"/>
        <v/>
      </c>
      <c r="JC87" s="93" t="str">
        <f t="shared" si="193"/>
        <v/>
      </c>
      <c r="JD87" s="94" t="str">
        <f t="shared" si="194"/>
        <v/>
      </c>
      <c r="JE87" s="95" t="str">
        <f t="shared" si="195"/>
        <v/>
      </c>
      <c r="JG87" s="87"/>
      <c r="JH87" s="87"/>
      <c r="JI87" s="88" t="str">
        <f t="shared" si="196"/>
        <v/>
      </c>
      <c r="JJ87" s="89" t="str">
        <f t="shared" si="197"/>
        <v/>
      </c>
      <c r="JK87" s="90" t="str">
        <f t="shared" si="198"/>
        <v/>
      </c>
      <c r="JL87" s="90" t="str">
        <f t="shared" si="199"/>
        <v/>
      </c>
      <c r="JM87" s="91" t="str">
        <f t="shared" si="200"/>
        <v/>
      </c>
      <c r="JN87" s="92" t="str">
        <f t="shared" si="201"/>
        <v/>
      </c>
      <c r="JO87" s="93" t="str">
        <f t="shared" si="202"/>
        <v/>
      </c>
      <c r="JP87" s="94" t="str">
        <f t="shared" si="203"/>
        <v/>
      </c>
      <c r="JQ87" s="95" t="str">
        <f t="shared" si="204"/>
        <v/>
      </c>
      <c r="JS87" s="87"/>
      <c r="JT87" s="87"/>
      <c r="JU87" s="88" t="str">
        <f t="shared" si="205"/>
        <v/>
      </c>
      <c r="JV87" s="89" t="str">
        <f t="shared" si="206"/>
        <v/>
      </c>
      <c r="JW87" s="90" t="str">
        <f t="shared" si="207"/>
        <v/>
      </c>
      <c r="JX87" s="90" t="str">
        <f t="shared" si="208"/>
        <v/>
      </c>
      <c r="JY87" s="91" t="str">
        <f t="shared" si="209"/>
        <v/>
      </c>
      <c r="JZ87" s="92" t="str">
        <f t="shared" si="210"/>
        <v/>
      </c>
      <c r="KA87" s="93" t="str">
        <f t="shared" si="211"/>
        <v/>
      </c>
      <c r="KB87" s="94" t="str">
        <f t="shared" si="212"/>
        <v/>
      </c>
      <c r="KC87" s="95" t="str">
        <f t="shared" si="213"/>
        <v/>
      </c>
      <c r="KE87" s="87"/>
      <c r="KF87" s="87"/>
    </row>
    <row r="88" spans="1:292" ht="13.5" customHeight="1" x14ac:dyDescent="0.25">
      <c r="A88" s="17"/>
      <c r="B88" s="87" t="s">
        <v>618</v>
      </c>
      <c r="C88" s="2" t="s">
        <v>619</v>
      </c>
      <c r="E88" s="88" t="str">
        <f t="shared" si="0"/>
        <v/>
      </c>
      <c r="F88" s="89" t="str">
        <f t="shared" si="1"/>
        <v/>
      </c>
      <c r="G88" s="90" t="str">
        <f t="shared" si="2"/>
        <v/>
      </c>
      <c r="H88" s="90" t="str">
        <f t="shared" si="3"/>
        <v/>
      </c>
      <c r="I88" s="91" t="str">
        <f t="shared" si="4"/>
        <v/>
      </c>
      <c r="J88" s="92" t="str">
        <f t="shared" si="5"/>
        <v/>
      </c>
      <c r="K88" s="93" t="str">
        <f t="shared" si="6"/>
        <v/>
      </c>
      <c r="L88" s="94" t="str">
        <f t="shared" si="214"/>
        <v/>
      </c>
      <c r="M88" s="95" t="str">
        <f t="shared" si="7"/>
        <v/>
      </c>
      <c r="O88" s="4"/>
      <c r="P88" s="87"/>
      <c r="Q88" s="88" t="str">
        <f t="shared" si="8"/>
        <v/>
      </c>
      <c r="R88" s="89" t="str">
        <f t="shared" si="9"/>
        <v/>
      </c>
      <c r="S88" s="90" t="str">
        <f t="shared" si="10"/>
        <v/>
      </c>
      <c r="T88" s="90" t="str">
        <f t="shared" si="11"/>
        <v/>
      </c>
      <c r="U88" s="91" t="str">
        <f t="shared" si="12"/>
        <v/>
      </c>
      <c r="V88" s="92" t="str">
        <f t="shared" si="13"/>
        <v/>
      </c>
      <c r="W88" s="93" t="str">
        <f t="shared" si="14"/>
        <v/>
      </c>
      <c r="X88" s="94" t="str">
        <f t="shared" si="15"/>
        <v/>
      </c>
      <c r="Y88" s="95" t="str">
        <f t="shared" si="16"/>
        <v/>
      </c>
      <c r="AA88" s="4"/>
      <c r="AB88" s="87"/>
      <c r="AC88" s="88" t="str">
        <f t="shared" si="17"/>
        <v/>
      </c>
      <c r="AD88" s="89" t="str">
        <f t="shared" si="18"/>
        <v/>
      </c>
      <c r="AE88" s="90" t="str">
        <f t="shared" si="19"/>
        <v/>
      </c>
      <c r="AF88" s="90" t="str">
        <f t="shared" si="20"/>
        <v/>
      </c>
      <c r="AG88" s="91" t="str">
        <f t="shared" si="21"/>
        <v/>
      </c>
      <c r="AH88" s="92" t="str">
        <f t="shared" si="22"/>
        <v/>
      </c>
      <c r="AI88" s="93" t="str">
        <f t="shared" si="23"/>
        <v/>
      </c>
      <c r="AJ88" s="94" t="str">
        <f t="shared" si="24"/>
        <v/>
      </c>
      <c r="AK88" s="95" t="str">
        <f t="shared" si="25"/>
        <v/>
      </c>
      <c r="AM88" s="4"/>
      <c r="AN88" s="87"/>
      <c r="AO88" s="88" t="str">
        <f t="shared" si="26"/>
        <v/>
      </c>
      <c r="AP88" s="89" t="str">
        <f t="shared" si="27"/>
        <v/>
      </c>
      <c r="AQ88" s="90" t="str">
        <f t="shared" si="28"/>
        <v/>
      </c>
      <c r="AR88" s="90" t="str">
        <f t="shared" si="29"/>
        <v/>
      </c>
      <c r="AS88" s="91" t="str">
        <f t="shared" si="30"/>
        <v/>
      </c>
      <c r="AT88" s="92" t="str">
        <f t="shared" si="31"/>
        <v/>
      </c>
      <c r="AU88" s="93" t="str">
        <f t="shared" si="32"/>
        <v/>
      </c>
      <c r="AV88" s="94" t="str">
        <f t="shared" si="33"/>
        <v/>
      </c>
      <c r="AW88" s="95" t="str">
        <f t="shared" si="34"/>
        <v/>
      </c>
      <c r="AY88" s="4"/>
      <c r="AZ88" s="87"/>
      <c r="BA88" s="88" t="str">
        <f t="shared" si="35"/>
        <v/>
      </c>
      <c r="BB88" s="89" t="str">
        <f t="shared" si="36"/>
        <v/>
      </c>
      <c r="BC88" s="90" t="str">
        <f t="shared" si="37"/>
        <v/>
      </c>
      <c r="BD88" s="90" t="str">
        <f t="shared" si="38"/>
        <v/>
      </c>
      <c r="BE88" s="91" t="str">
        <f t="shared" si="39"/>
        <v/>
      </c>
      <c r="BF88" s="92" t="str">
        <f t="shared" si="40"/>
        <v/>
      </c>
      <c r="BG88" s="93" t="str">
        <f t="shared" si="41"/>
        <v/>
      </c>
      <c r="BH88" s="94" t="str">
        <f t="shared" si="42"/>
        <v/>
      </c>
      <c r="BI88" s="95" t="str">
        <f t="shared" si="43"/>
        <v/>
      </c>
      <c r="BK88" s="4"/>
      <c r="BL88" s="87"/>
      <c r="BM88" s="88" t="str">
        <f t="shared" si="44"/>
        <v/>
      </c>
      <c r="BN88" s="89" t="str">
        <f t="shared" si="45"/>
        <v/>
      </c>
      <c r="BO88" s="90" t="str">
        <f t="shared" si="46"/>
        <v/>
      </c>
      <c r="BP88" s="90" t="str">
        <f t="shared" si="47"/>
        <v/>
      </c>
      <c r="BQ88" s="91" t="str">
        <f t="shared" si="48"/>
        <v/>
      </c>
      <c r="BR88" s="92" t="str">
        <f t="shared" si="49"/>
        <v/>
      </c>
      <c r="BS88" s="93" t="str">
        <f t="shared" si="50"/>
        <v/>
      </c>
      <c r="BT88" s="94" t="str">
        <f t="shared" si="51"/>
        <v/>
      </c>
      <c r="BU88" s="95" t="str">
        <f t="shared" si="52"/>
        <v/>
      </c>
      <c r="BW88" s="4"/>
      <c r="BX88" s="87"/>
      <c r="BY88" s="88" t="str">
        <f t="shared" si="53"/>
        <v/>
      </c>
      <c r="BZ88" s="89" t="str">
        <f t="shared" si="54"/>
        <v/>
      </c>
      <c r="CA88" s="90" t="str">
        <f t="shared" si="55"/>
        <v/>
      </c>
      <c r="CB88" s="90" t="str">
        <f t="shared" si="56"/>
        <v/>
      </c>
      <c r="CC88" s="91" t="str">
        <f t="shared" si="57"/>
        <v/>
      </c>
      <c r="CD88" s="92" t="str">
        <f t="shared" si="58"/>
        <v/>
      </c>
      <c r="CE88" s="93" t="str">
        <f t="shared" si="59"/>
        <v/>
      </c>
      <c r="CF88" s="94" t="str">
        <f t="shared" si="60"/>
        <v/>
      </c>
      <c r="CG88" s="95" t="str">
        <f t="shared" si="61"/>
        <v/>
      </c>
      <c r="CI88" s="4"/>
      <c r="CJ88" s="87"/>
      <c r="CK88" s="88" t="str">
        <f t="shared" si="62"/>
        <v/>
      </c>
      <c r="CL88" s="89" t="str">
        <f t="shared" si="63"/>
        <v/>
      </c>
      <c r="CM88" s="90" t="str">
        <f t="shared" si="64"/>
        <v/>
      </c>
      <c r="CN88" s="90" t="str">
        <f t="shared" si="65"/>
        <v/>
      </c>
      <c r="CO88" s="91" t="str">
        <f t="shared" si="66"/>
        <v/>
      </c>
      <c r="CP88" s="92" t="str">
        <f t="shared" si="67"/>
        <v/>
      </c>
      <c r="CQ88" s="93" t="str">
        <f t="shared" si="68"/>
        <v/>
      </c>
      <c r="CR88" s="94" t="str">
        <f t="shared" si="69"/>
        <v/>
      </c>
      <c r="CS88" s="95" t="str">
        <f t="shared" si="70"/>
        <v/>
      </c>
      <c r="CU88" s="4"/>
      <c r="CV88" s="87"/>
      <c r="CW88" s="88" t="str">
        <f t="shared" si="71"/>
        <v/>
      </c>
      <c r="CX88" s="89" t="str">
        <f t="shared" si="72"/>
        <v/>
      </c>
      <c r="CY88" s="90" t="str">
        <f t="shared" si="73"/>
        <v/>
      </c>
      <c r="CZ88" s="90" t="str">
        <f t="shared" si="74"/>
        <v/>
      </c>
      <c r="DA88" s="91" t="str">
        <f t="shared" si="75"/>
        <v/>
      </c>
      <c r="DB88" s="92" t="str">
        <f t="shared" si="76"/>
        <v/>
      </c>
      <c r="DC88" s="93" t="str">
        <f t="shared" si="77"/>
        <v/>
      </c>
      <c r="DD88" s="94" t="str">
        <f t="shared" si="78"/>
        <v/>
      </c>
      <c r="DE88" s="95" t="str">
        <f t="shared" si="79"/>
        <v/>
      </c>
      <c r="DG88" s="4"/>
      <c r="DH88" s="87"/>
      <c r="DI88" s="88" t="str">
        <f t="shared" si="80"/>
        <v/>
      </c>
      <c r="DJ88" s="89" t="str">
        <f t="shared" si="81"/>
        <v/>
      </c>
      <c r="DK88" s="90" t="str">
        <f t="shared" si="82"/>
        <v/>
      </c>
      <c r="DL88" s="90" t="str">
        <f t="shared" si="83"/>
        <v/>
      </c>
      <c r="DM88" s="91" t="str">
        <f t="shared" si="84"/>
        <v/>
      </c>
      <c r="DN88" s="92" t="str">
        <f t="shared" si="85"/>
        <v/>
      </c>
      <c r="DO88" s="93" t="str">
        <f t="shared" si="86"/>
        <v/>
      </c>
      <c r="DP88" s="94" t="str">
        <f t="shared" si="87"/>
        <v/>
      </c>
      <c r="DQ88" s="95" t="str">
        <f t="shared" si="88"/>
        <v/>
      </c>
      <c r="DS88" s="4"/>
      <c r="DT88" s="87"/>
      <c r="DU88" s="88" t="str">
        <f t="shared" si="89"/>
        <v/>
      </c>
      <c r="DV88" s="89" t="str">
        <f t="shared" si="90"/>
        <v/>
      </c>
      <c r="DW88" s="90" t="str">
        <f t="shared" si="91"/>
        <v/>
      </c>
      <c r="DX88" s="90" t="str">
        <f t="shared" si="92"/>
        <v/>
      </c>
      <c r="DY88" s="91" t="str">
        <f t="shared" si="93"/>
        <v/>
      </c>
      <c r="DZ88" s="92" t="str">
        <f t="shared" si="94"/>
        <v/>
      </c>
      <c r="EA88" s="93" t="str">
        <f t="shared" si="95"/>
        <v/>
      </c>
      <c r="EB88" s="94" t="str">
        <f t="shared" si="96"/>
        <v/>
      </c>
      <c r="EC88" s="95" t="str">
        <f t="shared" si="97"/>
        <v/>
      </c>
      <c r="EE88" s="4"/>
      <c r="EF88" s="87"/>
      <c r="EG88" s="88" t="str">
        <f t="shared" si="98"/>
        <v/>
      </c>
      <c r="EH88" s="89" t="str">
        <f t="shared" si="99"/>
        <v/>
      </c>
      <c r="EI88" s="90" t="str">
        <f t="shared" si="100"/>
        <v/>
      </c>
      <c r="EJ88" s="90" t="str">
        <f t="shared" si="101"/>
        <v/>
      </c>
      <c r="EK88" s="91" t="str">
        <f t="shared" si="102"/>
        <v/>
      </c>
      <c r="EL88" s="92" t="str">
        <f t="shared" si="103"/>
        <v/>
      </c>
      <c r="EM88" s="93" t="str">
        <f t="shared" si="104"/>
        <v/>
      </c>
      <c r="EN88" s="94" t="str">
        <f t="shared" si="105"/>
        <v/>
      </c>
      <c r="EO88" s="95" t="str">
        <f t="shared" si="106"/>
        <v/>
      </c>
      <c r="EQ88" s="4"/>
      <c r="ER88" s="87"/>
      <c r="ES88" s="88" t="str">
        <f t="shared" si="107"/>
        <v/>
      </c>
      <c r="ET88" s="89" t="str">
        <f t="shared" si="108"/>
        <v/>
      </c>
      <c r="EU88" s="90" t="str">
        <f t="shared" si="109"/>
        <v/>
      </c>
      <c r="EV88" s="90" t="str">
        <f t="shared" si="110"/>
        <v/>
      </c>
      <c r="EW88" s="91" t="str">
        <f t="shared" si="111"/>
        <v/>
      </c>
      <c r="EX88" s="92" t="str">
        <f t="shared" si="112"/>
        <v/>
      </c>
      <c r="EY88" s="93" t="str">
        <f t="shared" si="113"/>
        <v/>
      </c>
      <c r="EZ88" s="94" t="str">
        <f t="shared" si="114"/>
        <v/>
      </c>
      <c r="FA88" s="95" t="str">
        <f t="shared" si="115"/>
        <v/>
      </c>
      <c r="FC88" s="4"/>
      <c r="FD88" s="87"/>
      <c r="FE88" s="88" t="str">
        <f t="shared" si="116"/>
        <v/>
      </c>
      <c r="FF88" s="89" t="str">
        <f t="shared" si="117"/>
        <v/>
      </c>
      <c r="FG88" s="90" t="str">
        <f t="shared" si="118"/>
        <v/>
      </c>
      <c r="FH88" s="90" t="str">
        <f t="shared" si="119"/>
        <v/>
      </c>
      <c r="FI88" s="91" t="str">
        <f t="shared" si="120"/>
        <v/>
      </c>
      <c r="FJ88" s="92" t="str">
        <f t="shared" si="121"/>
        <v/>
      </c>
      <c r="FK88" s="93" t="str">
        <f t="shared" si="122"/>
        <v/>
      </c>
      <c r="FL88" s="94" t="str">
        <f t="shared" si="123"/>
        <v/>
      </c>
      <c r="FM88" s="95" t="str">
        <f t="shared" si="124"/>
        <v/>
      </c>
      <c r="FO88" s="4"/>
      <c r="FP88" s="87"/>
      <c r="FQ88" s="88" t="str">
        <f>IF(FU88="","",#REF!)</f>
        <v/>
      </c>
      <c r="FR88" s="89" t="str">
        <f t="shared" si="125"/>
        <v/>
      </c>
      <c r="FS88" s="90" t="str">
        <f t="shared" si="126"/>
        <v/>
      </c>
      <c r="FT88" s="90" t="str">
        <f t="shared" si="127"/>
        <v/>
      </c>
      <c r="FU88" s="91" t="str">
        <f t="shared" si="128"/>
        <v/>
      </c>
      <c r="FV88" s="92" t="str">
        <f t="shared" si="129"/>
        <v/>
      </c>
      <c r="FW88" s="93" t="str">
        <f t="shared" si="130"/>
        <v/>
      </c>
      <c r="FX88" s="94" t="str">
        <f t="shared" si="131"/>
        <v/>
      </c>
      <c r="FY88" s="95" t="str">
        <f t="shared" si="132"/>
        <v/>
      </c>
      <c r="GA88" s="4"/>
      <c r="GB88" s="87"/>
      <c r="GC88" s="88" t="str">
        <f t="shared" si="133"/>
        <v/>
      </c>
      <c r="GD88" s="89" t="str">
        <f t="shared" si="134"/>
        <v/>
      </c>
      <c r="GE88" s="90" t="str">
        <f t="shared" si="135"/>
        <v/>
      </c>
      <c r="GF88" s="90" t="str">
        <f t="shared" si="136"/>
        <v/>
      </c>
      <c r="GG88" s="91" t="str">
        <f t="shared" si="137"/>
        <v/>
      </c>
      <c r="GH88" s="92" t="str">
        <f t="shared" si="138"/>
        <v/>
      </c>
      <c r="GI88" s="93" t="str">
        <f t="shared" si="139"/>
        <v/>
      </c>
      <c r="GJ88" s="94" t="str">
        <f t="shared" si="140"/>
        <v/>
      </c>
      <c r="GK88" s="95" t="str">
        <f t="shared" si="141"/>
        <v/>
      </c>
      <c r="GM88" s="4"/>
      <c r="GN88" s="87"/>
      <c r="GO88" s="88" t="str">
        <f t="shared" si="142"/>
        <v/>
      </c>
      <c r="GP88" s="89" t="str">
        <f t="shared" si="143"/>
        <v/>
      </c>
      <c r="GQ88" s="90" t="str">
        <f t="shared" si="144"/>
        <v/>
      </c>
      <c r="GR88" s="90" t="str">
        <f t="shared" si="145"/>
        <v/>
      </c>
      <c r="GS88" s="91" t="str">
        <f t="shared" si="146"/>
        <v/>
      </c>
      <c r="GT88" s="92" t="str">
        <f t="shared" si="147"/>
        <v/>
      </c>
      <c r="GU88" s="93" t="str">
        <f t="shared" si="148"/>
        <v/>
      </c>
      <c r="GV88" s="94" t="str">
        <f t="shared" si="149"/>
        <v/>
      </c>
      <c r="GW88" s="95" t="str">
        <f t="shared" si="150"/>
        <v/>
      </c>
      <c r="GY88" s="4"/>
      <c r="GZ88" s="87"/>
      <c r="HA88" s="88" t="str">
        <f t="shared" si="151"/>
        <v/>
      </c>
      <c r="HB88" s="89" t="str">
        <f t="shared" si="152"/>
        <v/>
      </c>
      <c r="HC88" s="90" t="str">
        <f t="shared" si="153"/>
        <v/>
      </c>
      <c r="HD88" s="90" t="str">
        <f t="shared" si="154"/>
        <v/>
      </c>
      <c r="HE88" s="91" t="str">
        <f t="shared" si="155"/>
        <v/>
      </c>
      <c r="HF88" s="92" t="str">
        <f t="shared" si="156"/>
        <v/>
      </c>
      <c r="HG88" s="93" t="str">
        <f t="shared" si="157"/>
        <v/>
      </c>
      <c r="HH88" s="94" t="str">
        <f t="shared" si="158"/>
        <v/>
      </c>
      <c r="HI88" s="95" t="str">
        <f t="shared" si="159"/>
        <v/>
      </c>
      <c r="HK88" s="4"/>
      <c r="HL88" s="87"/>
      <c r="HM88" s="88" t="str">
        <f t="shared" si="160"/>
        <v/>
      </c>
      <c r="HN88" s="89" t="str">
        <f t="shared" si="161"/>
        <v/>
      </c>
      <c r="HO88" s="90" t="str">
        <f t="shared" si="162"/>
        <v/>
      </c>
      <c r="HP88" s="90" t="str">
        <f t="shared" si="163"/>
        <v/>
      </c>
      <c r="HQ88" s="91" t="str">
        <f t="shared" si="164"/>
        <v/>
      </c>
      <c r="HR88" s="92" t="str">
        <f t="shared" si="165"/>
        <v/>
      </c>
      <c r="HS88" s="93" t="str">
        <f t="shared" si="166"/>
        <v/>
      </c>
      <c r="HT88" s="94" t="str">
        <f t="shared" si="167"/>
        <v/>
      </c>
      <c r="HU88" s="95" t="str">
        <f t="shared" si="168"/>
        <v/>
      </c>
      <c r="HW88" s="4"/>
      <c r="HX88" s="87"/>
      <c r="HY88" s="88" t="str">
        <f t="shared" si="169"/>
        <v/>
      </c>
      <c r="HZ88" s="89" t="str">
        <f t="shared" si="170"/>
        <v/>
      </c>
      <c r="IA88" s="90" t="str">
        <f t="shared" si="171"/>
        <v/>
      </c>
      <c r="IB88" s="90" t="str">
        <f t="shared" si="172"/>
        <v/>
      </c>
      <c r="IC88" s="91" t="str">
        <f t="shared" si="173"/>
        <v/>
      </c>
      <c r="ID88" s="92" t="str">
        <f t="shared" si="174"/>
        <v/>
      </c>
      <c r="IE88" s="93" t="str">
        <f t="shared" si="175"/>
        <v/>
      </c>
      <c r="IF88" s="94" t="str">
        <f t="shared" si="176"/>
        <v/>
      </c>
      <c r="IG88" s="95" t="str">
        <f t="shared" si="177"/>
        <v/>
      </c>
      <c r="II88" s="4"/>
      <c r="IJ88" s="87"/>
      <c r="IK88" s="88" t="str">
        <f t="shared" si="178"/>
        <v/>
      </c>
      <c r="IL88" s="89" t="str">
        <f t="shared" si="179"/>
        <v/>
      </c>
      <c r="IM88" s="90" t="str">
        <f t="shared" si="180"/>
        <v/>
      </c>
      <c r="IN88" s="90" t="str">
        <f t="shared" si="181"/>
        <v/>
      </c>
      <c r="IO88" s="91" t="str">
        <f t="shared" si="182"/>
        <v/>
      </c>
      <c r="IP88" s="92" t="str">
        <f t="shared" si="183"/>
        <v/>
      </c>
      <c r="IQ88" s="93" t="str">
        <f t="shared" si="184"/>
        <v/>
      </c>
      <c r="IR88" s="94" t="str">
        <f t="shared" si="185"/>
        <v/>
      </c>
      <c r="IS88" s="95" t="str">
        <f t="shared" si="186"/>
        <v/>
      </c>
      <c r="IU88" s="4"/>
      <c r="IV88" s="87"/>
      <c r="IW88" s="88" t="str">
        <f t="shared" si="187"/>
        <v/>
      </c>
      <c r="IX88" s="89" t="str">
        <f t="shared" si="188"/>
        <v/>
      </c>
      <c r="IY88" s="90" t="str">
        <f t="shared" si="189"/>
        <v/>
      </c>
      <c r="IZ88" s="90" t="str">
        <f t="shared" si="190"/>
        <v/>
      </c>
      <c r="JA88" s="91" t="str">
        <f t="shared" si="191"/>
        <v/>
      </c>
      <c r="JB88" s="92" t="str">
        <f t="shared" si="192"/>
        <v/>
      </c>
      <c r="JC88" s="93" t="str">
        <f t="shared" si="193"/>
        <v/>
      </c>
      <c r="JD88" s="94" t="str">
        <f t="shared" si="194"/>
        <v/>
      </c>
      <c r="JE88" s="95" t="str">
        <f t="shared" si="195"/>
        <v/>
      </c>
      <c r="JG88" s="4"/>
      <c r="JH88" s="87"/>
      <c r="JI88" s="88" t="str">
        <f t="shared" si="196"/>
        <v/>
      </c>
      <c r="JJ88" s="89" t="str">
        <f t="shared" si="197"/>
        <v/>
      </c>
      <c r="JK88" s="90" t="str">
        <f t="shared" si="198"/>
        <v/>
      </c>
      <c r="JL88" s="90" t="str">
        <f t="shared" si="199"/>
        <v/>
      </c>
      <c r="JM88" s="91" t="str">
        <f t="shared" si="200"/>
        <v/>
      </c>
      <c r="JN88" s="92" t="str">
        <f t="shared" si="201"/>
        <v/>
      </c>
      <c r="JO88" s="93" t="str">
        <f t="shared" si="202"/>
        <v/>
      </c>
      <c r="JP88" s="94" t="str">
        <f t="shared" si="203"/>
        <v/>
      </c>
      <c r="JQ88" s="95" t="str">
        <f t="shared" si="204"/>
        <v/>
      </c>
      <c r="JS88" s="4"/>
      <c r="JT88" s="87"/>
      <c r="JU88" s="88" t="str">
        <f t="shared" si="205"/>
        <v/>
      </c>
      <c r="JV88" s="89" t="str">
        <f t="shared" si="206"/>
        <v/>
      </c>
      <c r="JW88" s="90" t="str">
        <f t="shared" si="207"/>
        <v/>
      </c>
      <c r="JX88" s="90" t="str">
        <f t="shared" si="208"/>
        <v/>
      </c>
      <c r="JY88" s="91" t="str">
        <f t="shared" si="209"/>
        <v/>
      </c>
      <c r="JZ88" s="92" t="str">
        <f t="shared" si="210"/>
        <v/>
      </c>
      <c r="KA88" s="93" t="str">
        <f t="shared" si="211"/>
        <v/>
      </c>
      <c r="KB88" s="94" t="str">
        <f t="shared" si="212"/>
        <v/>
      </c>
      <c r="KC88" s="95" t="str">
        <f t="shared" si="213"/>
        <v/>
      </c>
      <c r="KE88" s="4"/>
      <c r="KF88" s="87"/>
    </row>
    <row r="89" spans="1:292" ht="13.5" customHeight="1" x14ac:dyDescent="0.25">
      <c r="A89" s="17"/>
      <c r="B89" s="87" t="s">
        <v>620</v>
      </c>
      <c r="C89" s="2" t="s">
        <v>621</v>
      </c>
      <c r="E89" s="88" t="str">
        <f t="shared" si="0"/>
        <v/>
      </c>
      <c r="F89" s="89" t="str">
        <f t="shared" si="1"/>
        <v/>
      </c>
      <c r="G89" s="90" t="str">
        <f t="shared" si="2"/>
        <v/>
      </c>
      <c r="H89" s="90" t="str">
        <f t="shared" si="3"/>
        <v/>
      </c>
      <c r="I89" s="91" t="str">
        <f t="shared" si="4"/>
        <v/>
      </c>
      <c r="J89" s="92" t="str">
        <f t="shared" si="5"/>
        <v/>
      </c>
      <c r="K89" s="93" t="str">
        <f t="shared" si="6"/>
        <v/>
      </c>
      <c r="L89" s="94" t="str">
        <f t="shared" si="214"/>
        <v/>
      </c>
      <c r="M89" s="95" t="str">
        <f t="shared" si="7"/>
        <v/>
      </c>
      <c r="O89" s="4"/>
      <c r="P89" s="87"/>
      <c r="Q89" s="88" t="str">
        <f t="shared" si="8"/>
        <v/>
      </c>
      <c r="R89" s="89" t="str">
        <f t="shared" si="9"/>
        <v/>
      </c>
      <c r="S89" s="90" t="str">
        <f t="shared" si="10"/>
        <v/>
      </c>
      <c r="T89" s="90" t="str">
        <f t="shared" si="11"/>
        <v/>
      </c>
      <c r="U89" s="91" t="str">
        <f t="shared" si="12"/>
        <v/>
      </c>
      <c r="V89" s="92" t="str">
        <f t="shared" si="13"/>
        <v/>
      </c>
      <c r="W89" s="93" t="str">
        <f t="shared" si="14"/>
        <v/>
      </c>
      <c r="X89" s="94" t="str">
        <f t="shared" si="15"/>
        <v/>
      </c>
      <c r="Y89" s="95" t="str">
        <f t="shared" si="16"/>
        <v/>
      </c>
      <c r="AA89" s="4"/>
      <c r="AB89" s="87"/>
      <c r="AC89" s="88" t="str">
        <f t="shared" si="17"/>
        <v/>
      </c>
      <c r="AD89" s="89" t="str">
        <f t="shared" si="18"/>
        <v/>
      </c>
      <c r="AE89" s="90" t="str">
        <f t="shared" si="19"/>
        <v/>
      </c>
      <c r="AF89" s="90" t="str">
        <f t="shared" si="20"/>
        <v/>
      </c>
      <c r="AG89" s="91" t="str">
        <f t="shared" si="21"/>
        <v/>
      </c>
      <c r="AH89" s="92" t="str">
        <f t="shared" si="22"/>
        <v/>
      </c>
      <c r="AI89" s="93" t="str">
        <f t="shared" si="23"/>
        <v/>
      </c>
      <c r="AJ89" s="94" t="str">
        <f t="shared" si="24"/>
        <v/>
      </c>
      <c r="AK89" s="95" t="str">
        <f t="shared" si="25"/>
        <v/>
      </c>
      <c r="AM89" s="4"/>
      <c r="AN89" s="87"/>
      <c r="AO89" s="88" t="str">
        <f t="shared" si="26"/>
        <v/>
      </c>
      <c r="AP89" s="89" t="str">
        <f t="shared" si="27"/>
        <v/>
      </c>
      <c r="AQ89" s="90" t="str">
        <f t="shared" si="28"/>
        <v/>
      </c>
      <c r="AR89" s="90" t="str">
        <f t="shared" si="29"/>
        <v/>
      </c>
      <c r="AS89" s="91" t="str">
        <f t="shared" si="30"/>
        <v/>
      </c>
      <c r="AT89" s="92" t="str">
        <f t="shared" si="31"/>
        <v/>
      </c>
      <c r="AU89" s="93" t="str">
        <f t="shared" si="32"/>
        <v/>
      </c>
      <c r="AV89" s="94" t="str">
        <f t="shared" si="33"/>
        <v/>
      </c>
      <c r="AW89" s="95" t="str">
        <f t="shared" si="34"/>
        <v/>
      </c>
      <c r="AY89" s="4"/>
      <c r="AZ89" s="87"/>
      <c r="BA89" s="88" t="str">
        <f t="shared" si="35"/>
        <v/>
      </c>
      <c r="BB89" s="89" t="str">
        <f t="shared" si="36"/>
        <v/>
      </c>
      <c r="BC89" s="90" t="str">
        <f t="shared" si="37"/>
        <v/>
      </c>
      <c r="BD89" s="90" t="str">
        <f t="shared" si="38"/>
        <v/>
      </c>
      <c r="BE89" s="91" t="str">
        <f t="shared" si="39"/>
        <v/>
      </c>
      <c r="BF89" s="92" t="str">
        <f t="shared" si="40"/>
        <v/>
      </c>
      <c r="BG89" s="93" t="str">
        <f t="shared" si="41"/>
        <v/>
      </c>
      <c r="BH89" s="94" t="str">
        <f t="shared" si="42"/>
        <v/>
      </c>
      <c r="BI89" s="95" t="str">
        <f t="shared" si="43"/>
        <v/>
      </c>
      <c r="BK89" s="4"/>
      <c r="BL89" s="87"/>
      <c r="BM89" s="88" t="str">
        <f t="shared" si="44"/>
        <v/>
      </c>
      <c r="BN89" s="89" t="str">
        <f t="shared" si="45"/>
        <v/>
      </c>
      <c r="BO89" s="90" t="str">
        <f t="shared" si="46"/>
        <v/>
      </c>
      <c r="BP89" s="90" t="str">
        <f t="shared" si="47"/>
        <v/>
      </c>
      <c r="BQ89" s="91" t="str">
        <f t="shared" si="48"/>
        <v/>
      </c>
      <c r="BR89" s="92" t="str">
        <f t="shared" si="49"/>
        <v/>
      </c>
      <c r="BS89" s="93" t="str">
        <f t="shared" si="50"/>
        <v/>
      </c>
      <c r="BT89" s="94" t="str">
        <f t="shared" si="51"/>
        <v/>
      </c>
      <c r="BU89" s="95" t="str">
        <f t="shared" si="52"/>
        <v/>
      </c>
      <c r="BW89" s="4"/>
      <c r="BX89" s="87"/>
      <c r="BY89" s="88" t="str">
        <f t="shared" si="53"/>
        <v/>
      </c>
      <c r="BZ89" s="89" t="str">
        <f t="shared" si="54"/>
        <v/>
      </c>
      <c r="CA89" s="90" t="str">
        <f t="shared" si="55"/>
        <v/>
      </c>
      <c r="CB89" s="90" t="str">
        <f t="shared" si="56"/>
        <v/>
      </c>
      <c r="CC89" s="91" t="str">
        <f t="shared" si="57"/>
        <v/>
      </c>
      <c r="CD89" s="92" t="str">
        <f t="shared" si="58"/>
        <v/>
      </c>
      <c r="CE89" s="93" t="str">
        <f t="shared" si="59"/>
        <v/>
      </c>
      <c r="CF89" s="94" t="str">
        <f t="shared" si="60"/>
        <v/>
      </c>
      <c r="CG89" s="95" t="str">
        <f t="shared" si="61"/>
        <v/>
      </c>
      <c r="CI89" s="4"/>
      <c r="CJ89" s="87"/>
      <c r="CK89" s="88" t="str">
        <f t="shared" si="62"/>
        <v/>
      </c>
      <c r="CL89" s="89" t="str">
        <f t="shared" si="63"/>
        <v/>
      </c>
      <c r="CM89" s="90" t="str">
        <f t="shared" si="64"/>
        <v/>
      </c>
      <c r="CN89" s="90" t="str">
        <f t="shared" si="65"/>
        <v/>
      </c>
      <c r="CO89" s="91" t="str">
        <f t="shared" si="66"/>
        <v/>
      </c>
      <c r="CP89" s="92" t="str">
        <f t="shared" si="67"/>
        <v/>
      </c>
      <c r="CQ89" s="93" t="str">
        <f t="shared" si="68"/>
        <v/>
      </c>
      <c r="CR89" s="94" t="str">
        <f t="shared" si="69"/>
        <v/>
      </c>
      <c r="CS89" s="95" t="str">
        <f t="shared" si="70"/>
        <v/>
      </c>
      <c r="CU89" s="4"/>
      <c r="CV89" s="87"/>
      <c r="CW89" s="88" t="str">
        <f t="shared" si="71"/>
        <v/>
      </c>
      <c r="CX89" s="89" t="str">
        <f t="shared" si="72"/>
        <v/>
      </c>
      <c r="CY89" s="90" t="str">
        <f t="shared" si="73"/>
        <v/>
      </c>
      <c r="CZ89" s="90" t="str">
        <f t="shared" si="74"/>
        <v/>
      </c>
      <c r="DA89" s="91" t="str">
        <f t="shared" si="75"/>
        <v/>
      </c>
      <c r="DB89" s="92" t="str">
        <f t="shared" si="76"/>
        <v/>
      </c>
      <c r="DC89" s="93" t="str">
        <f t="shared" si="77"/>
        <v/>
      </c>
      <c r="DD89" s="94" t="str">
        <f t="shared" si="78"/>
        <v/>
      </c>
      <c r="DE89" s="95" t="str">
        <f t="shared" si="79"/>
        <v/>
      </c>
      <c r="DG89" s="4"/>
      <c r="DH89" s="87"/>
      <c r="DI89" s="88" t="str">
        <f t="shared" si="80"/>
        <v/>
      </c>
      <c r="DJ89" s="89" t="str">
        <f t="shared" si="81"/>
        <v/>
      </c>
      <c r="DK89" s="90" t="str">
        <f t="shared" si="82"/>
        <v/>
      </c>
      <c r="DL89" s="90" t="str">
        <f t="shared" si="83"/>
        <v/>
      </c>
      <c r="DM89" s="91" t="str">
        <f t="shared" si="84"/>
        <v/>
      </c>
      <c r="DN89" s="92" t="str">
        <f t="shared" si="85"/>
        <v/>
      </c>
      <c r="DO89" s="93" t="str">
        <f t="shared" si="86"/>
        <v/>
      </c>
      <c r="DP89" s="94" t="str">
        <f t="shared" si="87"/>
        <v/>
      </c>
      <c r="DQ89" s="95" t="str">
        <f t="shared" si="88"/>
        <v/>
      </c>
      <c r="DS89" s="4"/>
      <c r="DT89" s="87"/>
      <c r="DU89" s="88" t="str">
        <f t="shared" si="89"/>
        <v/>
      </c>
      <c r="DV89" s="89" t="str">
        <f t="shared" si="90"/>
        <v/>
      </c>
      <c r="DW89" s="90" t="str">
        <f t="shared" si="91"/>
        <v/>
      </c>
      <c r="DX89" s="90" t="str">
        <f t="shared" si="92"/>
        <v/>
      </c>
      <c r="DY89" s="91" t="str">
        <f t="shared" si="93"/>
        <v/>
      </c>
      <c r="DZ89" s="92" t="str">
        <f t="shared" si="94"/>
        <v/>
      </c>
      <c r="EA89" s="93" t="str">
        <f t="shared" si="95"/>
        <v/>
      </c>
      <c r="EB89" s="94" t="str">
        <f t="shared" si="96"/>
        <v/>
      </c>
      <c r="EC89" s="95" t="str">
        <f t="shared" si="97"/>
        <v/>
      </c>
      <c r="EE89" s="4"/>
      <c r="EF89" s="87"/>
      <c r="EG89" s="88" t="str">
        <f t="shared" si="98"/>
        <v/>
      </c>
      <c r="EH89" s="89" t="str">
        <f t="shared" si="99"/>
        <v/>
      </c>
      <c r="EI89" s="90" t="str">
        <f t="shared" si="100"/>
        <v/>
      </c>
      <c r="EJ89" s="90" t="str">
        <f t="shared" si="101"/>
        <v/>
      </c>
      <c r="EK89" s="91" t="str">
        <f t="shared" si="102"/>
        <v/>
      </c>
      <c r="EL89" s="92" t="str">
        <f t="shared" si="103"/>
        <v/>
      </c>
      <c r="EM89" s="93" t="str">
        <f t="shared" si="104"/>
        <v/>
      </c>
      <c r="EN89" s="94" t="str">
        <f t="shared" si="105"/>
        <v/>
      </c>
      <c r="EO89" s="95" t="str">
        <f t="shared" si="106"/>
        <v/>
      </c>
      <c r="EQ89" s="4"/>
      <c r="ER89" s="87"/>
      <c r="ES89" s="88" t="str">
        <f t="shared" si="107"/>
        <v/>
      </c>
      <c r="ET89" s="89" t="str">
        <f t="shared" si="108"/>
        <v/>
      </c>
      <c r="EU89" s="90" t="str">
        <f t="shared" si="109"/>
        <v/>
      </c>
      <c r="EV89" s="90" t="str">
        <f t="shared" si="110"/>
        <v/>
      </c>
      <c r="EW89" s="91" t="str">
        <f t="shared" si="111"/>
        <v/>
      </c>
      <c r="EX89" s="92" t="str">
        <f t="shared" si="112"/>
        <v/>
      </c>
      <c r="EY89" s="93" t="str">
        <f t="shared" si="113"/>
        <v/>
      </c>
      <c r="EZ89" s="94" t="str">
        <f t="shared" si="114"/>
        <v/>
      </c>
      <c r="FA89" s="95" t="str">
        <f t="shared" si="115"/>
        <v/>
      </c>
      <c r="FC89" s="4"/>
      <c r="FD89" s="87"/>
      <c r="FE89" s="88" t="str">
        <f t="shared" si="116"/>
        <v/>
      </c>
      <c r="FF89" s="89" t="str">
        <f t="shared" si="117"/>
        <v/>
      </c>
      <c r="FG89" s="90" t="str">
        <f t="shared" si="118"/>
        <v/>
      </c>
      <c r="FH89" s="90" t="str">
        <f t="shared" si="119"/>
        <v/>
      </c>
      <c r="FI89" s="91" t="str">
        <f t="shared" si="120"/>
        <v/>
      </c>
      <c r="FJ89" s="92" t="str">
        <f t="shared" si="121"/>
        <v/>
      </c>
      <c r="FK89" s="93" t="str">
        <f t="shared" si="122"/>
        <v/>
      </c>
      <c r="FL89" s="94" t="str">
        <f t="shared" si="123"/>
        <v/>
      </c>
      <c r="FM89" s="95" t="str">
        <f t="shared" si="124"/>
        <v/>
      </c>
      <c r="FO89" s="4"/>
      <c r="FP89" s="87"/>
      <c r="FQ89" s="88" t="str">
        <f>IF(FU89="","",#REF!)</f>
        <v/>
      </c>
      <c r="FR89" s="89" t="str">
        <f t="shared" si="125"/>
        <v/>
      </c>
      <c r="FS89" s="90" t="str">
        <f t="shared" si="126"/>
        <v/>
      </c>
      <c r="FT89" s="90" t="str">
        <f t="shared" si="127"/>
        <v/>
      </c>
      <c r="FU89" s="91" t="str">
        <f t="shared" si="128"/>
        <v/>
      </c>
      <c r="FV89" s="92" t="str">
        <f t="shared" si="129"/>
        <v/>
      </c>
      <c r="FW89" s="93" t="str">
        <f t="shared" si="130"/>
        <v/>
      </c>
      <c r="FX89" s="94" t="str">
        <f t="shared" si="131"/>
        <v/>
      </c>
      <c r="FY89" s="95" t="str">
        <f t="shared" si="132"/>
        <v/>
      </c>
      <c r="GA89" s="4"/>
      <c r="GB89" s="87"/>
      <c r="GC89" s="88" t="str">
        <f t="shared" si="133"/>
        <v/>
      </c>
      <c r="GD89" s="89" t="str">
        <f t="shared" si="134"/>
        <v/>
      </c>
      <c r="GE89" s="90" t="str">
        <f t="shared" si="135"/>
        <v/>
      </c>
      <c r="GF89" s="90" t="str">
        <f t="shared" si="136"/>
        <v/>
      </c>
      <c r="GG89" s="91" t="str">
        <f t="shared" si="137"/>
        <v/>
      </c>
      <c r="GH89" s="92" t="str">
        <f t="shared" si="138"/>
        <v/>
      </c>
      <c r="GI89" s="93" t="str">
        <f t="shared" si="139"/>
        <v/>
      </c>
      <c r="GJ89" s="94" t="str">
        <f t="shared" si="140"/>
        <v/>
      </c>
      <c r="GK89" s="95" t="str">
        <f t="shared" si="141"/>
        <v/>
      </c>
      <c r="GM89" s="4"/>
      <c r="GN89" s="87"/>
      <c r="GO89" s="88" t="str">
        <f t="shared" si="142"/>
        <v/>
      </c>
      <c r="GP89" s="89" t="str">
        <f t="shared" si="143"/>
        <v/>
      </c>
      <c r="GQ89" s="90" t="str">
        <f t="shared" si="144"/>
        <v/>
      </c>
      <c r="GR89" s="90" t="str">
        <f t="shared" si="145"/>
        <v/>
      </c>
      <c r="GS89" s="91" t="str">
        <f t="shared" si="146"/>
        <v/>
      </c>
      <c r="GT89" s="92" t="str">
        <f t="shared" si="147"/>
        <v/>
      </c>
      <c r="GU89" s="93" t="str">
        <f t="shared" si="148"/>
        <v/>
      </c>
      <c r="GV89" s="94" t="str">
        <f t="shared" si="149"/>
        <v/>
      </c>
      <c r="GW89" s="95" t="str">
        <f t="shared" si="150"/>
        <v/>
      </c>
      <c r="GY89" s="4"/>
      <c r="GZ89" s="87"/>
      <c r="HA89" s="88" t="str">
        <f t="shared" si="151"/>
        <v/>
      </c>
      <c r="HB89" s="89" t="str">
        <f t="shared" si="152"/>
        <v/>
      </c>
      <c r="HC89" s="90" t="str">
        <f t="shared" si="153"/>
        <v/>
      </c>
      <c r="HD89" s="90" t="str">
        <f t="shared" si="154"/>
        <v/>
      </c>
      <c r="HE89" s="91" t="str">
        <f t="shared" si="155"/>
        <v/>
      </c>
      <c r="HF89" s="92" t="str">
        <f t="shared" si="156"/>
        <v/>
      </c>
      <c r="HG89" s="93" t="str">
        <f t="shared" si="157"/>
        <v/>
      </c>
      <c r="HH89" s="94" t="str">
        <f t="shared" si="158"/>
        <v/>
      </c>
      <c r="HI89" s="95" t="str">
        <f t="shared" si="159"/>
        <v/>
      </c>
      <c r="HK89" s="4"/>
      <c r="HL89" s="87"/>
      <c r="HM89" s="88" t="str">
        <f t="shared" si="160"/>
        <v/>
      </c>
      <c r="HN89" s="89" t="str">
        <f t="shared" si="161"/>
        <v/>
      </c>
      <c r="HO89" s="90" t="str">
        <f t="shared" si="162"/>
        <v/>
      </c>
      <c r="HP89" s="90" t="str">
        <f t="shared" si="163"/>
        <v/>
      </c>
      <c r="HQ89" s="91" t="str">
        <f t="shared" si="164"/>
        <v/>
      </c>
      <c r="HR89" s="92" t="str">
        <f t="shared" si="165"/>
        <v/>
      </c>
      <c r="HS89" s="93" t="str">
        <f t="shared" si="166"/>
        <v/>
      </c>
      <c r="HT89" s="94" t="str">
        <f t="shared" si="167"/>
        <v/>
      </c>
      <c r="HU89" s="95" t="str">
        <f t="shared" si="168"/>
        <v/>
      </c>
      <c r="HW89" s="4"/>
      <c r="HX89" s="87"/>
      <c r="HY89" s="88" t="str">
        <f t="shared" si="169"/>
        <v/>
      </c>
      <c r="HZ89" s="89" t="str">
        <f t="shared" si="170"/>
        <v/>
      </c>
      <c r="IA89" s="90" t="str">
        <f t="shared" si="171"/>
        <v/>
      </c>
      <c r="IB89" s="90" t="str">
        <f t="shared" si="172"/>
        <v/>
      </c>
      <c r="IC89" s="91" t="str">
        <f t="shared" si="173"/>
        <v/>
      </c>
      <c r="ID89" s="92" t="str">
        <f t="shared" si="174"/>
        <v/>
      </c>
      <c r="IE89" s="93" t="str">
        <f t="shared" si="175"/>
        <v/>
      </c>
      <c r="IF89" s="94" t="str">
        <f t="shared" si="176"/>
        <v/>
      </c>
      <c r="IG89" s="95" t="str">
        <f t="shared" si="177"/>
        <v/>
      </c>
      <c r="II89" s="4"/>
      <c r="IJ89" s="87"/>
      <c r="IK89" s="88" t="str">
        <f t="shared" si="178"/>
        <v/>
      </c>
      <c r="IL89" s="89" t="str">
        <f t="shared" si="179"/>
        <v/>
      </c>
      <c r="IM89" s="90" t="str">
        <f t="shared" si="180"/>
        <v/>
      </c>
      <c r="IN89" s="90" t="str">
        <f t="shared" si="181"/>
        <v/>
      </c>
      <c r="IO89" s="91" t="str">
        <f t="shared" si="182"/>
        <v/>
      </c>
      <c r="IP89" s="92" t="str">
        <f t="shared" si="183"/>
        <v/>
      </c>
      <c r="IQ89" s="93" t="str">
        <f t="shared" si="184"/>
        <v/>
      </c>
      <c r="IR89" s="94" t="str">
        <f t="shared" si="185"/>
        <v/>
      </c>
      <c r="IS89" s="95" t="str">
        <f t="shared" si="186"/>
        <v/>
      </c>
      <c r="IU89" s="4"/>
      <c r="IV89" s="87"/>
      <c r="IW89" s="88" t="str">
        <f t="shared" si="187"/>
        <v/>
      </c>
      <c r="IX89" s="89" t="str">
        <f t="shared" si="188"/>
        <v/>
      </c>
      <c r="IY89" s="90" t="str">
        <f t="shared" si="189"/>
        <v/>
      </c>
      <c r="IZ89" s="90" t="str">
        <f t="shared" si="190"/>
        <v/>
      </c>
      <c r="JA89" s="91" t="str">
        <f t="shared" si="191"/>
        <v/>
      </c>
      <c r="JB89" s="92" t="str">
        <f t="shared" si="192"/>
        <v/>
      </c>
      <c r="JC89" s="93" t="str">
        <f t="shared" si="193"/>
        <v/>
      </c>
      <c r="JD89" s="94" t="str">
        <f t="shared" si="194"/>
        <v/>
      </c>
      <c r="JE89" s="95" t="str">
        <f t="shared" si="195"/>
        <v/>
      </c>
      <c r="JG89" s="4"/>
      <c r="JH89" s="87"/>
      <c r="JI89" s="88" t="str">
        <f t="shared" si="196"/>
        <v/>
      </c>
      <c r="JJ89" s="89" t="str">
        <f t="shared" si="197"/>
        <v/>
      </c>
      <c r="JK89" s="90" t="str">
        <f t="shared" si="198"/>
        <v/>
      </c>
      <c r="JL89" s="90" t="str">
        <f t="shared" si="199"/>
        <v/>
      </c>
      <c r="JM89" s="91" t="str">
        <f t="shared" si="200"/>
        <v/>
      </c>
      <c r="JN89" s="92" t="str">
        <f t="shared" si="201"/>
        <v/>
      </c>
      <c r="JO89" s="93" t="str">
        <f t="shared" si="202"/>
        <v/>
      </c>
      <c r="JP89" s="94" t="str">
        <f t="shared" si="203"/>
        <v/>
      </c>
      <c r="JQ89" s="95" t="str">
        <f t="shared" si="204"/>
        <v/>
      </c>
      <c r="JS89" s="4"/>
      <c r="JT89" s="87"/>
      <c r="JU89" s="88" t="str">
        <f t="shared" si="205"/>
        <v/>
      </c>
      <c r="JV89" s="89" t="str">
        <f t="shared" si="206"/>
        <v/>
      </c>
      <c r="JW89" s="90" t="str">
        <f t="shared" si="207"/>
        <v/>
      </c>
      <c r="JX89" s="90" t="str">
        <f t="shared" si="208"/>
        <v/>
      </c>
      <c r="JY89" s="91" t="str">
        <f t="shared" si="209"/>
        <v/>
      </c>
      <c r="JZ89" s="92" t="str">
        <f t="shared" si="210"/>
        <v/>
      </c>
      <c r="KA89" s="93" t="str">
        <f t="shared" si="211"/>
        <v/>
      </c>
      <c r="KB89" s="94" t="str">
        <f t="shared" si="212"/>
        <v/>
      </c>
      <c r="KC89" s="95" t="str">
        <f t="shared" si="213"/>
        <v/>
      </c>
      <c r="KE89" s="4"/>
      <c r="KF89" s="87"/>
    </row>
    <row r="90" spans="1:292" ht="13.5" customHeight="1" x14ac:dyDescent="0.25">
      <c r="A90" s="17"/>
      <c r="B90" s="87" t="s">
        <v>622</v>
      </c>
      <c r="C90" s="87" t="s">
        <v>1080</v>
      </c>
      <c r="E90" s="88" t="str">
        <f t="shared" si="0"/>
        <v/>
      </c>
      <c r="F90" s="89" t="str">
        <f t="shared" si="1"/>
        <v/>
      </c>
      <c r="G90" s="90" t="str">
        <f t="shared" si="2"/>
        <v/>
      </c>
      <c r="H90" s="90" t="str">
        <f t="shared" si="3"/>
        <v/>
      </c>
      <c r="I90" s="91" t="str">
        <f t="shared" si="4"/>
        <v/>
      </c>
      <c r="J90" s="92" t="str">
        <f t="shared" si="5"/>
        <v/>
      </c>
      <c r="K90" s="93" t="str">
        <f t="shared" si="6"/>
        <v/>
      </c>
      <c r="L90" s="94" t="str">
        <f t="shared" si="214"/>
        <v/>
      </c>
      <c r="M90" s="95" t="str">
        <f t="shared" si="7"/>
        <v/>
      </c>
      <c r="O90" s="4"/>
      <c r="P90" s="87"/>
      <c r="Q90" s="88" t="str">
        <f t="shared" si="8"/>
        <v/>
      </c>
      <c r="R90" s="89" t="str">
        <f t="shared" si="9"/>
        <v/>
      </c>
      <c r="S90" s="90" t="str">
        <f t="shared" si="10"/>
        <v/>
      </c>
      <c r="T90" s="90" t="str">
        <f t="shared" si="11"/>
        <v/>
      </c>
      <c r="U90" s="91" t="str">
        <f t="shared" si="12"/>
        <v/>
      </c>
      <c r="V90" s="92" t="str">
        <f t="shared" si="13"/>
        <v/>
      </c>
      <c r="W90" s="93" t="str">
        <f t="shared" si="14"/>
        <v/>
      </c>
      <c r="X90" s="94" t="str">
        <f t="shared" si="15"/>
        <v/>
      </c>
      <c r="Y90" s="95" t="str">
        <f t="shared" si="16"/>
        <v/>
      </c>
      <c r="AA90" s="4"/>
      <c r="AB90" s="87"/>
      <c r="AC90" s="88" t="str">
        <f t="shared" si="17"/>
        <v/>
      </c>
      <c r="AD90" s="89" t="str">
        <f t="shared" si="18"/>
        <v/>
      </c>
      <c r="AE90" s="90" t="str">
        <f t="shared" si="19"/>
        <v/>
      </c>
      <c r="AF90" s="90" t="str">
        <f t="shared" si="20"/>
        <v/>
      </c>
      <c r="AG90" s="91" t="str">
        <f t="shared" si="21"/>
        <v/>
      </c>
      <c r="AH90" s="92" t="str">
        <f t="shared" si="22"/>
        <v/>
      </c>
      <c r="AI90" s="93" t="str">
        <f t="shared" si="23"/>
        <v/>
      </c>
      <c r="AJ90" s="94" t="str">
        <f t="shared" si="24"/>
        <v/>
      </c>
      <c r="AK90" s="95" t="str">
        <f t="shared" si="25"/>
        <v/>
      </c>
      <c r="AM90" s="4"/>
      <c r="AN90" s="87"/>
      <c r="AO90" s="88" t="str">
        <f t="shared" si="26"/>
        <v/>
      </c>
      <c r="AP90" s="89" t="str">
        <f t="shared" si="27"/>
        <v/>
      </c>
      <c r="AQ90" s="90" t="str">
        <f t="shared" si="28"/>
        <v/>
      </c>
      <c r="AR90" s="90" t="str">
        <f t="shared" si="29"/>
        <v/>
      </c>
      <c r="AS90" s="91" t="str">
        <f t="shared" si="30"/>
        <v/>
      </c>
      <c r="AT90" s="92" t="str">
        <f t="shared" si="31"/>
        <v/>
      </c>
      <c r="AU90" s="93" t="str">
        <f t="shared" si="32"/>
        <v/>
      </c>
      <c r="AV90" s="94" t="str">
        <f t="shared" si="33"/>
        <v/>
      </c>
      <c r="AW90" s="95" t="str">
        <f t="shared" si="34"/>
        <v/>
      </c>
      <c r="AY90" s="4"/>
      <c r="AZ90" s="87"/>
      <c r="BA90" s="88" t="str">
        <f t="shared" si="35"/>
        <v/>
      </c>
      <c r="BB90" s="89" t="str">
        <f t="shared" si="36"/>
        <v/>
      </c>
      <c r="BC90" s="90" t="str">
        <f t="shared" si="37"/>
        <v/>
      </c>
      <c r="BD90" s="90" t="str">
        <f t="shared" si="38"/>
        <v/>
      </c>
      <c r="BE90" s="91" t="str">
        <f t="shared" si="39"/>
        <v/>
      </c>
      <c r="BF90" s="92" t="str">
        <f t="shared" si="40"/>
        <v/>
      </c>
      <c r="BG90" s="93" t="str">
        <f t="shared" si="41"/>
        <v/>
      </c>
      <c r="BH90" s="94" t="str">
        <f t="shared" si="42"/>
        <v/>
      </c>
      <c r="BI90" s="95" t="str">
        <f t="shared" si="43"/>
        <v/>
      </c>
      <c r="BK90" s="4"/>
      <c r="BL90" s="87"/>
      <c r="BM90" s="88" t="str">
        <f t="shared" si="44"/>
        <v/>
      </c>
      <c r="BN90" s="89" t="str">
        <f t="shared" si="45"/>
        <v/>
      </c>
      <c r="BO90" s="90" t="str">
        <f t="shared" si="46"/>
        <v/>
      </c>
      <c r="BP90" s="90" t="str">
        <f t="shared" si="47"/>
        <v/>
      </c>
      <c r="BQ90" s="91" t="str">
        <f t="shared" si="48"/>
        <v/>
      </c>
      <c r="BR90" s="92" t="str">
        <f t="shared" si="49"/>
        <v/>
      </c>
      <c r="BS90" s="93" t="str">
        <f t="shared" si="50"/>
        <v/>
      </c>
      <c r="BT90" s="94" t="str">
        <f t="shared" si="51"/>
        <v/>
      </c>
      <c r="BU90" s="95" t="str">
        <f t="shared" si="52"/>
        <v/>
      </c>
      <c r="BW90" s="4"/>
      <c r="BX90" s="87"/>
      <c r="BY90" s="88" t="str">
        <f t="shared" si="53"/>
        <v/>
      </c>
      <c r="BZ90" s="89" t="str">
        <f t="shared" si="54"/>
        <v/>
      </c>
      <c r="CA90" s="90" t="str">
        <f t="shared" si="55"/>
        <v/>
      </c>
      <c r="CB90" s="90" t="str">
        <f t="shared" si="56"/>
        <v/>
      </c>
      <c r="CC90" s="91" t="str">
        <f t="shared" si="57"/>
        <v/>
      </c>
      <c r="CD90" s="92" t="str">
        <f t="shared" si="58"/>
        <v/>
      </c>
      <c r="CE90" s="93" t="str">
        <f t="shared" si="59"/>
        <v/>
      </c>
      <c r="CF90" s="94" t="str">
        <f t="shared" si="60"/>
        <v/>
      </c>
      <c r="CG90" s="95" t="str">
        <f t="shared" si="61"/>
        <v/>
      </c>
      <c r="CI90" s="4"/>
      <c r="CJ90" s="87"/>
      <c r="CK90" s="88" t="str">
        <f t="shared" si="62"/>
        <v/>
      </c>
      <c r="CL90" s="89" t="str">
        <f t="shared" si="63"/>
        <v/>
      </c>
      <c r="CM90" s="90" t="str">
        <f t="shared" si="64"/>
        <v/>
      </c>
      <c r="CN90" s="90" t="str">
        <f t="shared" si="65"/>
        <v/>
      </c>
      <c r="CO90" s="91" t="str">
        <f t="shared" si="66"/>
        <v/>
      </c>
      <c r="CP90" s="92" t="str">
        <f t="shared" si="67"/>
        <v/>
      </c>
      <c r="CQ90" s="93" t="str">
        <f t="shared" si="68"/>
        <v/>
      </c>
      <c r="CR90" s="94" t="str">
        <f t="shared" si="69"/>
        <v/>
      </c>
      <c r="CS90" s="95" t="str">
        <f t="shared" si="70"/>
        <v/>
      </c>
      <c r="CU90" s="4"/>
      <c r="CV90" s="87"/>
      <c r="CW90" s="88" t="str">
        <f t="shared" si="71"/>
        <v/>
      </c>
      <c r="CX90" s="89" t="str">
        <f t="shared" si="72"/>
        <v/>
      </c>
      <c r="CY90" s="90" t="str">
        <f t="shared" si="73"/>
        <v/>
      </c>
      <c r="CZ90" s="90" t="str">
        <f t="shared" si="74"/>
        <v/>
      </c>
      <c r="DA90" s="91" t="str">
        <f t="shared" si="75"/>
        <v/>
      </c>
      <c r="DB90" s="92" t="str">
        <f t="shared" si="76"/>
        <v/>
      </c>
      <c r="DC90" s="93" t="str">
        <f t="shared" si="77"/>
        <v/>
      </c>
      <c r="DD90" s="94" t="str">
        <f t="shared" si="78"/>
        <v/>
      </c>
      <c r="DE90" s="95" t="str">
        <f t="shared" si="79"/>
        <v/>
      </c>
      <c r="DG90" s="4"/>
      <c r="DH90" s="87"/>
      <c r="DI90" s="88" t="str">
        <f t="shared" si="80"/>
        <v/>
      </c>
      <c r="DJ90" s="89" t="str">
        <f t="shared" si="81"/>
        <v/>
      </c>
      <c r="DK90" s="90" t="str">
        <f t="shared" si="82"/>
        <v/>
      </c>
      <c r="DL90" s="90" t="str">
        <f t="shared" si="83"/>
        <v/>
      </c>
      <c r="DM90" s="91" t="str">
        <f t="shared" si="84"/>
        <v/>
      </c>
      <c r="DN90" s="92" t="str">
        <f t="shared" si="85"/>
        <v/>
      </c>
      <c r="DO90" s="93" t="str">
        <f t="shared" si="86"/>
        <v/>
      </c>
      <c r="DP90" s="94" t="str">
        <f t="shared" si="87"/>
        <v/>
      </c>
      <c r="DQ90" s="95" t="str">
        <f t="shared" si="88"/>
        <v/>
      </c>
      <c r="DS90" s="4"/>
      <c r="DT90" s="87"/>
      <c r="DU90" s="88" t="str">
        <f t="shared" si="89"/>
        <v/>
      </c>
      <c r="DV90" s="89" t="str">
        <f t="shared" si="90"/>
        <v/>
      </c>
      <c r="DW90" s="90" t="str">
        <f t="shared" si="91"/>
        <v/>
      </c>
      <c r="DX90" s="90" t="str">
        <f t="shared" si="92"/>
        <v/>
      </c>
      <c r="DY90" s="91" t="str">
        <f t="shared" si="93"/>
        <v/>
      </c>
      <c r="DZ90" s="92" t="str">
        <f t="shared" si="94"/>
        <v/>
      </c>
      <c r="EA90" s="93" t="str">
        <f t="shared" si="95"/>
        <v/>
      </c>
      <c r="EB90" s="94" t="str">
        <f t="shared" si="96"/>
        <v/>
      </c>
      <c r="EC90" s="95" t="str">
        <f t="shared" si="97"/>
        <v/>
      </c>
      <c r="EE90" s="4"/>
      <c r="EF90" s="87"/>
      <c r="EG90" s="88" t="str">
        <f t="shared" si="98"/>
        <v/>
      </c>
      <c r="EH90" s="89" t="str">
        <f t="shared" si="99"/>
        <v/>
      </c>
      <c r="EI90" s="90" t="str">
        <f t="shared" si="100"/>
        <v/>
      </c>
      <c r="EJ90" s="90" t="str">
        <f t="shared" si="101"/>
        <v/>
      </c>
      <c r="EK90" s="91" t="str">
        <f t="shared" si="102"/>
        <v/>
      </c>
      <c r="EL90" s="92" t="str">
        <f t="shared" si="103"/>
        <v/>
      </c>
      <c r="EM90" s="93" t="str">
        <f t="shared" si="104"/>
        <v/>
      </c>
      <c r="EN90" s="94" t="str">
        <f t="shared" si="105"/>
        <v/>
      </c>
      <c r="EO90" s="95" t="str">
        <f t="shared" si="106"/>
        <v/>
      </c>
      <c r="EQ90" s="4"/>
      <c r="ER90" s="87"/>
      <c r="ES90" s="88" t="str">
        <f t="shared" si="107"/>
        <v/>
      </c>
      <c r="ET90" s="89" t="str">
        <f t="shared" si="108"/>
        <v/>
      </c>
      <c r="EU90" s="90" t="str">
        <f t="shared" si="109"/>
        <v/>
      </c>
      <c r="EV90" s="90" t="str">
        <f t="shared" si="110"/>
        <v/>
      </c>
      <c r="EW90" s="91" t="str">
        <f t="shared" si="111"/>
        <v/>
      </c>
      <c r="EX90" s="92" t="str">
        <f t="shared" si="112"/>
        <v/>
      </c>
      <c r="EY90" s="93" t="str">
        <f t="shared" si="113"/>
        <v/>
      </c>
      <c r="EZ90" s="94" t="str">
        <f t="shared" si="114"/>
        <v/>
      </c>
      <c r="FA90" s="95" t="str">
        <f t="shared" si="115"/>
        <v/>
      </c>
      <c r="FC90" s="4"/>
      <c r="FD90" s="87"/>
      <c r="FE90" s="88" t="str">
        <f t="shared" si="116"/>
        <v/>
      </c>
      <c r="FF90" s="89" t="str">
        <f t="shared" si="117"/>
        <v/>
      </c>
      <c r="FG90" s="90" t="str">
        <f t="shared" si="118"/>
        <v/>
      </c>
      <c r="FH90" s="90" t="str">
        <f t="shared" si="119"/>
        <v/>
      </c>
      <c r="FI90" s="91" t="str">
        <f t="shared" si="120"/>
        <v/>
      </c>
      <c r="FJ90" s="92" t="str">
        <f t="shared" si="121"/>
        <v/>
      </c>
      <c r="FK90" s="93" t="str">
        <f t="shared" si="122"/>
        <v/>
      </c>
      <c r="FL90" s="94" t="str">
        <f t="shared" si="123"/>
        <v/>
      </c>
      <c r="FM90" s="95" t="str">
        <f t="shared" si="124"/>
        <v/>
      </c>
      <c r="FO90" s="4"/>
      <c r="FP90" s="87"/>
      <c r="FQ90" s="88" t="str">
        <f>IF(FU90="","",#REF!)</f>
        <v/>
      </c>
      <c r="FR90" s="89" t="str">
        <f t="shared" si="125"/>
        <v/>
      </c>
      <c r="FS90" s="90" t="str">
        <f t="shared" si="126"/>
        <v/>
      </c>
      <c r="FT90" s="90" t="str">
        <f t="shared" si="127"/>
        <v/>
      </c>
      <c r="FU90" s="91" t="str">
        <f t="shared" si="128"/>
        <v/>
      </c>
      <c r="FV90" s="92" t="str">
        <f t="shared" si="129"/>
        <v/>
      </c>
      <c r="FW90" s="93" t="str">
        <f t="shared" si="130"/>
        <v/>
      </c>
      <c r="FX90" s="94" t="str">
        <f t="shared" si="131"/>
        <v/>
      </c>
      <c r="FY90" s="95" t="str">
        <f t="shared" si="132"/>
        <v/>
      </c>
      <c r="GA90" s="4"/>
      <c r="GB90" s="87"/>
      <c r="GC90" s="88" t="str">
        <f t="shared" si="133"/>
        <v/>
      </c>
      <c r="GD90" s="89" t="str">
        <f t="shared" si="134"/>
        <v/>
      </c>
      <c r="GE90" s="90" t="str">
        <f t="shared" si="135"/>
        <v/>
      </c>
      <c r="GF90" s="90" t="str">
        <f t="shared" si="136"/>
        <v/>
      </c>
      <c r="GG90" s="91" t="str">
        <f t="shared" si="137"/>
        <v/>
      </c>
      <c r="GH90" s="92" t="str">
        <f t="shared" si="138"/>
        <v/>
      </c>
      <c r="GI90" s="93" t="str">
        <f t="shared" si="139"/>
        <v/>
      </c>
      <c r="GJ90" s="94" t="str">
        <f t="shared" si="140"/>
        <v/>
      </c>
      <c r="GK90" s="95" t="str">
        <f t="shared" si="141"/>
        <v/>
      </c>
      <c r="GM90" s="4"/>
      <c r="GN90" s="87"/>
      <c r="GO90" s="88" t="str">
        <f t="shared" si="142"/>
        <v/>
      </c>
      <c r="GP90" s="89" t="str">
        <f t="shared" si="143"/>
        <v/>
      </c>
      <c r="GQ90" s="90" t="str">
        <f t="shared" si="144"/>
        <v/>
      </c>
      <c r="GR90" s="90" t="str">
        <f t="shared" si="145"/>
        <v/>
      </c>
      <c r="GS90" s="91" t="str">
        <f t="shared" si="146"/>
        <v/>
      </c>
      <c r="GT90" s="92" t="str">
        <f t="shared" si="147"/>
        <v/>
      </c>
      <c r="GU90" s="93" t="str">
        <f t="shared" si="148"/>
        <v/>
      </c>
      <c r="GV90" s="94" t="str">
        <f t="shared" si="149"/>
        <v/>
      </c>
      <c r="GW90" s="95" t="str">
        <f t="shared" si="150"/>
        <v/>
      </c>
      <c r="GY90" s="4"/>
      <c r="GZ90" s="87"/>
      <c r="HA90" s="88" t="str">
        <f t="shared" si="151"/>
        <v/>
      </c>
      <c r="HB90" s="89" t="str">
        <f t="shared" si="152"/>
        <v/>
      </c>
      <c r="HC90" s="90" t="str">
        <f t="shared" si="153"/>
        <v/>
      </c>
      <c r="HD90" s="90" t="str">
        <f t="shared" si="154"/>
        <v/>
      </c>
      <c r="HE90" s="91" t="str">
        <f t="shared" si="155"/>
        <v/>
      </c>
      <c r="HF90" s="92" t="str">
        <f t="shared" si="156"/>
        <v/>
      </c>
      <c r="HG90" s="93" t="str">
        <f t="shared" si="157"/>
        <v/>
      </c>
      <c r="HH90" s="94" t="str">
        <f t="shared" si="158"/>
        <v/>
      </c>
      <c r="HI90" s="95" t="str">
        <f t="shared" si="159"/>
        <v/>
      </c>
      <c r="HK90" s="4"/>
      <c r="HL90" s="87"/>
      <c r="HM90" s="88" t="str">
        <f t="shared" si="160"/>
        <v/>
      </c>
      <c r="HN90" s="89" t="str">
        <f t="shared" si="161"/>
        <v/>
      </c>
      <c r="HO90" s="90" t="str">
        <f t="shared" si="162"/>
        <v/>
      </c>
      <c r="HP90" s="90" t="str">
        <f t="shared" si="163"/>
        <v/>
      </c>
      <c r="HQ90" s="91" t="str">
        <f t="shared" si="164"/>
        <v/>
      </c>
      <c r="HR90" s="92" t="str">
        <f t="shared" si="165"/>
        <v/>
      </c>
      <c r="HS90" s="93" t="str">
        <f t="shared" si="166"/>
        <v/>
      </c>
      <c r="HT90" s="94" t="str">
        <f t="shared" si="167"/>
        <v/>
      </c>
      <c r="HU90" s="95" t="str">
        <f t="shared" si="168"/>
        <v/>
      </c>
      <c r="HW90" s="4"/>
      <c r="HX90" s="87"/>
      <c r="HY90" s="88" t="str">
        <f t="shared" si="169"/>
        <v/>
      </c>
      <c r="HZ90" s="89" t="str">
        <f t="shared" si="170"/>
        <v/>
      </c>
      <c r="IA90" s="90" t="str">
        <f t="shared" si="171"/>
        <v/>
      </c>
      <c r="IB90" s="90" t="str">
        <f t="shared" si="172"/>
        <v/>
      </c>
      <c r="IC90" s="91" t="str">
        <f t="shared" si="173"/>
        <v/>
      </c>
      <c r="ID90" s="92" t="str">
        <f t="shared" si="174"/>
        <v/>
      </c>
      <c r="IE90" s="93" t="str">
        <f t="shared" si="175"/>
        <v/>
      </c>
      <c r="IF90" s="94" t="str">
        <f t="shared" si="176"/>
        <v/>
      </c>
      <c r="IG90" s="95" t="str">
        <f t="shared" si="177"/>
        <v/>
      </c>
      <c r="II90" s="4"/>
      <c r="IJ90" s="87"/>
      <c r="IK90" s="88" t="str">
        <f t="shared" si="178"/>
        <v/>
      </c>
      <c r="IL90" s="89" t="str">
        <f t="shared" si="179"/>
        <v/>
      </c>
      <c r="IM90" s="90" t="str">
        <f t="shared" si="180"/>
        <v/>
      </c>
      <c r="IN90" s="90" t="str">
        <f t="shared" si="181"/>
        <v/>
      </c>
      <c r="IO90" s="91" t="str">
        <f t="shared" si="182"/>
        <v/>
      </c>
      <c r="IP90" s="92" t="str">
        <f t="shared" si="183"/>
        <v/>
      </c>
      <c r="IQ90" s="93" t="str">
        <f t="shared" si="184"/>
        <v/>
      </c>
      <c r="IR90" s="94" t="str">
        <f t="shared" si="185"/>
        <v/>
      </c>
      <c r="IS90" s="95" t="str">
        <f t="shared" si="186"/>
        <v/>
      </c>
      <c r="IU90" s="4"/>
      <c r="IV90" s="87"/>
      <c r="IW90" s="88" t="str">
        <f t="shared" si="187"/>
        <v/>
      </c>
      <c r="IX90" s="89" t="str">
        <f t="shared" si="188"/>
        <v/>
      </c>
      <c r="IY90" s="90" t="str">
        <f t="shared" si="189"/>
        <v/>
      </c>
      <c r="IZ90" s="90" t="str">
        <f t="shared" si="190"/>
        <v/>
      </c>
      <c r="JA90" s="91" t="str">
        <f t="shared" si="191"/>
        <v/>
      </c>
      <c r="JB90" s="92" t="str">
        <f t="shared" si="192"/>
        <v/>
      </c>
      <c r="JC90" s="93" t="str">
        <f t="shared" si="193"/>
        <v/>
      </c>
      <c r="JD90" s="94" t="str">
        <f t="shared" si="194"/>
        <v/>
      </c>
      <c r="JE90" s="95" t="str">
        <f t="shared" si="195"/>
        <v/>
      </c>
      <c r="JG90" s="4"/>
      <c r="JH90" s="87"/>
      <c r="JI90" s="88" t="str">
        <f t="shared" si="196"/>
        <v/>
      </c>
      <c r="JJ90" s="89" t="str">
        <f t="shared" si="197"/>
        <v/>
      </c>
      <c r="JK90" s="90" t="str">
        <f t="shared" si="198"/>
        <v/>
      </c>
      <c r="JL90" s="90" t="str">
        <f t="shared" si="199"/>
        <v/>
      </c>
      <c r="JM90" s="91" t="str">
        <f t="shared" si="200"/>
        <v/>
      </c>
      <c r="JN90" s="92" t="str">
        <f t="shared" si="201"/>
        <v/>
      </c>
      <c r="JO90" s="93" t="str">
        <f t="shared" si="202"/>
        <v/>
      </c>
      <c r="JP90" s="94" t="str">
        <f t="shared" si="203"/>
        <v/>
      </c>
      <c r="JQ90" s="95" t="str">
        <f t="shared" si="204"/>
        <v/>
      </c>
      <c r="JS90" s="4"/>
      <c r="JT90" s="87"/>
      <c r="JU90" s="88" t="str">
        <f t="shared" si="205"/>
        <v/>
      </c>
      <c r="JV90" s="89" t="str">
        <f t="shared" si="206"/>
        <v/>
      </c>
      <c r="JW90" s="90" t="str">
        <f t="shared" si="207"/>
        <v/>
      </c>
      <c r="JX90" s="90" t="str">
        <f t="shared" si="208"/>
        <v/>
      </c>
      <c r="JY90" s="91" t="str">
        <f t="shared" si="209"/>
        <v/>
      </c>
      <c r="JZ90" s="92" t="str">
        <f t="shared" si="210"/>
        <v/>
      </c>
      <c r="KA90" s="93" t="str">
        <f t="shared" si="211"/>
        <v/>
      </c>
      <c r="KB90" s="94" t="str">
        <f t="shared" si="212"/>
        <v/>
      </c>
      <c r="KC90" s="95" t="str">
        <f t="shared" si="213"/>
        <v/>
      </c>
      <c r="KE90" s="4"/>
      <c r="KF90" s="87"/>
    </row>
    <row r="91" spans="1:292" ht="13.5" customHeight="1" x14ac:dyDescent="0.25">
      <c r="A91" s="17"/>
      <c r="B91" s="87" t="s">
        <v>624</v>
      </c>
      <c r="C91" s="87" t="s">
        <v>1087</v>
      </c>
      <c r="E91" s="88" t="str">
        <f t="shared" si="0"/>
        <v/>
      </c>
      <c r="F91" s="89" t="str">
        <f t="shared" si="1"/>
        <v/>
      </c>
      <c r="G91" s="90" t="str">
        <f t="shared" si="2"/>
        <v/>
      </c>
      <c r="H91" s="90" t="str">
        <f t="shared" si="3"/>
        <v/>
      </c>
      <c r="I91" s="91" t="str">
        <f t="shared" si="4"/>
        <v/>
      </c>
      <c r="J91" s="92" t="str">
        <f t="shared" si="5"/>
        <v/>
      </c>
      <c r="K91" s="93" t="str">
        <f t="shared" si="6"/>
        <v/>
      </c>
      <c r="L91" s="94" t="str">
        <f t="shared" si="214"/>
        <v/>
      </c>
      <c r="M91" s="95" t="str">
        <f t="shared" si="7"/>
        <v/>
      </c>
      <c r="O91" s="4"/>
      <c r="P91" s="87"/>
      <c r="Q91" s="88" t="str">
        <f t="shared" si="8"/>
        <v/>
      </c>
      <c r="R91" s="89" t="str">
        <f t="shared" si="9"/>
        <v/>
      </c>
      <c r="S91" s="90" t="str">
        <f t="shared" si="10"/>
        <v/>
      </c>
      <c r="T91" s="90" t="str">
        <f t="shared" si="11"/>
        <v/>
      </c>
      <c r="U91" s="91" t="str">
        <f t="shared" si="12"/>
        <v/>
      </c>
      <c r="V91" s="92" t="str">
        <f t="shared" si="13"/>
        <v/>
      </c>
      <c r="W91" s="93" t="str">
        <f t="shared" si="14"/>
        <v/>
      </c>
      <c r="X91" s="94" t="str">
        <f t="shared" si="15"/>
        <v/>
      </c>
      <c r="Y91" s="95" t="str">
        <f t="shared" si="16"/>
        <v/>
      </c>
      <c r="AA91" s="4"/>
      <c r="AB91" s="87"/>
      <c r="AC91" s="88" t="str">
        <f t="shared" si="17"/>
        <v/>
      </c>
      <c r="AD91" s="89" t="str">
        <f t="shared" si="18"/>
        <v/>
      </c>
      <c r="AE91" s="90" t="str">
        <f t="shared" si="19"/>
        <v/>
      </c>
      <c r="AF91" s="90" t="str">
        <f t="shared" si="20"/>
        <v/>
      </c>
      <c r="AG91" s="91" t="str">
        <f t="shared" si="21"/>
        <v/>
      </c>
      <c r="AH91" s="92" t="str">
        <f t="shared" si="22"/>
        <v/>
      </c>
      <c r="AI91" s="93" t="str">
        <f t="shared" si="23"/>
        <v/>
      </c>
      <c r="AJ91" s="94" t="str">
        <f t="shared" si="24"/>
        <v/>
      </c>
      <c r="AK91" s="95" t="str">
        <f t="shared" si="25"/>
        <v/>
      </c>
      <c r="AM91" s="4"/>
      <c r="AN91" s="87"/>
      <c r="AO91" s="88" t="str">
        <f t="shared" si="26"/>
        <v/>
      </c>
      <c r="AP91" s="89" t="str">
        <f t="shared" si="27"/>
        <v/>
      </c>
      <c r="AQ91" s="90" t="str">
        <f t="shared" si="28"/>
        <v/>
      </c>
      <c r="AR91" s="90" t="str">
        <f t="shared" si="29"/>
        <v/>
      </c>
      <c r="AS91" s="91" t="str">
        <f t="shared" si="30"/>
        <v/>
      </c>
      <c r="AT91" s="92" t="str">
        <f t="shared" si="31"/>
        <v/>
      </c>
      <c r="AU91" s="93" t="str">
        <f t="shared" si="32"/>
        <v/>
      </c>
      <c r="AV91" s="94" t="str">
        <f t="shared" si="33"/>
        <v/>
      </c>
      <c r="AW91" s="95" t="str">
        <f t="shared" si="34"/>
        <v/>
      </c>
      <c r="AY91" s="4"/>
      <c r="AZ91" s="87"/>
      <c r="BA91" s="88" t="str">
        <f t="shared" si="35"/>
        <v/>
      </c>
      <c r="BB91" s="89" t="str">
        <f t="shared" si="36"/>
        <v/>
      </c>
      <c r="BC91" s="90" t="str">
        <f t="shared" si="37"/>
        <v/>
      </c>
      <c r="BD91" s="90" t="str">
        <f t="shared" si="38"/>
        <v/>
      </c>
      <c r="BE91" s="91" t="str">
        <f t="shared" si="39"/>
        <v/>
      </c>
      <c r="BF91" s="92" t="str">
        <f t="shared" si="40"/>
        <v/>
      </c>
      <c r="BG91" s="93" t="str">
        <f t="shared" si="41"/>
        <v/>
      </c>
      <c r="BH91" s="94" t="str">
        <f t="shared" si="42"/>
        <v/>
      </c>
      <c r="BI91" s="95" t="str">
        <f t="shared" si="43"/>
        <v/>
      </c>
      <c r="BK91" s="4"/>
      <c r="BL91" s="87"/>
      <c r="BM91" s="88" t="str">
        <f t="shared" si="44"/>
        <v/>
      </c>
      <c r="BN91" s="89" t="str">
        <f t="shared" si="45"/>
        <v/>
      </c>
      <c r="BO91" s="90" t="str">
        <f t="shared" si="46"/>
        <v/>
      </c>
      <c r="BP91" s="90" t="str">
        <f t="shared" si="47"/>
        <v/>
      </c>
      <c r="BQ91" s="91" t="str">
        <f t="shared" si="48"/>
        <v/>
      </c>
      <c r="BR91" s="92" t="str">
        <f t="shared" si="49"/>
        <v/>
      </c>
      <c r="BS91" s="93" t="str">
        <f t="shared" si="50"/>
        <v/>
      </c>
      <c r="BT91" s="94" t="str">
        <f t="shared" si="51"/>
        <v/>
      </c>
      <c r="BU91" s="95" t="str">
        <f t="shared" si="52"/>
        <v/>
      </c>
      <c r="BW91" s="4"/>
      <c r="BX91" s="87"/>
      <c r="BY91" s="88" t="str">
        <f t="shared" si="53"/>
        <v/>
      </c>
      <c r="BZ91" s="89" t="str">
        <f t="shared" si="54"/>
        <v/>
      </c>
      <c r="CA91" s="90" t="str">
        <f t="shared" si="55"/>
        <v/>
      </c>
      <c r="CB91" s="90" t="str">
        <f t="shared" si="56"/>
        <v/>
      </c>
      <c r="CC91" s="91" t="str">
        <f t="shared" si="57"/>
        <v/>
      </c>
      <c r="CD91" s="92" t="str">
        <f t="shared" si="58"/>
        <v/>
      </c>
      <c r="CE91" s="93" t="str">
        <f t="shared" si="59"/>
        <v/>
      </c>
      <c r="CF91" s="94" t="str">
        <f t="shared" si="60"/>
        <v/>
      </c>
      <c r="CG91" s="95" t="str">
        <f t="shared" si="61"/>
        <v/>
      </c>
      <c r="CI91" s="4"/>
      <c r="CJ91" s="87"/>
      <c r="CK91" s="88" t="str">
        <f t="shared" si="62"/>
        <v/>
      </c>
      <c r="CL91" s="89" t="str">
        <f t="shared" si="63"/>
        <v/>
      </c>
      <c r="CM91" s="90" t="str">
        <f t="shared" si="64"/>
        <v/>
      </c>
      <c r="CN91" s="90" t="str">
        <f t="shared" si="65"/>
        <v/>
      </c>
      <c r="CO91" s="91" t="str">
        <f t="shared" si="66"/>
        <v/>
      </c>
      <c r="CP91" s="92" t="str">
        <f t="shared" si="67"/>
        <v/>
      </c>
      <c r="CQ91" s="93" t="str">
        <f t="shared" si="68"/>
        <v/>
      </c>
      <c r="CR91" s="94" t="str">
        <f t="shared" si="69"/>
        <v/>
      </c>
      <c r="CS91" s="95" t="str">
        <f t="shared" si="70"/>
        <v/>
      </c>
      <c r="CU91" s="4"/>
      <c r="CV91" s="87"/>
      <c r="CW91" s="88" t="str">
        <f t="shared" si="71"/>
        <v/>
      </c>
      <c r="CX91" s="89" t="str">
        <f t="shared" si="72"/>
        <v/>
      </c>
      <c r="CY91" s="90" t="str">
        <f t="shared" si="73"/>
        <v/>
      </c>
      <c r="CZ91" s="90" t="str">
        <f t="shared" si="74"/>
        <v/>
      </c>
      <c r="DA91" s="91" t="str">
        <f t="shared" si="75"/>
        <v/>
      </c>
      <c r="DB91" s="92" t="str">
        <f t="shared" si="76"/>
        <v/>
      </c>
      <c r="DC91" s="93" t="str">
        <f t="shared" si="77"/>
        <v/>
      </c>
      <c r="DD91" s="94" t="str">
        <f t="shared" si="78"/>
        <v/>
      </c>
      <c r="DE91" s="95" t="str">
        <f t="shared" si="79"/>
        <v/>
      </c>
      <c r="DG91" s="4"/>
      <c r="DH91" s="87"/>
      <c r="DI91" s="88" t="str">
        <f t="shared" si="80"/>
        <v/>
      </c>
      <c r="DJ91" s="89" t="str">
        <f t="shared" si="81"/>
        <v/>
      </c>
      <c r="DK91" s="90" t="str">
        <f t="shared" si="82"/>
        <v/>
      </c>
      <c r="DL91" s="90" t="str">
        <f t="shared" si="83"/>
        <v/>
      </c>
      <c r="DM91" s="91" t="str">
        <f t="shared" si="84"/>
        <v/>
      </c>
      <c r="DN91" s="92" t="str">
        <f t="shared" si="85"/>
        <v/>
      </c>
      <c r="DO91" s="93" t="str">
        <f t="shared" si="86"/>
        <v/>
      </c>
      <c r="DP91" s="94" t="str">
        <f t="shared" si="87"/>
        <v/>
      </c>
      <c r="DQ91" s="95" t="str">
        <f t="shared" si="88"/>
        <v/>
      </c>
      <c r="DS91" s="4"/>
      <c r="DT91" s="87"/>
      <c r="DU91" s="88" t="str">
        <f t="shared" si="89"/>
        <v/>
      </c>
      <c r="DV91" s="89" t="str">
        <f t="shared" si="90"/>
        <v/>
      </c>
      <c r="DW91" s="90" t="str">
        <f t="shared" si="91"/>
        <v/>
      </c>
      <c r="DX91" s="90" t="str">
        <f t="shared" si="92"/>
        <v/>
      </c>
      <c r="DY91" s="91" t="str">
        <f t="shared" si="93"/>
        <v/>
      </c>
      <c r="DZ91" s="92" t="str">
        <f t="shared" si="94"/>
        <v/>
      </c>
      <c r="EA91" s="93" t="str">
        <f t="shared" si="95"/>
        <v/>
      </c>
      <c r="EB91" s="94" t="str">
        <f t="shared" si="96"/>
        <v/>
      </c>
      <c r="EC91" s="95" t="str">
        <f t="shared" si="97"/>
        <v/>
      </c>
      <c r="EE91" s="4"/>
      <c r="EF91" s="87"/>
      <c r="EG91" s="88" t="str">
        <f t="shared" si="98"/>
        <v/>
      </c>
      <c r="EH91" s="89" t="str">
        <f t="shared" si="99"/>
        <v/>
      </c>
      <c r="EI91" s="90" t="str">
        <f t="shared" si="100"/>
        <v/>
      </c>
      <c r="EJ91" s="90" t="str">
        <f t="shared" si="101"/>
        <v/>
      </c>
      <c r="EK91" s="91" t="str">
        <f t="shared" si="102"/>
        <v/>
      </c>
      <c r="EL91" s="92" t="str">
        <f t="shared" si="103"/>
        <v/>
      </c>
      <c r="EM91" s="93" t="str">
        <f t="shared" si="104"/>
        <v/>
      </c>
      <c r="EN91" s="94" t="str">
        <f t="shared" si="105"/>
        <v/>
      </c>
      <c r="EO91" s="95" t="str">
        <f t="shared" si="106"/>
        <v/>
      </c>
      <c r="EQ91" s="4"/>
      <c r="ER91" s="87"/>
      <c r="ES91" s="88" t="str">
        <f t="shared" si="107"/>
        <v/>
      </c>
      <c r="ET91" s="89" t="str">
        <f t="shared" si="108"/>
        <v/>
      </c>
      <c r="EU91" s="90" t="str">
        <f t="shared" si="109"/>
        <v/>
      </c>
      <c r="EV91" s="90" t="str">
        <f t="shared" si="110"/>
        <v/>
      </c>
      <c r="EW91" s="91" t="str">
        <f t="shared" si="111"/>
        <v/>
      </c>
      <c r="EX91" s="92" t="str">
        <f t="shared" si="112"/>
        <v/>
      </c>
      <c r="EY91" s="93" t="str">
        <f t="shared" si="113"/>
        <v/>
      </c>
      <c r="EZ91" s="94" t="str">
        <f t="shared" si="114"/>
        <v/>
      </c>
      <c r="FA91" s="95" t="str">
        <f t="shared" si="115"/>
        <v/>
      </c>
      <c r="FC91" s="4"/>
      <c r="FD91" s="87"/>
      <c r="FE91" s="88" t="str">
        <f t="shared" si="116"/>
        <v/>
      </c>
      <c r="FF91" s="89" t="str">
        <f t="shared" si="117"/>
        <v/>
      </c>
      <c r="FG91" s="90" t="str">
        <f t="shared" si="118"/>
        <v/>
      </c>
      <c r="FH91" s="90" t="str">
        <f t="shared" si="119"/>
        <v/>
      </c>
      <c r="FI91" s="91" t="str">
        <f t="shared" si="120"/>
        <v/>
      </c>
      <c r="FJ91" s="92" t="str">
        <f t="shared" si="121"/>
        <v/>
      </c>
      <c r="FK91" s="93" t="str">
        <f t="shared" si="122"/>
        <v/>
      </c>
      <c r="FL91" s="94" t="str">
        <f t="shared" si="123"/>
        <v/>
      </c>
      <c r="FM91" s="95" t="str">
        <f t="shared" si="124"/>
        <v/>
      </c>
      <c r="FO91" s="4"/>
      <c r="FP91" s="87"/>
      <c r="FQ91" s="88" t="str">
        <f>IF(FU91="","",#REF!)</f>
        <v/>
      </c>
      <c r="FR91" s="89" t="str">
        <f t="shared" si="125"/>
        <v/>
      </c>
      <c r="FS91" s="90" t="str">
        <f t="shared" si="126"/>
        <v/>
      </c>
      <c r="FT91" s="90" t="str">
        <f t="shared" si="127"/>
        <v/>
      </c>
      <c r="FU91" s="91" t="str">
        <f t="shared" si="128"/>
        <v/>
      </c>
      <c r="FV91" s="92" t="str">
        <f t="shared" si="129"/>
        <v/>
      </c>
      <c r="FW91" s="93" t="str">
        <f t="shared" si="130"/>
        <v/>
      </c>
      <c r="FX91" s="94" t="str">
        <f t="shared" si="131"/>
        <v/>
      </c>
      <c r="FY91" s="95" t="str">
        <f t="shared" si="132"/>
        <v/>
      </c>
      <c r="GA91" s="4"/>
      <c r="GB91" s="87"/>
      <c r="GC91" s="88" t="str">
        <f t="shared" si="133"/>
        <v/>
      </c>
      <c r="GD91" s="89" t="str">
        <f t="shared" si="134"/>
        <v/>
      </c>
      <c r="GE91" s="90" t="str">
        <f t="shared" si="135"/>
        <v/>
      </c>
      <c r="GF91" s="90" t="str">
        <f t="shared" si="136"/>
        <v/>
      </c>
      <c r="GG91" s="91" t="str">
        <f t="shared" si="137"/>
        <v/>
      </c>
      <c r="GH91" s="92" t="str">
        <f t="shared" si="138"/>
        <v/>
      </c>
      <c r="GI91" s="93" t="str">
        <f t="shared" si="139"/>
        <v/>
      </c>
      <c r="GJ91" s="94" t="str">
        <f t="shared" si="140"/>
        <v/>
      </c>
      <c r="GK91" s="95" t="str">
        <f t="shared" si="141"/>
        <v/>
      </c>
      <c r="GM91" s="4"/>
      <c r="GN91" s="87"/>
      <c r="GO91" s="88" t="str">
        <f t="shared" si="142"/>
        <v/>
      </c>
      <c r="GP91" s="89" t="str">
        <f t="shared" si="143"/>
        <v/>
      </c>
      <c r="GQ91" s="90" t="str">
        <f t="shared" si="144"/>
        <v/>
      </c>
      <c r="GR91" s="90" t="str">
        <f t="shared" si="145"/>
        <v/>
      </c>
      <c r="GS91" s="91" t="str">
        <f t="shared" si="146"/>
        <v/>
      </c>
      <c r="GT91" s="92" t="str">
        <f t="shared" si="147"/>
        <v/>
      </c>
      <c r="GU91" s="93" t="str">
        <f t="shared" si="148"/>
        <v/>
      </c>
      <c r="GV91" s="94" t="str">
        <f t="shared" si="149"/>
        <v/>
      </c>
      <c r="GW91" s="95" t="str">
        <f t="shared" si="150"/>
        <v/>
      </c>
      <c r="GY91" s="4"/>
      <c r="GZ91" s="87"/>
      <c r="HA91" s="88" t="str">
        <f t="shared" si="151"/>
        <v/>
      </c>
      <c r="HB91" s="89" t="str">
        <f t="shared" si="152"/>
        <v/>
      </c>
      <c r="HC91" s="90" t="str">
        <f t="shared" si="153"/>
        <v/>
      </c>
      <c r="HD91" s="90" t="str">
        <f t="shared" si="154"/>
        <v/>
      </c>
      <c r="HE91" s="91" t="str">
        <f t="shared" si="155"/>
        <v/>
      </c>
      <c r="HF91" s="92" t="str">
        <f t="shared" si="156"/>
        <v/>
      </c>
      <c r="HG91" s="93" t="str">
        <f t="shared" si="157"/>
        <v/>
      </c>
      <c r="HH91" s="94" t="str">
        <f t="shared" si="158"/>
        <v/>
      </c>
      <c r="HI91" s="95" t="str">
        <f t="shared" si="159"/>
        <v/>
      </c>
      <c r="HK91" s="4"/>
      <c r="HL91" s="87"/>
      <c r="HM91" s="88" t="str">
        <f t="shared" si="160"/>
        <v/>
      </c>
      <c r="HN91" s="89" t="str">
        <f t="shared" si="161"/>
        <v/>
      </c>
      <c r="HO91" s="90" t="str">
        <f t="shared" si="162"/>
        <v/>
      </c>
      <c r="HP91" s="90" t="str">
        <f t="shared" si="163"/>
        <v/>
      </c>
      <c r="HQ91" s="91" t="str">
        <f t="shared" si="164"/>
        <v/>
      </c>
      <c r="HR91" s="92" t="str">
        <f t="shared" si="165"/>
        <v/>
      </c>
      <c r="HS91" s="93" t="str">
        <f t="shared" si="166"/>
        <v/>
      </c>
      <c r="HT91" s="94" t="str">
        <f t="shared" si="167"/>
        <v/>
      </c>
      <c r="HU91" s="95" t="str">
        <f t="shared" si="168"/>
        <v/>
      </c>
      <c r="HW91" s="4"/>
      <c r="HX91" s="87"/>
      <c r="HY91" s="88" t="str">
        <f t="shared" si="169"/>
        <v/>
      </c>
      <c r="HZ91" s="89" t="str">
        <f t="shared" si="170"/>
        <v/>
      </c>
      <c r="IA91" s="90" t="str">
        <f t="shared" si="171"/>
        <v/>
      </c>
      <c r="IB91" s="90" t="str">
        <f t="shared" si="172"/>
        <v/>
      </c>
      <c r="IC91" s="91" t="str">
        <f t="shared" si="173"/>
        <v/>
      </c>
      <c r="ID91" s="92" t="str">
        <f t="shared" si="174"/>
        <v/>
      </c>
      <c r="IE91" s="93" t="str">
        <f t="shared" si="175"/>
        <v/>
      </c>
      <c r="IF91" s="94" t="str">
        <f t="shared" si="176"/>
        <v/>
      </c>
      <c r="IG91" s="95" t="str">
        <f t="shared" si="177"/>
        <v/>
      </c>
      <c r="II91" s="4"/>
      <c r="IJ91" s="87"/>
      <c r="IK91" s="88" t="str">
        <f t="shared" si="178"/>
        <v/>
      </c>
      <c r="IL91" s="89" t="str">
        <f t="shared" si="179"/>
        <v/>
      </c>
      <c r="IM91" s="90" t="str">
        <f t="shared" si="180"/>
        <v/>
      </c>
      <c r="IN91" s="90" t="str">
        <f t="shared" si="181"/>
        <v/>
      </c>
      <c r="IO91" s="91" t="str">
        <f t="shared" si="182"/>
        <v/>
      </c>
      <c r="IP91" s="92" t="str">
        <f t="shared" si="183"/>
        <v/>
      </c>
      <c r="IQ91" s="93" t="str">
        <f t="shared" si="184"/>
        <v/>
      </c>
      <c r="IR91" s="94" t="str">
        <f t="shared" si="185"/>
        <v/>
      </c>
      <c r="IS91" s="95" t="str">
        <f t="shared" si="186"/>
        <v/>
      </c>
      <c r="IU91" s="4"/>
      <c r="IV91" s="87"/>
      <c r="IW91" s="88" t="str">
        <f t="shared" si="187"/>
        <v/>
      </c>
      <c r="IX91" s="89" t="str">
        <f t="shared" si="188"/>
        <v/>
      </c>
      <c r="IY91" s="90" t="str">
        <f t="shared" si="189"/>
        <v/>
      </c>
      <c r="IZ91" s="90" t="str">
        <f t="shared" si="190"/>
        <v/>
      </c>
      <c r="JA91" s="91" t="str">
        <f t="shared" si="191"/>
        <v/>
      </c>
      <c r="JB91" s="92" t="str">
        <f t="shared" si="192"/>
        <v/>
      </c>
      <c r="JC91" s="93" t="str">
        <f t="shared" si="193"/>
        <v/>
      </c>
      <c r="JD91" s="94" t="str">
        <f t="shared" si="194"/>
        <v/>
      </c>
      <c r="JE91" s="95" t="str">
        <f t="shared" si="195"/>
        <v/>
      </c>
      <c r="JG91" s="4"/>
      <c r="JH91" s="87"/>
      <c r="JI91" s="88" t="str">
        <f t="shared" si="196"/>
        <v/>
      </c>
      <c r="JJ91" s="89" t="str">
        <f t="shared" si="197"/>
        <v/>
      </c>
      <c r="JK91" s="90" t="str">
        <f t="shared" si="198"/>
        <v/>
      </c>
      <c r="JL91" s="90" t="str">
        <f t="shared" si="199"/>
        <v/>
      </c>
      <c r="JM91" s="91" t="str">
        <f t="shared" si="200"/>
        <v/>
      </c>
      <c r="JN91" s="92" t="str">
        <f t="shared" si="201"/>
        <v/>
      </c>
      <c r="JO91" s="93" t="str">
        <f t="shared" si="202"/>
        <v/>
      </c>
      <c r="JP91" s="94" t="str">
        <f t="shared" si="203"/>
        <v/>
      </c>
      <c r="JQ91" s="95" t="str">
        <f t="shared" si="204"/>
        <v/>
      </c>
      <c r="JS91" s="4"/>
      <c r="JT91" s="87"/>
      <c r="JU91" s="88" t="str">
        <f t="shared" si="205"/>
        <v/>
      </c>
      <c r="JV91" s="89" t="str">
        <f t="shared" si="206"/>
        <v/>
      </c>
      <c r="JW91" s="90" t="str">
        <f t="shared" si="207"/>
        <v/>
      </c>
      <c r="JX91" s="90" t="str">
        <f t="shared" si="208"/>
        <v/>
      </c>
      <c r="JY91" s="91" t="str">
        <f t="shared" si="209"/>
        <v/>
      </c>
      <c r="JZ91" s="92" t="str">
        <f t="shared" si="210"/>
        <v/>
      </c>
      <c r="KA91" s="93" t="str">
        <f t="shared" si="211"/>
        <v/>
      </c>
      <c r="KB91" s="94" t="str">
        <f t="shared" si="212"/>
        <v/>
      </c>
      <c r="KC91" s="95" t="str">
        <f t="shared" si="213"/>
        <v/>
      </c>
      <c r="KE91" s="4"/>
      <c r="KF91" s="87"/>
    </row>
    <row r="92" spans="1:292" ht="13.5" customHeight="1" x14ac:dyDescent="0.25">
      <c r="A92" s="17"/>
      <c r="B92" s="87" t="s">
        <v>626</v>
      </c>
      <c r="C92" s="87" t="s">
        <v>627</v>
      </c>
      <c r="E92" s="88" t="str">
        <f t="shared" si="0"/>
        <v/>
      </c>
      <c r="F92" s="89" t="str">
        <f t="shared" si="1"/>
        <v/>
      </c>
      <c r="G92" s="90" t="str">
        <f t="shared" si="2"/>
        <v/>
      </c>
      <c r="H92" s="90" t="str">
        <f t="shared" si="3"/>
        <v/>
      </c>
      <c r="I92" s="91" t="str">
        <f t="shared" si="4"/>
        <v/>
      </c>
      <c r="J92" s="92" t="str">
        <f t="shared" si="5"/>
        <v/>
      </c>
      <c r="K92" s="93" t="str">
        <f t="shared" si="6"/>
        <v/>
      </c>
      <c r="L92" s="94" t="str">
        <f t="shared" si="214"/>
        <v/>
      </c>
      <c r="M92" s="95" t="str">
        <f t="shared" si="7"/>
        <v/>
      </c>
      <c r="O92" s="4"/>
      <c r="P92" s="87"/>
      <c r="Q92" s="88" t="str">
        <f t="shared" si="8"/>
        <v/>
      </c>
      <c r="R92" s="89" t="str">
        <f t="shared" si="9"/>
        <v/>
      </c>
      <c r="S92" s="90" t="str">
        <f t="shared" si="10"/>
        <v/>
      </c>
      <c r="T92" s="90" t="str">
        <f t="shared" si="11"/>
        <v/>
      </c>
      <c r="U92" s="91" t="str">
        <f t="shared" si="12"/>
        <v/>
      </c>
      <c r="V92" s="92" t="str">
        <f t="shared" si="13"/>
        <v/>
      </c>
      <c r="W92" s="93" t="str">
        <f t="shared" si="14"/>
        <v/>
      </c>
      <c r="X92" s="94" t="str">
        <f t="shared" si="15"/>
        <v/>
      </c>
      <c r="Y92" s="95" t="str">
        <f t="shared" si="16"/>
        <v/>
      </c>
      <c r="AA92" s="4"/>
      <c r="AB92" s="87"/>
      <c r="AC92" s="88" t="str">
        <f t="shared" si="17"/>
        <v/>
      </c>
      <c r="AD92" s="89" t="str">
        <f t="shared" si="18"/>
        <v/>
      </c>
      <c r="AE92" s="90" t="str">
        <f t="shared" si="19"/>
        <v/>
      </c>
      <c r="AF92" s="90" t="str">
        <f t="shared" si="20"/>
        <v/>
      </c>
      <c r="AG92" s="91" t="str">
        <f t="shared" si="21"/>
        <v/>
      </c>
      <c r="AH92" s="92" t="str">
        <f t="shared" si="22"/>
        <v/>
      </c>
      <c r="AI92" s="93" t="str">
        <f t="shared" si="23"/>
        <v/>
      </c>
      <c r="AJ92" s="94" t="str">
        <f t="shared" si="24"/>
        <v/>
      </c>
      <c r="AK92" s="95" t="str">
        <f t="shared" si="25"/>
        <v/>
      </c>
      <c r="AM92" s="4"/>
      <c r="AN92" s="87"/>
      <c r="AO92" s="88" t="str">
        <f t="shared" si="26"/>
        <v/>
      </c>
      <c r="AP92" s="89" t="str">
        <f t="shared" si="27"/>
        <v/>
      </c>
      <c r="AQ92" s="90" t="str">
        <f t="shared" si="28"/>
        <v/>
      </c>
      <c r="AR92" s="90" t="str">
        <f t="shared" si="29"/>
        <v/>
      </c>
      <c r="AS92" s="91" t="str">
        <f t="shared" si="30"/>
        <v/>
      </c>
      <c r="AT92" s="92" t="str">
        <f t="shared" si="31"/>
        <v/>
      </c>
      <c r="AU92" s="93" t="str">
        <f t="shared" si="32"/>
        <v/>
      </c>
      <c r="AV92" s="94" t="str">
        <f t="shared" si="33"/>
        <v/>
      </c>
      <c r="AW92" s="95" t="str">
        <f t="shared" si="34"/>
        <v/>
      </c>
      <c r="AY92" s="4"/>
      <c r="AZ92" s="87"/>
      <c r="BA92" s="88" t="str">
        <f t="shared" si="35"/>
        <v/>
      </c>
      <c r="BB92" s="89" t="str">
        <f t="shared" si="36"/>
        <v/>
      </c>
      <c r="BC92" s="90" t="str">
        <f t="shared" si="37"/>
        <v/>
      </c>
      <c r="BD92" s="90" t="str">
        <f t="shared" si="38"/>
        <v/>
      </c>
      <c r="BE92" s="91" t="str">
        <f t="shared" si="39"/>
        <v/>
      </c>
      <c r="BF92" s="92" t="str">
        <f t="shared" si="40"/>
        <v/>
      </c>
      <c r="BG92" s="93" t="str">
        <f t="shared" si="41"/>
        <v/>
      </c>
      <c r="BH92" s="94" t="str">
        <f t="shared" si="42"/>
        <v/>
      </c>
      <c r="BI92" s="95" t="str">
        <f t="shared" si="43"/>
        <v/>
      </c>
      <c r="BK92" s="4"/>
      <c r="BL92" s="87"/>
      <c r="BM92" s="88" t="str">
        <f t="shared" si="44"/>
        <v/>
      </c>
      <c r="BN92" s="89" t="str">
        <f t="shared" si="45"/>
        <v/>
      </c>
      <c r="BO92" s="90" t="str">
        <f t="shared" si="46"/>
        <v/>
      </c>
      <c r="BP92" s="90" t="str">
        <f t="shared" si="47"/>
        <v/>
      </c>
      <c r="BQ92" s="91" t="str">
        <f t="shared" si="48"/>
        <v/>
      </c>
      <c r="BR92" s="92" t="str">
        <f t="shared" si="49"/>
        <v/>
      </c>
      <c r="BS92" s="93" t="str">
        <f t="shared" si="50"/>
        <v/>
      </c>
      <c r="BT92" s="94" t="str">
        <f t="shared" si="51"/>
        <v/>
      </c>
      <c r="BU92" s="95" t="str">
        <f t="shared" si="52"/>
        <v/>
      </c>
      <c r="BW92" s="4"/>
      <c r="BX92" s="87"/>
      <c r="BY92" s="88" t="str">
        <f t="shared" si="53"/>
        <v/>
      </c>
      <c r="BZ92" s="89" t="str">
        <f t="shared" si="54"/>
        <v/>
      </c>
      <c r="CA92" s="90" t="str">
        <f t="shared" si="55"/>
        <v/>
      </c>
      <c r="CB92" s="90" t="str">
        <f t="shared" si="56"/>
        <v/>
      </c>
      <c r="CC92" s="91" t="str">
        <f t="shared" si="57"/>
        <v/>
      </c>
      <c r="CD92" s="92" t="str">
        <f t="shared" si="58"/>
        <v/>
      </c>
      <c r="CE92" s="93" t="str">
        <f t="shared" si="59"/>
        <v/>
      </c>
      <c r="CF92" s="94" t="str">
        <f t="shared" si="60"/>
        <v/>
      </c>
      <c r="CG92" s="95" t="str">
        <f t="shared" si="61"/>
        <v/>
      </c>
      <c r="CI92" s="4"/>
      <c r="CJ92" s="87"/>
      <c r="CK92" s="88" t="str">
        <f t="shared" si="62"/>
        <v/>
      </c>
      <c r="CL92" s="89" t="str">
        <f t="shared" si="63"/>
        <v/>
      </c>
      <c r="CM92" s="90" t="str">
        <f t="shared" si="64"/>
        <v/>
      </c>
      <c r="CN92" s="90" t="str">
        <f t="shared" si="65"/>
        <v/>
      </c>
      <c r="CO92" s="91" t="str">
        <f t="shared" si="66"/>
        <v/>
      </c>
      <c r="CP92" s="92" t="str">
        <f t="shared" si="67"/>
        <v/>
      </c>
      <c r="CQ92" s="93" t="str">
        <f t="shared" si="68"/>
        <v/>
      </c>
      <c r="CR92" s="94" t="str">
        <f t="shared" si="69"/>
        <v/>
      </c>
      <c r="CS92" s="95" t="str">
        <f t="shared" si="70"/>
        <v/>
      </c>
      <c r="CU92" s="4"/>
      <c r="CV92" s="87"/>
      <c r="CW92" s="88" t="str">
        <f t="shared" si="71"/>
        <v/>
      </c>
      <c r="CX92" s="89" t="str">
        <f t="shared" si="72"/>
        <v/>
      </c>
      <c r="CY92" s="90" t="str">
        <f t="shared" si="73"/>
        <v/>
      </c>
      <c r="CZ92" s="90" t="str">
        <f t="shared" si="74"/>
        <v/>
      </c>
      <c r="DA92" s="91" t="str">
        <f t="shared" si="75"/>
        <v/>
      </c>
      <c r="DB92" s="92" t="str">
        <f t="shared" si="76"/>
        <v/>
      </c>
      <c r="DC92" s="93" t="str">
        <f t="shared" si="77"/>
        <v/>
      </c>
      <c r="DD92" s="94" t="str">
        <f t="shared" si="78"/>
        <v/>
      </c>
      <c r="DE92" s="95" t="str">
        <f t="shared" si="79"/>
        <v/>
      </c>
      <c r="DG92" s="4"/>
      <c r="DH92" s="87"/>
      <c r="DI92" s="88" t="str">
        <f t="shared" si="80"/>
        <v/>
      </c>
      <c r="DJ92" s="89" t="str">
        <f t="shared" si="81"/>
        <v/>
      </c>
      <c r="DK92" s="90" t="str">
        <f t="shared" si="82"/>
        <v/>
      </c>
      <c r="DL92" s="90" t="str">
        <f t="shared" si="83"/>
        <v/>
      </c>
      <c r="DM92" s="91" t="str">
        <f t="shared" si="84"/>
        <v/>
      </c>
      <c r="DN92" s="92" t="str">
        <f t="shared" si="85"/>
        <v/>
      </c>
      <c r="DO92" s="93" t="str">
        <f t="shared" si="86"/>
        <v/>
      </c>
      <c r="DP92" s="94" t="str">
        <f t="shared" si="87"/>
        <v/>
      </c>
      <c r="DQ92" s="95" t="str">
        <f t="shared" si="88"/>
        <v/>
      </c>
      <c r="DS92" s="4"/>
      <c r="DT92" s="87"/>
      <c r="DU92" s="88" t="str">
        <f t="shared" si="89"/>
        <v/>
      </c>
      <c r="DV92" s="89" t="str">
        <f t="shared" si="90"/>
        <v/>
      </c>
      <c r="DW92" s="90" t="str">
        <f t="shared" si="91"/>
        <v/>
      </c>
      <c r="DX92" s="90" t="str">
        <f t="shared" si="92"/>
        <v/>
      </c>
      <c r="DY92" s="91" t="str">
        <f t="shared" si="93"/>
        <v/>
      </c>
      <c r="DZ92" s="92" t="str">
        <f t="shared" si="94"/>
        <v/>
      </c>
      <c r="EA92" s="93" t="str">
        <f t="shared" si="95"/>
        <v/>
      </c>
      <c r="EB92" s="94" t="str">
        <f t="shared" si="96"/>
        <v/>
      </c>
      <c r="EC92" s="95" t="str">
        <f t="shared" si="97"/>
        <v/>
      </c>
      <c r="EE92" s="4"/>
      <c r="EF92" s="87"/>
      <c r="EG92" s="88" t="str">
        <f t="shared" si="98"/>
        <v/>
      </c>
      <c r="EH92" s="89" t="str">
        <f t="shared" si="99"/>
        <v/>
      </c>
      <c r="EI92" s="90" t="str">
        <f t="shared" si="100"/>
        <v/>
      </c>
      <c r="EJ92" s="90" t="str">
        <f t="shared" si="101"/>
        <v/>
      </c>
      <c r="EK92" s="91" t="str">
        <f t="shared" si="102"/>
        <v/>
      </c>
      <c r="EL92" s="92" t="str">
        <f t="shared" si="103"/>
        <v/>
      </c>
      <c r="EM92" s="93" t="str">
        <f t="shared" si="104"/>
        <v/>
      </c>
      <c r="EN92" s="94" t="str">
        <f t="shared" si="105"/>
        <v/>
      </c>
      <c r="EO92" s="95" t="str">
        <f t="shared" si="106"/>
        <v/>
      </c>
      <c r="EQ92" s="4"/>
      <c r="ER92" s="87"/>
      <c r="ES92" s="88" t="str">
        <f t="shared" si="107"/>
        <v/>
      </c>
      <c r="ET92" s="89" t="str">
        <f t="shared" si="108"/>
        <v/>
      </c>
      <c r="EU92" s="90" t="str">
        <f t="shared" si="109"/>
        <v/>
      </c>
      <c r="EV92" s="90" t="str">
        <f t="shared" si="110"/>
        <v/>
      </c>
      <c r="EW92" s="91" t="str">
        <f t="shared" si="111"/>
        <v/>
      </c>
      <c r="EX92" s="92" t="str">
        <f t="shared" si="112"/>
        <v/>
      </c>
      <c r="EY92" s="93" t="str">
        <f t="shared" si="113"/>
        <v/>
      </c>
      <c r="EZ92" s="94" t="str">
        <f t="shared" si="114"/>
        <v/>
      </c>
      <c r="FA92" s="95" t="str">
        <f t="shared" si="115"/>
        <v/>
      </c>
      <c r="FC92" s="4"/>
      <c r="FD92" s="87"/>
      <c r="FE92" s="88" t="str">
        <f t="shared" si="116"/>
        <v/>
      </c>
      <c r="FF92" s="89" t="str">
        <f t="shared" si="117"/>
        <v/>
      </c>
      <c r="FG92" s="90" t="str">
        <f t="shared" si="118"/>
        <v/>
      </c>
      <c r="FH92" s="90" t="str">
        <f t="shared" si="119"/>
        <v/>
      </c>
      <c r="FI92" s="91" t="str">
        <f t="shared" si="120"/>
        <v/>
      </c>
      <c r="FJ92" s="92" t="str">
        <f t="shared" si="121"/>
        <v/>
      </c>
      <c r="FK92" s="93" t="str">
        <f t="shared" si="122"/>
        <v/>
      </c>
      <c r="FL92" s="94" t="str">
        <f t="shared" si="123"/>
        <v/>
      </c>
      <c r="FM92" s="95" t="str">
        <f t="shared" si="124"/>
        <v/>
      </c>
      <c r="FO92" s="4"/>
      <c r="FP92" s="87"/>
      <c r="FQ92" s="88" t="str">
        <f>IF(FU92="","",#REF!)</f>
        <v/>
      </c>
      <c r="FR92" s="89" t="str">
        <f t="shared" si="125"/>
        <v/>
      </c>
      <c r="FS92" s="90" t="str">
        <f t="shared" si="126"/>
        <v/>
      </c>
      <c r="FT92" s="90" t="str">
        <f t="shared" si="127"/>
        <v/>
      </c>
      <c r="FU92" s="91" t="str">
        <f t="shared" si="128"/>
        <v/>
      </c>
      <c r="FV92" s="92" t="str">
        <f t="shared" si="129"/>
        <v/>
      </c>
      <c r="FW92" s="93" t="str">
        <f t="shared" si="130"/>
        <v/>
      </c>
      <c r="FX92" s="94" t="str">
        <f t="shared" si="131"/>
        <v/>
      </c>
      <c r="FY92" s="95" t="str">
        <f t="shared" si="132"/>
        <v/>
      </c>
      <c r="GA92" s="4"/>
      <c r="GB92" s="87"/>
      <c r="GC92" s="88" t="str">
        <f t="shared" si="133"/>
        <v/>
      </c>
      <c r="GD92" s="89" t="str">
        <f t="shared" si="134"/>
        <v/>
      </c>
      <c r="GE92" s="90" t="str">
        <f t="shared" si="135"/>
        <v/>
      </c>
      <c r="GF92" s="90" t="str">
        <f t="shared" si="136"/>
        <v/>
      </c>
      <c r="GG92" s="91" t="str">
        <f t="shared" si="137"/>
        <v/>
      </c>
      <c r="GH92" s="92" t="str">
        <f t="shared" si="138"/>
        <v/>
      </c>
      <c r="GI92" s="93" t="str">
        <f t="shared" si="139"/>
        <v/>
      </c>
      <c r="GJ92" s="94" t="str">
        <f t="shared" si="140"/>
        <v/>
      </c>
      <c r="GK92" s="95" t="str">
        <f t="shared" si="141"/>
        <v/>
      </c>
      <c r="GM92" s="4"/>
      <c r="GN92" s="87"/>
      <c r="GO92" s="88" t="str">
        <f t="shared" si="142"/>
        <v/>
      </c>
      <c r="GP92" s="89" t="str">
        <f t="shared" si="143"/>
        <v/>
      </c>
      <c r="GQ92" s="90" t="str">
        <f t="shared" si="144"/>
        <v/>
      </c>
      <c r="GR92" s="90" t="str">
        <f t="shared" si="145"/>
        <v/>
      </c>
      <c r="GS92" s="91" t="str">
        <f t="shared" si="146"/>
        <v/>
      </c>
      <c r="GT92" s="92" t="str">
        <f t="shared" si="147"/>
        <v/>
      </c>
      <c r="GU92" s="93" t="str">
        <f t="shared" si="148"/>
        <v/>
      </c>
      <c r="GV92" s="94" t="str">
        <f t="shared" si="149"/>
        <v/>
      </c>
      <c r="GW92" s="95" t="str">
        <f t="shared" si="150"/>
        <v/>
      </c>
      <c r="GY92" s="4"/>
      <c r="GZ92" s="87"/>
      <c r="HA92" s="88" t="str">
        <f t="shared" si="151"/>
        <v/>
      </c>
      <c r="HB92" s="89" t="str">
        <f t="shared" si="152"/>
        <v/>
      </c>
      <c r="HC92" s="90" t="str">
        <f t="shared" si="153"/>
        <v/>
      </c>
      <c r="HD92" s="90" t="str">
        <f t="shared" si="154"/>
        <v/>
      </c>
      <c r="HE92" s="91" t="str">
        <f t="shared" si="155"/>
        <v/>
      </c>
      <c r="HF92" s="92" t="str">
        <f t="shared" si="156"/>
        <v/>
      </c>
      <c r="HG92" s="93" t="str">
        <f t="shared" si="157"/>
        <v/>
      </c>
      <c r="HH92" s="94" t="str">
        <f t="shared" si="158"/>
        <v/>
      </c>
      <c r="HI92" s="95" t="str">
        <f t="shared" si="159"/>
        <v/>
      </c>
      <c r="HK92" s="4"/>
      <c r="HL92" s="87"/>
      <c r="HM92" s="88" t="str">
        <f t="shared" si="160"/>
        <v/>
      </c>
      <c r="HN92" s="89" t="str">
        <f t="shared" si="161"/>
        <v/>
      </c>
      <c r="HO92" s="90" t="str">
        <f t="shared" si="162"/>
        <v/>
      </c>
      <c r="HP92" s="90" t="str">
        <f t="shared" si="163"/>
        <v/>
      </c>
      <c r="HQ92" s="91" t="str">
        <f t="shared" si="164"/>
        <v/>
      </c>
      <c r="HR92" s="92" t="str">
        <f t="shared" si="165"/>
        <v/>
      </c>
      <c r="HS92" s="93" t="str">
        <f t="shared" si="166"/>
        <v/>
      </c>
      <c r="HT92" s="94" t="str">
        <f t="shared" si="167"/>
        <v/>
      </c>
      <c r="HU92" s="95" t="str">
        <f t="shared" si="168"/>
        <v/>
      </c>
      <c r="HW92" s="4"/>
      <c r="HX92" s="87"/>
      <c r="HY92" s="88" t="str">
        <f t="shared" si="169"/>
        <v/>
      </c>
      <c r="HZ92" s="89" t="str">
        <f t="shared" si="170"/>
        <v/>
      </c>
      <c r="IA92" s="90" t="str">
        <f t="shared" si="171"/>
        <v/>
      </c>
      <c r="IB92" s="90" t="str">
        <f t="shared" si="172"/>
        <v/>
      </c>
      <c r="IC92" s="91" t="str">
        <f t="shared" si="173"/>
        <v/>
      </c>
      <c r="ID92" s="92" t="str">
        <f t="shared" si="174"/>
        <v/>
      </c>
      <c r="IE92" s="93" t="str">
        <f t="shared" si="175"/>
        <v/>
      </c>
      <c r="IF92" s="94" t="str">
        <f t="shared" si="176"/>
        <v/>
      </c>
      <c r="IG92" s="95" t="str">
        <f t="shared" si="177"/>
        <v/>
      </c>
      <c r="II92" s="4"/>
      <c r="IJ92" s="87"/>
      <c r="IK92" s="88" t="str">
        <f t="shared" si="178"/>
        <v/>
      </c>
      <c r="IL92" s="89" t="str">
        <f t="shared" si="179"/>
        <v/>
      </c>
      <c r="IM92" s="90" t="str">
        <f t="shared" si="180"/>
        <v/>
      </c>
      <c r="IN92" s="90" t="str">
        <f t="shared" si="181"/>
        <v/>
      </c>
      <c r="IO92" s="91" t="str">
        <f t="shared" si="182"/>
        <v/>
      </c>
      <c r="IP92" s="92" t="str">
        <f t="shared" si="183"/>
        <v/>
      </c>
      <c r="IQ92" s="93" t="str">
        <f t="shared" si="184"/>
        <v/>
      </c>
      <c r="IR92" s="94" t="str">
        <f t="shared" si="185"/>
        <v/>
      </c>
      <c r="IS92" s="95" t="str">
        <f t="shared" si="186"/>
        <v/>
      </c>
      <c r="IU92" s="4"/>
      <c r="IV92" s="87"/>
      <c r="IW92" s="88" t="str">
        <f t="shared" si="187"/>
        <v/>
      </c>
      <c r="IX92" s="89" t="str">
        <f t="shared" si="188"/>
        <v/>
      </c>
      <c r="IY92" s="90" t="str">
        <f t="shared" si="189"/>
        <v/>
      </c>
      <c r="IZ92" s="90" t="str">
        <f t="shared" si="190"/>
        <v/>
      </c>
      <c r="JA92" s="91" t="str">
        <f t="shared" si="191"/>
        <v/>
      </c>
      <c r="JB92" s="92" t="str">
        <f t="shared" si="192"/>
        <v/>
      </c>
      <c r="JC92" s="93" t="str">
        <f t="shared" si="193"/>
        <v/>
      </c>
      <c r="JD92" s="94" t="str">
        <f t="shared" si="194"/>
        <v/>
      </c>
      <c r="JE92" s="95" t="str">
        <f t="shared" si="195"/>
        <v/>
      </c>
      <c r="JG92" s="4"/>
      <c r="JH92" s="87"/>
      <c r="JI92" s="88" t="str">
        <f t="shared" si="196"/>
        <v/>
      </c>
      <c r="JJ92" s="89" t="str">
        <f t="shared" si="197"/>
        <v/>
      </c>
      <c r="JK92" s="90" t="str">
        <f t="shared" si="198"/>
        <v/>
      </c>
      <c r="JL92" s="90" t="str">
        <f t="shared" si="199"/>
        <v/>
      </c>
      <c r="JM92" s="91" t="str">
        <f t="shared" si="200"/>
        <v/>
      </c>
      <c r="JN92" s="92" t="str">
        <f t="shared" si="201"/>
        <v/>
      </c>
      <c r="JO92" s="93" t="str">
        <f t="shared" si="202"/>
        <v/>
      </c>
      <c r="JP92" s="94" t="str">
        <f t="shared" si="203"/>
        <v/>
      </c>
      <c r="JQ92" s="95" t="str">
        <f t="shared" si="204"/>
        <v/>
      </c>
      <c r="JS92" s="4"/>
      <c r="JT92" s="87"/>
      <c r="JU92" s="88" t="str">
        <f t="shared" si="205"/>
        <v/>
      </c>
      <c r="JV92" s="89" t="str">
        <f t="shared" si="206"/>
        <v/>
      </c>
      <c r="JW92" s="90" t="str">
        <f t="shared" si="207"/>
        <v/>
      </c>
      <c r="JX92" s="90" t="str">
        <f t="shared" si="208"/>
        <v/>
      </c>
      <c r="JY92" s="91" t="str">
        <f t="shared" si="209"/>
        <v/>
      </c>
      <c r="JZ92" s="92" t="str">
        <f t="shared" si="210"/>
        <v/>
      </c>
      <c r="KA92" s="93" t="str">
        <f t="shared" si="211"/>
        <v/>
      </c>
      <c r="KB92" s="94" t="str">
        <f t="shared" si="212"/>
        <v/>
      </c>
      <c r="KC92" s="95" t="str">
        <f t="shared" si="213"/>
        <v/>
      </c>
      <c r="KE92" s="4"/>
      <c r="KF92" s="87"/>
    </row>
    <row r="93" spans="1:292" ht="13.5" customHeight="1" x14ac:dyDescent="0.25">
      <c r="A93" s="17"/>
      <c r="B93" s="2" t="s">
        <v>628</v>
      </c>
      <c r="C93" s="2" t="s">
        <v>629</v>
      </c>
      <c r="E93" s="88" t="str">
        <f t="shared" si="0"/>
        <v/>
      </c>
      <c r="F93" s="89" t="str">
        <f t="shared" si="1"/>
        <v/>
      </c>
      <c r="G93" s="90" t="str">
        <f t="shared" si="2"/>
        <v/>
      </c>
      <c r="H93" s="90" t="str">
        <f t="shared" si="3"/>
        <v/>
      </c>
      <c r="I93" s="91" t="str">
        <f t="shared" si="4"/>
        <v/>
      </c>
      <c r="J93" s="92" t="str">
        <f t="shared" si="5"/>
        <v/>
      </c>
      <c r="K93" s="93" t="str">
        <f t="shared" si="6"/>
        <v/>
      </c>
      <c r="L93" s="94" t="str">
        <f t="shared" si="214"/>
        <v/>
      </c>
      <c r="M93" s="95" t="str">
        <f t="shared" si="7"/>
        <v/>
      </c>
      <c r="O93" s="4"/>
      <c r="Q93" s="88" t="str">
        <f t="shared" si="8"/>
        <v/>
      </c>
      <c r="R93" s="89" t="str">
        <f t="shared" si="9"/>
        <v/>
      </c>
      <c r="S93" s="90" t="str">
        <f t="shared" si="10"/>
        <v/>
      </c>
      <c r="T93" s="90" t="str">
        <f t="shared" si="11"/>
        <v/>
      </c>
      <c r="U93" s="91" t="str">
        <f t="shared" si="12"/>
        <v/>
      </c>
      <c r="V93" s="92" t="str">
        <f t="shared" si="13"/>
        <v/>
      </c>
      <c r="W93" s="93" t="str">
        <f t="shared" si="14"/>
        <v/>
      </c>
      <c r="X93" s="94" t="str">
        <f t="shared" si="15"/>
        <v/>
      </c>
      <c r="Y93" s="95" t="str">
        <f t="shared" si="16"/>
        <v/>
      </c>
      <c r="AA93" s="4"/>
      <c r="AC93" s="88" t="str">
        <f t="shared" si="17"/>
        <v/>
      </c>
      <c r="AD93" s="89" t="str">
        <f t="shared" si="18"/>
        <v/>
      </c>
      <c r="AE93" s="90" t="str">
        <f t="shared" si="19"/>
        <v/>
      </c>
      <c r="AF93" s="90" t="str">
        <f t="shared" si="20"/>
        <v/>
      </c>
      <c r="AG93" s="91" t="str">
        <f t="shared" si="21"/>
        <v/>
      </c>
      <c r="AH93" s="92" t="str">
        <f t="shared" si="22"/>
        <v/>
      </c>
      <c r="AI93" s="93" t="str">
        <f t="shared" si="23"/>
        <v/>
      </c>
      <c r="AJ93" s="94" t="str">
        <f t="shared" si="24"/>
        <v/>
      </c>
      <c r="AK93" s="95" t="str">
        <f t="shared" si="25"/>
        <v/>
      </c>
      <c r="AM93" s="4"/>
      <c r="AO93" s="88" t="str">
        <f t="shared" si="26"/>
        <v/>
      </c>
      <c r="AP93" s="89" t="str">
        <f t="shared" si="27"/>
        <v/>
      </c>
      <c r="AQ93" s="90" t="str">
        <f t="shared" si="28"/>
        <v/>
      </c>
      <c r="AR93" s="90" t="str">
        <f t="shared" si="29"/>
        <v/>
      </c>
      <c r="AS93" s="91" t="str">
        <f t="shared" si="30"/>
        <v/>
      </c>
      <c r="AT93" s="92" t="str">
        <f t="shared" si="31"/>
        <v/>
      </c>
      <c r="AU93" s="93" t="str">
        <f t="shared" si="32"/>
        <v/>
      </c>
      <c r="AV93" s="94" t="str">
        <f t="shared" si="33"/>
        <v/>
      </c>
      <c r="AW93" s="95" t="str">
        <f t="shared" si="34"/>
        <v/>
      </c>
      <c r="AY93" s="4"/>
      <c r="BA93" s="88" t="str">
        <f t="shared" si="35"/>
        <v/>
      </c>
      <c r="BB93" s="89" t="str">
        <f t="shared" si="36"/>
        <v/>
      </c>
      <c r="BC93" s="90" t="str">
        <f t="shared" si="37"/>
        <v/>
      </c>
      <c r="BD93" s="90" t="str">
        <f t="shared" si="38"/>
        <v/>
      </c>
      <c r="BE93" s="91" t="str">
        <f t="shared" si="39"/>
        <v/>
      </c>
      <c r="BF93" s="92" t="str">
        <f t="shared" si="40"/>
        <v/>
      </c>
      <c r="BG93" s="93" t="str">
        <f t="shared" si="41"/>
        <v/>
      </c>
      <c r="BH93" s="94" t="str">
        <f t="shared" si="42"/>
        <v/>
      </c>
      <c r="BI93" s="95" t="str">
        <f t="shared" si="43"/>
        <v/>
      </c>
      <c r="BK93" s="4"/>
      <c r="BM93" s="88" t="str">
        <f t="shared" si="44"/>
        <v/>
      </c>
      <c r="BN93" s="89" t="str">
        <f t="shared" si="45"/>
        <v/>
      </c>
      <c r="BO93" s="90" t="str">
        <f t="shared" si="46"/>
        <v/>
      </c>
      <c r="BP93" s="90" t="str">
        <f t="shared" si="47"/>
        <v/>
      </c>
      <c r="BQ93" s="91" t="str">
        <f t="shared" si="48"/>
        <v/>
      </c>
      <c r="BR93" s="92" t="str">
        <f t="shared" si="49"/>
        <v/>
      </c>
      <c r="BS93" s="93" t="str">
        <f t="shared" si="50"/>
        <v/>
      </c>
      <c r="BT93" s="94" t="str">
        <f t="shared" si="51"/>
        <v/>
      </c>
      <c r="BU93" s="95" t="str">
        <f t="shared" si="52"/>
        <v/>
      </c>
      <c r="BW93" s="4"/>
      <c r="BY93" s="88" t="str">
        <f t="shared" si="53"/>
        <v/>
      </c>
      <c r="BZ93" s="89" t="str">
        <f t="shared" si="54"/>
        <v/>
      </c>
      <c r="CA93" s="90" t="str">
        <f t="shared" si="55"/>
        <v/>
      </c>
      <c r="CB93" s="90" t="str">
        <f t="shared" si="56"/>
        <v/>
      </c>
      <c r="CC93" s="91" t="str">
        <f t="shared" si="57"/>
        <v/>
      </c>
      <c r="CD93" s="92" t="str">
        <f t="shared" si="58"/>
        <v/>
      </c>
      <c r="CE93" s="93" t="str">
        <f t="shared" si="59"/>
        <v/>
      </c>
      <c r="CF93" s="94" t="str">
        <f t="shared" si="60"/>
        <v/>
      </c>
      <c r="CG93" s="95" t="str">
        <f t="shared" si="61"/>
        <v/>
      </c>
      <c r="CI93" s="4"/>
      <c r="CK93" s="88" t="str">
        <f t="shared" si="62"/>
        <v/>
      </c>
      <c r="CL93" s="89" t="str">
        <f t="shared" si="63"/>
        <v/>
      </c>
      <c r="CM93" s="90" t="str">
        <f t="shared" si="64"/>
        <v/>
      </c>
      <c r="CN93" s="90" t="str">
        <f t="shared" si="65"/>
        <v/>
      </c>
      <c r="CO93" s="91" t="str">
        <f t="shared" si="66"/>
        <v/>
      </c>
      <c r="CP93" s="92" t="str">
        <f t="shared" si="67"/>
        <v/>
      </c>
      <c r="CQ93" s="93" t="str">
        <f t="shared" si="68"/>
        <v/>
      </c>
      <c r="CR93" s="94" t="str">
        <f t="shared" si="69"/>
        <v/>
      </c>
      <c r="CS93" s="95" t="str">
        <f t="shared" si="70"/>
        <v/>
      </c>
      <c r="CU93" s="4"/>
      <c r="CW93" s="88" t="str">
        <f t="shared" si="71"/>
        <v/>
      </c>
      <c r="CX93" s="89" t="str">
        <f t="shared" si="72"/>
        <v/>
      </c>
      <c r="CY93" s="90" t="str">
        <f t="shared" si="73"/>
        <v/>
      </c>
      <c r="CZ93" s="90" t="str">
        <f t="shared" si="74"/>
        <v/>
      </c>
      <c r="DA93" s="91" t="str">
        <f t="shared" si="75"/>
        <v/>
      </c>
      <c r="DB93" s="92" t="str">
        <f t="shared" si="76"/>
        <v/>
      </c>
      <c r="DC93" s="93" t="str">
        <f t="shared" si="77"/>
        <v/>
      </c>
      <c r="DD93" s="94" t="str">
        <f t="shared" si="78"/>
        <v/>
      </c>
      <c r="DE93" s="95" t="str">
        <f t="shared" si="79"/>
        <v/>
      </c>
      <c r="DG93" s="4"/>
      <c r="DI93" s="88" t="str">
        <f t="shared" si="80"/>
        <v/>
      </c>
      <c r="DJ93" s="89" t="str">
        <f t="shared" si="81"/>
        <v/>
      </c>
      <c r="DK93" s="90" t="str">
        <f t="shared" si="82"/>
        <v/>
      </c>
      <c r="DL93" s="90" t="str">
        <f t="shared" si="83"/>
        <v/>
      </c>
      <c r="DM93" s="91" t="str">
        <f t="shared" si="84"/>
        <v/>
      </c>
      <c r="DN93" s="92" t="str">
        <f t="shared" si="85"/>
        <v/>
      </c>
      <c r="DO93" s="93" t="str">
        <f t="shared" si="86"/>
        <v/>
      </c>
      <c r="DP93" s="94" t="str">
        <f t="shared" si="87"/>
        <v/>
      </c>
      <c r="DQ93" s="95" t="str">
        <f t="shared" si="88"/>
        <v/>
      </c>
      <c r="DS93" s="4"/>
      <c r="DU93" s="88" t="str">
        <f t="shared" si="89"/>
        <v/>
      </c>
      <c r="DV93" s="89" t="str">
        <f t="shared" si="90"/>
        <v/>
      </c>
      <c r="DW93" s="90" t="str">
        <f t="shared" si="91"/>
        <v/>
      </c>
      <c r="DX93" s="90" t="str">
        <f t="shared" si="92"/>
        <v/>
      </c>
      <c r="DY93" s="91" t="str">
        <f t="shared" si="93"/>
        <v/>
      </c>
      <c r="DZ93" s="92" t="str">
        <f t="shared" si="94"/>
        <v/>
      </c>
      <c r="EA93" s="93" t="str">
        <f t="shared" si="95"/>
        <v/>
      </c>
      <c r="EB93" s="94" t="str">
        <f t="shared" si="96"/>
        <v/>
      </c>
      <c r="EC93" s="95" t="str">
        <f t="shared" si="97"/>
        <v/>
      </c>
      <c r="EE93" s="4"/>
      <c r="EG93" s="88" t="str">
        <f t="shared" si="98"/>
        <v/>
      </c>
      <c r="EH93" s="89" t="str">
        <f t="shared" si="99"/>
        <v/>
      </c>
      <c r="EI93" s="90" t="str">
        <f t="shared" si="100"/>
        <v/>
      </c>
      <c r="EJ93" s="90" t="str">
        <f t="shared" si="101"/>
        <v/>
      </c>
      <c r="EK93" s="91" t="str">
        <f t="shared" si="102"/>
        <v/>
      </c>
      <c r="EL93" s="92" t="str">
        <f t="shared" si="103"/>
        <v/>
      </c>
      <c r="EM93" s="93" t="str">
        <f t="shared" si="104"/>
        <v/>
      </c>
      <c r="EN93" s="94" t="str">
        <f t="shared" si="105"/>
        <v/>
      </c>
      <c r="EO93" s="95" t="str">
        <f t="shared" si="106"/>
        <v/>
      </c>
      <c r="EQ93" s="4"/>
      <c r="ES93" s="88" t="str">
        <f t="shared" si="107"/>
        <v/>
      </c>
      <c r="ET93" s="89" t="str">
        <f t="shared" si="108"/>
        <v/>
      </c>
      <c r="EU93" s="90" t="str">
        <f t="shared" si="109"/>
        <v/>
      </c>
      <c r="EV93" s="90" t="str">
        <f t="shared" si="110"/>
        <v/>
      </c>
      <c r="EW93" s="91" t="str">
        <f t="shared" si="111"/>
        <v/>
      </c>
      <c r="EX93" s="92" t="str">
        <f t="shared" si="112"/>
        <v/>
      </c>
      <c r="EY93" s="93" t="str">
        <f t="shared" si="113"/>
        <v/>
      </c>
      <c r="EZ93" s="94" t="str">
        <f t="shared" si="114"/>
        <v/>
      </c>
      <c r="FA93" s="95" t="str">
        <f t="shared" si="115"/>
        <v/>
      </c>
      <c r="FC93" s="4"/>
      <c r="FE93" s="88" t="str">
        <f t="shared" si="116"/>
        <v/>
      </c>
      <c r="FF93" s="89" t="str">
        <f t="shared" si="117"/>
        <v/>
      </c>
      <c r="FG93" s="90" t="str">
        <f t="shared" si="118"/>
        <v/>
      </c>
      <c r="FH93" s="90" t="str">
        <f t="shared" si="119"/>
        <v/>
      </c>
      <c r="FI93" s="91" t="str">
        <f t="shared" si="120"/>
        <v/>
      </c>
      <c r="FJ93" s="92" t="str">
        <f t="shared" si="121"/>
        <v/>
      </c>
      <c r="FK93" s="93" t="str">
        <f t="shared" si="122"/>
        <v/>
      </c>
      <c r="FL93" s="94" t="str">
        <f t="shared" si="123"/>
        <v/>
      </c>
      <c r="FM93" s="95" t="str">
        <f t="shared" si="124"/>
        <v/>
      </c>
      <c r="FO93" s="4"/>
      <c r="FQ93" s="88" t="str">
        <f>IF(FU93="","",#REF!)</f>
        <v/>
      </c>
      <c r="FR93" s="89" t="str">
        <f t="shared" si="125"/>
        <v/>
      </c>
      <c r="FS93" s="90" t="str">
        <f t="shared" si="126"/>
        <v/>
      </c>
      <c r="FT93" s="90" t="str">
        <f t="shared" si="127"/>
        <v/>
      </c>
      <c r="FU93" s="91" t="str">
        <f t="shared" si="128"/>
        <v/>
      </c>
      <c r="FV93" s="92" t="str">
        <f t="shared" si="129"/>
        <v/>
      </c>
      <c r="FW93" s="93" t="str">
        <f t="shared" si="130"/>
        <v/>
      </c>
      <c r="FX93" s="94" t="str">
        <f t="shared" si="131"/>
        <v/>
      </c>
      <c r="FY93" s="95" t="str">
        <f t="shared" si="132"/>
        <v/>
      </c>
      <c r="GA93" s="4"/>
      <c r="GC93" s="88" t="str">
        <f t="shared" si="133"/>
        <v/>
      </c>
      <c r="GD93" s="89" t="str">
        <f t="shared" si="134"/>
        <v/>
      </c>
      <c r="GE93" s="90" t="str">
        <f t="shared" si="135"/>
        <v/>
      </c>
      <c r="GF93" s="90" t="str">
        <f t="shared" si="136"/>
        <v/>
      </c>
      <c r="GG93" s="91" t="str">
        <f t="shared" si="137"/>
        <v/>
      </c>
      <c r="GH93" s="92" t="str">
        <f t="shared" si="138"/>
        <v/>
      </c>
      <c r="GI93" s="93" t="str">
        <f t="shared" si="139"/>
        <v/>
      </c>
      <c r="GJ93" s="94" t="str">
        <f t="shared" si="140"/>
        <v/>
      </c>
      <c r="GK93" s="95" t="str">
        <f t="shared" si="141"/>
        <v/>
      </c>
      <c r="GM93" s="4"/>
      <c r="GO93" s="88" t="str">
        <f t="shared" si="142"/>
        <v/>
      </c>
      <c r="GP93" s="89" t="str">
        <f t="shared" si="143"/>
        <v/>
      </c>
      <c r="GQ93" s="90" t="str">
        <f t="shared" si="144"/>
        <v/>
      </c>
      <c r="GR93" s="90" t="str">
        <f t="shared" si="145"/>
        <v/>
      </c>
      <c r="GS93" s="91" t="str">
        <f t="shared" si="146"/>
        <v/>
      </c>
      <c r="GT93" s="92" t="str">
        <f t="shared" si="147"/>
        <v/>
      </c>
      <c r="GU93" s="93" t="str">
        <f t="shared" si="148"/>
        <v/>
      </c>
      <c r="GV93" s="94" t="str">
        <f t="shared" si="149"/>
        <v/>
      </c>
      <c r="GW93" s="95" t="str">
        <f t="shared" si="150"/>
        <v/>
      </c>
      <c r="GY93" s="4"/>
      <c r="HA93" s="88" t="str">
        <f t="shared" si="151"/>
        <v/>
      </c>
      <c r="HB93" s="89" t="str">
        <f t="shared" si="152"/>
        <v/>
      </c>
      <c r="HC93" s="90" t="str">
        <f t="shared" si="153"/>
        <v/>
      </c>
      <c r="HD93" s="90" t="str">
        <f t="shared" si="154"/>
        <v/>
      </c>
      <c r="HE93" s="91" t="str">
        <f t="shared" si="155"/>
        <v/>
      </c>
      <c r="HF93" s="92" t="str">
        <f t="shared" si="156"/>
        <v/>
      </c>
      <c r="HG93" s="93" t="str">
        <f t="shared" si="157"/>
        <v/>
      </c>
      <c r="HH93" s="94" t="str">
        <f t="shared" si="158"/>
        <v/>
      </c>
      <c r="HI93" s="95" t="str">
        <f t="shared" si="159"/>
        <v/>
      </c>
      <c r="HK93" s="4"/>
      <c r="HM93" s="88" t="str">
        <f t="shared" si="160"/>
        <v/>
      </c>
      <c r="HN93" s="89" t="str">
        <f t="shared" si="161"/>
        <v/>
      </c>
      <c r="HO93" s="90" t="str">
        <f t="shared" si="162"/>
        <v/>
      </c>
      <c r="HP93" s="90" t="str">
        <f t="shared" si="163"/>
        <v/>
      </c>
      <c r="HQ93" s="91" t="str">
        <f t="shared" si="164"/>
        <v/>
      </c>
      <c r="HR93" s="92" t="str">
        <f t="shared" si="165"/>
        <v/>
      </c>
      <c r="HS93" s="93" t="str">
        <f t="shared" si="166"/>
        <v/>
      </c>
      <c r="HT93" s="94" t="str">
        <f t="shared" si="167"/>
        <v/>
      </c>
      <c r="HU93" s="95" t="str">
        <f t="shared" si="168"/>
        <v/>
      </c>
      <c r="HW93" s="4"/>
      <c r="HY93" s="88" t="str">
        <f t="shared" si="169"/>
        <v/>
      </c>
      <c r="HZ93" s="89" t="str">
        <f t="shared" si="170"/>
        <v/>
      </c>
      <c r="IA93" s="90" t="str">
        <f t="shared" si="171"/>
        <v/>
      </c>
      <c r="IB93" s="90" t="str">
        <f t="shared" si="172"/>
        <v/>
      </c>
      <c r="IC93" s="91" t="str">
        <f t="shared" si="173"/>
        <v/>
      </c>
      <c r="ID93" s="92" t="str">
        <f t="shared" si="174"/>
        <v/>
      </c>
      <c r="IE93" s="93" t="str">
        <f t="shared" si="175"/>
        <v/>
      </c>
      <c r="IF93" s="94" t="str">
        <f t="shared" si="176"/>
        <v/>
      </c>
      <c r="IG93" s="95" t="str">
        <f t="shared" si="177"/>
        <v/>
      </c>
      <c r="II93" s="4"/>
      <c r="IK93" s="88" t="str">
        <f t="shared" si="178"/>
        <v/>
      </c>
      <c r="IL93" s="89" t="str">
        <f t="shared" si="179"/>
        <v/>
      </c>
      <c r="IM93" s="90" t="str">
        <f t="shared" si="180"/>
        <v/>
      </c>
      <c r="IN93" s="90" t="str">
        <f t="shared" si="181"/>
        <v/>
      </c>
      <c r="IO93" s="91" t="str">
        <f t="shared" si="182"/>
        <v/>
      </c>
      <c r="IP93" s="92" t="str">
        <f t="shared" si="183"/>
        <v/>
      </c>
      <c r="IQ93" s="93" t="str">
        <f t="shared" si="184"/>
        <v/>
      </c>
      <c r="IR93" s="94" t="str">
        <f t="shared" si="185"/>
        <v/>
      </c>
      <c r="IS93" s="95" t="str">
        <f t="shared" si="186"/>
        <v/>
      </c>
      <c r="IU93" s="4"/>
      <c r="IW93" s="88" t="str">
        <f t="shared" si="187"/>
        <v/>
      </c>
      <c r="IX93" s="89" t="str">
        <f t="shared" si="188"/>
        <v/>
      </c>
      <c r="IY93" s="90" t="str">
        <f t="shared" si="189"/>
        <v/>
      </c>
      <c r="IZ93" s="90" t="str">
        <f t="shared" si="190"/>
        <v/>
      </c>
      <c r="JA93" s="91" t="str">
        <f t="shared" si="191"/>
        <v/>
      </c>
      <c r="JB93" s="92" t="str">
        <f t="shared" si="192"/>
        <v/>
      </c>
      <c r="JC93" s="93" t="str">
        <f t="shared" si="193"/>
        <v/>
      </c>
      <c r="JD93" s="94" t="str">
        <f t="shared" si="194"/>
        <v/>
      </c>
      <c r="JE93" s="95" t="str">
        <f t="shared" si="195"/>
        <v/>
      </c>
      <c r="JG93" s="4"/>
      <c r="JI93" s="88" t="str">
        <f t="shared" si="196"/>
        <v/>
      </c>
      <c r="JJ93" s="89" t="str">
        <f t="shared" si="197"/>
        <v/>
      </c>
      <c r="JK93" s="90" t="str">
        <f t="shared" si="198"/>
        <v/>
      </c>
      <c r="JL93" s="90" t="str">
        <f t="shared" si="199"/>
        <v/>
      </c>
      <c r="JM93" s="91" t="str">
        <f t="shared" si="200"/>
        <v/>
      </c>
      <c r="JN93" s="92" t="str">
        <f t="shared" si="201"/>
        <v/>
      </c>
      <c r="JO93" s="93" t="str">
        <f t="shared" si="202"/>
        <v/>
      </c>
      <c r="JP93" s="94" t="str">
        <f t="shared" si="203"/>
        <v/>
      </c>
      <c r="JQ93" s="95" t="str">
        <f t="shared" si="204"/>
        <v/>
      </c>
      <c r="JS93" s="4"/>
      <c r="JU93" s="88" t="str">
        <f t="shared" si="205"/>
        <v/>
      </c>
      <c r="JV93" s="89" t="str">
        <f t="shared" si="206"/>
        <v/>
      </c>
      <c r="JW93" s="90" t="str">
        <f t="shared" si="207"/>
        <v/>
      </c>
      <c r="JX93" s="90" t="str">
        <f t="shared" si="208"/>
        <v/>
      </c>
      <c r="JY93" s="91" t="str">
        <f t="shared" si="209"/>
        <v/>
      </c>
      <c r="JZ93" s="92" t="str">
        <f t="shared" si="210"/>
        <v/>
      </c>
      <c r="KA93" s="93" t="str">
        <f t="shared" si="211"/>
        <v/>
      </c>
      <c r="KB93" s="94" t="str">
        <f t="shared" si="212"/>
        <v/>
      </c>
      <c r="KC93" s="95" t="str">
        <f t="shared" si="213"/>
        <v/>
      </c>
      <c r="KE93" s="4"/>
    </row>
    <row r="94" spans="1:292" ht="13.5" customHeight="1" x14ac:dyDescent="0.25">
      <c r="A94" s="17"/>
      <c r="E94" s="88" t="str">
        <f t="shared" si="0"/>
        <v/>
      </c>
      <c r="F94" s="89" t="str">
        <f t="shared" si="1"/>
        <v/>
      </c>
      <c r="G94" s="90" t="str">
        <f t="shared" si="2"/>
        <v/>
      </c>
      <c r="H94" s="90" t="str">
        <f t="shared" si="3"/>
        <v/>
      </c>
      <c r="I94" s="91" t="str">
        <f t="shared" si="4"/>
        <v/>
      </c>
      <c r="J94" s="92" t="str">
        <f t="shared" si="5"/>
        <v/>
      </c>
      <c r="K94" s="93" t="str">
        <f t="shared" si="6"/>
        <v/>
      </c>
      <c r="L94" s="94" t="str">
        <f t="shared" si="214"/>
        <v/>
      </c>
      <c r="M94" s="95" t="str">
        <f t="shared" si="7"/>
        <v/>
      </c>
      <c r="O94" s="4"/>
      <c r="Q94" s="88" t="str">
        <f t="shared" si="8"/>
        <v/>
      </c>
      <c r="R94" s="89" t="str">
        <f t="shared" si="9"/>
        <v/>
      </c>
      <c r="S94" s="90" t="str">
        <f t="shared" si="10"/>
        <v/>
      </c>
      <c r="T94" s="90" t="str">
        <f t="shared" si="11"/>
        <v/>
      </c>
      <c r="U94" s="91" t="str">
        <f t="shared" si="12"/>
        <v/>
      </c>
      <c r="V94" s="92" t="str">
        <f t="shared" si="13"/>
        <v/>
      </c>
      <c r="W94" s="93" t="str">
        <f t="shared" si="14"/>
        <v/>
      </c>
      <c r="X94" s="94" t="str">
        <f t="shared" si="15"/>
        <v/>
      </c>
      <c r="Y94" s="95" t="str">
        <f t="shared" si="16"/>
        <v/>
      </c>
      <c r="AA94" s="4"/>
      <c r="AC94" s="88" t="str">
        <f t="shared" si="17"/>
        <v/>
      </c>
      <c r="AD94" s="89" t="str">
        <f t="shared" si="18"/>
        <v/>
      </c>
      <c r="AE94" s="90" t="str">
        <f t="shared" si="19"/>
        <v/>
      </c>
      <c r="AF94" s="90" t="str">
        <f t="shared" si="20"/>
        <v/>
      </c>
      <c r="AG94" s="91" t="str">
        <f t="shared" si="21"/>
        <v/>
      </c>
      <c r="AH94" s="92" t="str">
        <f t="shared" si="22"/>
        <v/>
      </c>
      <c r="AI94" s="93" t="str">
        <f t="shared" si="23"/>
        <v/>
      </c>
      <c r="AJ94" s="94" t="str">
        <f t="shared" si="24"/>
        <v/>
      </c>
      <c r="AK94" s="95" t="str">
        <f t="shared" si="25"/>
        <v/>
      </c>
      <c r="AM94" s="4"/>
      <c r="AO94" s="88" t="str">
        <f t="shared" si="26"/>
        <v/>
      </c>
      <c r="AP94" s="89" t="str">
        <f t="shared" si="27"/>
        <v/>
      </c>
      <c r="AQ94" s="90" t="str">
        <f t="shared" si="28"/>
        <v/>
      </c>
      <c r="AR94" s="90" t="str">
        <f t="shared" si="29"/>
        <v/>
      </c>
      <c r="AS94" s="91" t="str">
        <f t="shared" si="30"/>
        <v/>
      </c>
      <c r="AT94" s="92" t="str">
        <f t="shared" si="31"/>
        <v/>
      </c>
      <c r="AU94" s="93" t="str">
        <f t="shared" si="32"/>
        <v/>
      </c>
      <c r="AV94" s="94" t="str">
        <f t="shared" si="33"/>
        <v/>
      </c>
      <c r="AW94" s="95" t="str">
        <f t="shared" si="34"/>
        <v/>
      </c>
      <c r="AY94" s="4"/>
      <c r="BA94" s="88" t="str">
        <f t="shared" si="35"/>
        <v/>
      </c>
      <c r="BB94" s="89" t="str">
        <f t="shared" si="36"/>
        <v/>
      </c>
      <c r="BC94" s="90" t="str">
        <f t="shared" si="37"/>
        <v/>
      </c>
      <c r="BD94" s="90" t="str">
        <f t="shared" si="38"/>
        <v/>
      </c>
      <c r="BE94" s="91" t="str">
        <f t="shared" si="39"/>
        <v/>
      </c>
      <c r="BF94" s="92" t="str">
        <f t="shared" si="40"/>
        <v/>
      </c>
      <c r="BG94" s="93" t="str">
        <f t="shared" si="41"/>
        <v/>
      </c>
      <c r="BH94" s="94" t="str">
        <f t="shared" si="42"/>
        <v/>
      </c>
      <c r="BI94" s="95" t="str">
        <f t="shared" si="43"/>
        <v/>
      </c>
      <c r="BK94" s="4"/>
      <c r="BM94" s="88" t="str">
        <f t="shared" si="44"/>
        <v/>
      </c>
      <c r="BN94" s="89" t="str">
        <f t="shared" si="45"/>
        <v/>
      </c>
      <c r="BO94" s="90" t="str">
        <f t="shared" si="46"/>
        <v/>
      </c>
      <c r="BP94" s="90" t="str">
        <f t="shared" si="47"/>
        <v/>
      </c>
      <c r="BQ94" s="91" t="str">
        <f t="shared" si="48"/>
        <v/>
      </c>
      <c r="BR94" s="92" t="str">
        <f t="shared" si="49"/>
        <v/>
      </c>
      <c r="BS94" s="93" t="str">
        <f t="shared" si="50"/>
        <v/>
      </c>
      <c r="BT94" s="94" t="str">
        <f t="shared" si="51"/>
        <v/>
      </c>
      <c r="BU94" s="95" t="str">
        <f t="shared" si="52"/>
        <v/>
      </c>
      <c r="BW94" s="4"/>
      <c r="BY94" s="88" t="str">
        <f t="shared" si="53"/>
        <v/>
      </c>
      <c r="BZ94" s="89" t="str">
        <f t="shared" si="54"/>
        <v/>
      </c>
      <c r="CA94" s="90" t="str">
        <f t="shared" si="55"/>
        <v/>
      </c>
      <c r="CB94" s="90" t="str">
        <f t="shared" si="56"/>
        <v/>
      </c>
      <c r="CC94" s="91" t="str">
        <f t="shared" si="57"/>
        <v/>
      </c>
      <c r="CD94" s="92" t="str">
        <f t="shared" si="58"/>
        <v/>
      </c>
      <c r="CE94" s="93" t="str">
        <f t="shared" si="59"/>
        <v/>
      </c>
      <c r="CF94" s="94" t="str">
        <f t="shared" si="60"/>
        <v/>
      </c>
      <c r="CG94" s="95" t="str">
        <f t="shared" si="61"/>
        <v/>
      </c>
      <c r="CI94" s="4"/>
      <c r="CK94" s="88" t="str">
        <f t="shared" si="62"/>
        <v/>
      </c>
      <c r="CL94" s="89" t="str">
        <f t="shared" si="63"/>
        <v/>
      </c>
      <c r="CM94" s="90" t="str">
        <f t="shared" si="64"/>
        <v/>
      </c>
      <c r="CN94" s="90" t="str">
        <f t="shared" si="65"/>
        <v/>
      </c>
      <c r="CO94" s="91" t="str">
        <f t="shared" si="66"/>
        <v/>
      </c>
      <c r="CP94" s="92" t="str">
        <f t="shared" si="67"/>
        <v/>
      </c>
      <c r="CQ94" s="93" t="str">
        <f t="shared" si="68"/>
        <v/>
      </c>
      <c r="CR94" s="94" t="str">
        <f t="shared" si="69"/>
        <v/>
      </c>
      <c r="CS94" s="95" t="str">
        <f t="shared" si="70"/>
        <v/>
      </c>
      <c r="CU94" s="4"/>
      <c r="CW94" s="88" t="str">
        <f t="shared" si="71"/>
        <v/>
      </c>
      <c r="CX94" s="89" t="str">
        <f t="shared" si="72"/>
        <v/>
      </c>
      <c r="CY94" s="90" t="str">
        <f t="shared" si="73"/>
        <v/>
      </c>
      <c r="CZ94" s="90" t="str">
        <f t="shared" si="74"/>
        <v/>
      </c>
      <c r="DA94" s="91" t="str">
        <f t="shared" si="75"/>
        <v/>
      </c>
      <c r="DB94" s="92" t="str">
        <f t="shared" si="76"/>
        <v/>
      </c>
      <c r="DC94" s="93" t="str">
        <f t="shared" si="77"/>
        <v/>
      </c>
      <c r="DD94" s="94" t="str">
        <f t="shared" si="78"/>
        <v/>
      </c>
      <c r="DE94" s="95" t="str">
        <f t="shared" si="79"/>
        <v/>
      </c>
      <c r="DG94" s="4"/>
      <c r="DI94" s="88" t="str">
        <f t="shared" si="80"/>
        <v/>
      </c>
      <c r="DJ94" s="89" t="str">
        <f t="shared" si="81"/>
        <v/>
      </c>
      <c r="DK94" s="90" t="str">
        <f t="shared" si="82"/>
        <v/>
      </c>
      <c r="DL94" s="90" t="str">
        <f t="shared" si="83"/>
        <v/>
      </c>
      <c r="DM94" s="91" t="str">
        <f t="shared" si="84"/>
        <v/>
      </c>
      <c r="DN94" s="92" t="str">
        <f t="shared" si="85"/>
        <v/>
      </c>
      <c r="DO94" s="93" t="str">
        <f t="shared" si="86"/>
        <v/>
      </c>
      <c r="DP94" s="94" t="str">
        <f t="shared" si="87"/>
        <v/>
      </c>
      <c r="DQ94" s="95" t="str">
        <f t="shared" si="88"/>
        <v/>
      </c>
      <c r="DS94" s="4"/>
      <c r="DU94" s="88" t="str">
        <f t="shared" si="89"/>
        <v/>
      </c>
      <c r="DV94" s="89" t="str">
        <f t="shared" si="90"/>
        <v/>
      </c>
      <c r="DW94" s="90" t="str">
        <f t="shared" si="91"/>
        <v/>
      </c>
      <c r="DX94" s="90" t="str">
        <f t="shared" si="92"/>
        <v/>
      </c>
      <c r="DY94" s="91" t="str">
        <f t="shared" si="93"/>
        <v/>
      </c>
      <c r="DZ94" s="92" t="str">
        <f t="shared" si="94"/>
        <v/>
      </c>
      <c r="EA94" s="93" t="str">
        <f t="shared" si="95"/>
        <v/>
      </c>
      <c r="EB94" s="94" t="str">
        <f t="shared" si="96"/>
        <v/>
      </c>
      <c r="EC94" s="95" t="str">
        <f t="shared" si="97"/>
        <v/>
      </c>
      <c r="EE94" s="4"/>
      <c r="EG94" s="88" t="str">
        <f t="shared" si="98"/>
        <v/>
      </c>
      <c r="EH94" s="89" t="str">
        <f t="shared" si="99"/>
        <v/>
      </c>
      <c r="EI94" s="90" t="str">
        <f t="shared" si="100"/>
        <v/>
      </c>
      <c r="EJ94" s="90" t="str">
        <f t="shared" si="101"/>
        <v/>
      </c>
      <c r="EK94" s="91" t="str">
        <f t="shared" si="102"/>
        <v/>
      </c>
      <c r="EL94" s="92" t="str">
        <f t="shared" si="103"/>
        <v/>
      </c>
      <c r="EM94" s="93" t="str">
        <f t="shared" si="104"/>
        <v/>
      </c>
      <c r="EN94" s="94" t="str">
        <f t="shared" si="105"/>
        <v/>
      </c>
      <c r="EO94" s="95" t="str">
        <f t="shared" si="106"/>
        <v/>
      </c>
      <c r="EQ94" s="4"/>
      <c r="ES94" s="88" t="str">
        <f t="shared" si="107"/>
        <v/>
      </c>
      <c r="ET94" s="89" t="str">
        <f t="shared" si="108"/>
        <v/>
      </c>
      <c r="EU94" s="90" t="str">
        <f t="shared" si="109"/>
        <v/>
      </c>
      <c r="EV94" s="90" t="str">
        <f t="shared" si="110"/>
        <v/>
      </c>
      <c r="EW94" s="91" t="str">
        <f t="shared" si="111"/>
        <v/>
      </c>
      <c r="EX94" s="92" t="str">
        <f t="shared" si="112"/>
        <v/>
      </c>
      <c r="EY94" s="93" t="str">
        <f t="shared" si="113"/>
        <v/>
      </c>
      <c r="EZ94" s="94" t="str">
        <f t="shared" si="114"/>
        <v/>
      </c>
      <c r="FA94" s="95" t="str">
        <f t="shared" si="115"/>
        <v/>
      </c>
      <c r="FC94" s="4"/>
      <c r="FE94" s="88" t="str">
        <f t="shared" si="116"/>
        <v/>
      </c>
      <c r="FF94" s="89" t="str">
        <f t="shared" si="117"/>
        <v/>
      </c>
      <c r="FG94" s="90" t="str">
        <f t="shared" si="118"/>
        <v/>
      </c>
      <c r="FH94" s="90" t="str">
        <f t="shared" si="119"/>
        <v/>
      </c>
      <c r="FI94" s="91" t="str">
        <f t="shared" si="120"/>
        <v/>
      </c>
      <c r="FJ94" s="92" t="str">
        <f t="shared" si="121"/>
        <v/>
      </c>
      <c r="FK94" s="93" t="str">
        <f t="shared" si="122"/>
        <v/>
      </c>
      <c r="FL94" s="94" t="str">
        <f t="shared" si="123"/>
        <v/>
      </c>
      <c r="FM94" s="95" t="str">
        <f t="shared" si="124"/>
        <v/>
      </c>
      <c r="FO94" s="4"/>
      <c r="FQ94" s="88" t="str">
        <f>IF(FU94="","",#REF!)</f>
        <v/>
      </c>
      <c r="FR94" s="89" t="str">
        <f t="shared" si="125"/>
        <v/>
      </c>
      <c r="FS94" s="90" t="str">
        <f t="shared" si="126"/>
        <v/>
      </c>
      <c r="FT94" s="90" t="str">
        <f t="shared" si="127"/>
        <v/>
      </c>
      <c r="FU94" s="91" t="str">
        <f t="shared" si="128"/>
        <v/>
      </c>
      <c r="FV94" s="92" t="str">
        <f t="shared" si="129"/>
        <v/>
      </c>
      <c r="FW94" s="93" t="str">
        <f t="shared" si="130"/>
        <v/>
      </c>
      <c r="FX94" s="94" t="str">
        <f t="shared" si="131"/>
        <v/>
      </c>
      <c r="FY94" s="95" t="str">
        <f t="shared" si="132"/>
        <v/>
      </c>
      <c r="GA94" s="4"/>
      <c r="GC94" s="88" t="str">
        <f t="shared" si="133"/>
        <v/>
      </c>
      <c r="GD94" s="89" t="str">
        <f t="shared" si="134"/>
        <v/>
      </c>
      <c r="GE94" s="90" t="str">
        <f t="shared" si="135"/>
        <v/>
      </c>
      <c r="GF94" s="90" t="str">
        <f t="shared" si="136"/>
        <v/>
      </c>
      <c r="GG94" s="91" t="str">
        <f t="shared" si="137"/>
        <v/>
      </c>
      <c r="GH94" s="92" t="str">
        <f t="shared" si="138"/>
        <v/>
      </c>
      <c r="GI94" s="93" t="str">
        <f t="shared" si="139"/>
        <v/>
      </c>
      <c r="GJ94" s="94" t="str">
        <f t="shared" si="140"/>
        <v/>
      </c>
      <c r="GK94" s="95" t="str">
        <f t="shared" si="141"/>
        <v/>
      </c>
      <c r="GM94" s="4"/>
      <c r="GO94" s="88" t="str">
        <f t="shared" si="142"/>
        <v/>
      </c>
      <c r="GP94" s="89" t="str">
        <f t="shared" si="143"/>
        <v/>
      </c>
      <c r="GQ94" s="90" t="str">
        <f t="shared" si="144"/>
        <v/>
      </c>
      <c r="GR94" s="90" t="str">
        <f t="shared" si="145"/>
        <v/>
      </c>
      <c r="GS94" s="91" t="str">
        <f t="shared" si="146"/>
        <v/>
      </c>
      <c r="GT94" s="92" t="str">
        <f t="shared" si="147"/>
        <v/>
      </c>
      <c r="GU94" s="93" t="str">
        <f t="shared" si="148"/>
        <v/>
      </c>
      <c r="GV94" s="94" t="str">
        <f t="shared" si="149"/>
        <v/>
      </c>
      <c r="GW94" s="95" t="str">
        <f t="shared" si="150"/>
        <v/>
      </c>
      <c r="GY94" s="4"/>
      <c r="HA94" s="88" t="str">
        <f t="shared" si="151"/>
        <v/>
      </c>
      <c r="HB94" s="89" t="str">
        <f t="shared" si="152"/>
        <v/>
      </c>
      <c r="HC94" s="90" t="str">
        <f t="shared" si="153"/>
        <v/>
      </c>
      <c r="HD94" s="90" t="str">
        <f t="shared" si="154"/>
        <v/>
      </c>
      <c r="HE94" s="91" t="str">
        <f t="shared" si="155"/>
        <v/>
      </c>
      <c r="HF94" s="92" t="str">
        <f t="shared" si="156"/>
        <v/>
      </c>
      <c r="HG94" s="93" t="str">
        <f t="shared" si="157"/>
        <v/>
      </c>
      <c r="HH94" s="94" t="str">
        <f t="shared" si="158"/>
        <v/>
      </c>
      <c r="HI94" s="95" t="str">
        <f t="shared" si="159"/>
        <v/>
      </c>
      <c r="HK94" s="4"/>
      <c r="HM94" s="88" t="str">
        <f t="shared" si="160"/>
        <v/>
      </c>
      <c r="HN94" s="89" t="str">
        <f t="shared" si="161"/>
        <v/>
      </c>
      <c r="HO94" s="90" t="str">
        <f t="shared" si="162"/>
        <v/>
      </c>
      <c r="HP94" s="90" t="str">
        <f t="shared" si="163"/>
        <v/>
      </c>
      <c r="HQ94" s="91" t="str">
        <f t="shared" si="164"/>
        <v/>
      </c>
      <c r="HR94" s="92" t="str">
        <f t="shared" si="165"/>
        <v/>
      </c>
      <c r="HS94" s="93" t="str">
        <f t="shared" si="166"/>
        <v/>
      </c>
      <c r="HT94" s="94" t="str">
        <f t="shared" si="167"/>
        <v/>
      </c>
      <c r="HU94" s="95" t="str">
        <f t="shared" si="168"/>
        <v/>
      </c>
      <c r="HW94" s="4"/>
      <c r="HY94" s="88" t="str">
        <f t="shared" si="169"/>
        <v/>
      </c>
      <c r="HZ94" s="89" t="str">
        <f t="shared" si="170"/>
        <v/>
      </c>
      <c r="IA94" s="90" t="str">
        <f t="shared" si="171"/>
        <v/>
      </c>
      <c r="IB94" s="90" t="str">
        <f t="shared" si="172"/>
        <v/>
      </c>
      <c r="IC94" s="91" t="str">
        <f t="shared" si="173"/>
        <v/>
      </c>
      <c r="ID94" s="92" t="str">
        <f t="shared" si="174"/>
        <v/>
      </c>
      <c r="IE94" s="93" t="str">
        <f t="shared" si="175"/>
        <v/>
      </c>
      <c r="IF94" s="94" t="str">
        <f t="shared" si="176"/>
        <v/>
      </c>
      <c r="IG94" s="95" t="str">
        <f t="shared" si="177"/>
        <v/>
      </c>
      <c r="II94" s="4"/>
      <c r="IK94" s="88" t="str">
        <f t="shared" si="178"/>
        <v/>
      </c>
      <c r="IL94" s="89" t="str">
        <f t="shared" si="179"/>
        <v/>
      </c>
      <c r="IM94" s="90" t="str">
        <f t="shared" si="180"/>
        <v/>
      </c>
      <c r="IN94" s="90" t="str">
        <f t="shared" si="181"/>
        <v/>
      </c>
      <c r="IO94" s="91" t="str">
        <f t="shared" si="182"/>
        <v/>
      </c>
      <c r="IP94" s="92" t="str">
        <f t="shared" si="183"/>
        <v/>
      </c>
      <c r="IQ94" s="93" t="str">
        <f t="shared" si="184"/>
        <v/>
      </c>
      <c r="IR94" s="94" t="str">
        <f t="shared" si="185"/>
        <v/>
      </c>
      <c r="IS94" s="95" t="str">
        <f t="shared" si="186"/>
        <v/>
      </c>
      <c r="IU94" s="4"/>
      <c r="IW94" s="88" t="str">
        <f t="shared" si="187"/>
        <v/>
      </c>
      <c r="IX94" s="89" t="str">
        <f t="shared" si="188"/>
        <v/>
      </c>
      <c r="IY94" s="90" t="str">
        <f t="shared" si="189"/>
        <v/>
      </c>
      <c r="IZ94" s="90" t="str">
        <f t="shared" si="190"/>
        <v/>
      </c>
      <c r="JA94" s="91" t="str">
        <f t="shared" si="191"/>
        <v/>
      </c>
      <c r="JB94" s="92" t="str">
        <f t="shared" si="192"/>
        <v/>
      </c>
      <c r="JC94" s="93" t="str">
        <f t="shared" si="193"/>
        <v/>
      </c>
      <c r="JD94" s="94" t="str">
        <f t="shared" si="194"/>
        <v/>
      </c>
      <c r="JE94" s="95" t="str">
        <f t="shared" si="195"/>
        <v/>
      </c>
      <c r="JG94" s="4"/>
      <c r="JI94" s="88" t="str">
        <f t="shared" si="196"/>
        <v/>
      </c>
      <c r="JJ94" s="89" t="str">
        <f t="shared" si="197"/>
        <v/>
      </c>
      <c r="JK94" s="90" t="str">
        <f t="shared" si="198"/>
        <v/>
      </c>
      <c r="JL94" s="90" t="str">
        <f t="shared" si="199"/>
        <v/>
      </c>
      <c r="JM94" s="91" t="str">
        <f t="shared" si="200"/>
        <v/>
      </c>
      <c r="JN94" s="92" t="str">
        <f t="shared" si="201"/>
        <v/>
      </c>
      <c r="JO94" s="93" t="str">
        <f t="shared" si="202"/>
        <v/>
      </c>
      <c r="JP94" s="94" t="str">
        <f t="shared" si="203"/>
        <v/>
      </c>
      <c r="JQ94" s="95" t="str">
        <f t="shared" si="204"/>
        <v/>
      </c>
      <c r="JS94" s="4"/>
      <c r="JU94" s="88" t="str">
        <f t="shared" si="205"/>
        <v/>
      </c>
      <c r="JV94" s="89" t="str">
        <f t="shared" si="206"/>
        <v/>
      </c>
      <c r="JW94" s="90" t="str">
        <f t="shared" si="207"/>
        <v/>
      </c>
      <c r="JX94" s="90" t="str">
        <f t="shared" si="208"/>
        <v/>
      </c>
      <c r="JY94" s="91" t="str">
        <f t="shared" si="209"/>
        <v/>
      </c>
      <c r="JZ94" s="92" t="str">
        <f t="shared" si="210"/>
        <v/>
      </c>
      <c r="KA94" s="93" t="str">
        <f t="shared" si="211"/>
        <v/>
      </c>
      <c r="KB94" s="94" t="str">
        <f t="shared" si="212"/>
        <v/>
      </c>
      <c r="KC94" s="95" t="str">
        <f t="shared" si="213"/>
        <v/>
      </c>
      <c r="KE94" s="4"/>
    </row>
    <row r="95" spans="1:292" ht="13.5" customHeight="1" x14ac:dyDescent="0.25">
      <c r="A95" s="17"/>
      <c r="E95" s="88" t="str">
        <f t="shared" si="0"/>
        <v/>
      </c>
      <c r="F95" s="89" t="str">
        <f t="shared" si="1"/>
        <v/>
      </c>
      <c r="G95" s="90" t="str">
        <f t="shared" si="2"/>
        <v/>
      </c>
      <c r="H95" s="90" t="str">
        <f t="shared" si="3"/>
        <v/>
      </c>
      <c r="I95" s="91" t="str">
        <f t="shared" si="4"/>
        <v/>
      </c>
      <c r="J95" s="92" t="str">
        <f t="shared" si="5"/>
        <v/>
      </c>
      <c r="K95" s="93" t="str">
        <f t="shared" si="6"/>
        <v/>
      </c>
      <c r="L95" s="94" t="str">
        <f t="shared" si="214"/>
        <v/>
      </c>
      <c r="M95" s="95" t="str">
        <f t="shared" si="7"/>
        <v/>
      </c>
      <c r="O95" s="4"/>
      <c r="Q95" s="88" t="str">
        <f t="shared" si="8"/>
        <v/>
      </c>
      <c r="R95" s="89" t="str">
        <f t="shared" si="9"/>
        <v/>
      </c>
      <c r="S95" s="90" t="str">
        <f t="shared" si="10"/>
        <v/>
      </c>
      <c r="T95" s="90" t="str">
        <f t="shared" si="11"/>
        <v/>
      </c>
      <c r="U95" s="91" t="str">
        <f t="shared" si="12"/>
        <v/>
      </c>
      <c r="V95" s="92" t="str">
        <f t="shared" si="13"/>
        <v/>
      </c>
      <c r="W95" s="93" t="str">
        <f t="shared" si="14"/>
        <v/>
      </c>
      <c r="X95" s="94" t="str">
        <f t="shared" si="15"/>
        <v/>
      </c>
      <c r="Y95" s="95" t="str">
        <f t="shared" si="16"/>
        <v/>
      </c>
      <c r="AA95" s="4"/>
      <c r="AC95" s="88" t="str">
        <f t="shared" si="17"/>
        <v/>
      </c>
      <c r="AD95" s="89" t="str">
        <f t="shared" si="18"/>
        <v/>
      </c>
      <c r="AE95" s="90" t="str">
        <f t="shared" si="19"/>
        <v/>
      </c>
      <c r="AF95" s="90" t="str">
        <f t="shared" si="20"/>
        <v/>
      </c>
      <c r="AG95" s="91" t="str">
        <f t="shared" si="21"/>
        <v/>
      </c>
      <c r="AH95" s="92" t="str">
        <f t="shared" si="22"/>
        <v/>
      </c>
      <c r="AI95" s="93" t="str">
        <f t="shared" si="23"/>
        <v/>
      </c>
      <c r="AJ95" s="94" t="str">
        <f t="shared" si="24"/>
        <v/>
      </c>
      <c r="AK95" s="95" t="str">
        <f t="shared" si="25"/>
        <v/>
      </c>
      <c r="AM95" s="4"/>
      <c r="AO95" s="88" t="str">
        <f t="shared" si="26"/>
        <v/>
      </c>
      <c r="AP95" s="89" t="str">
        <f t="shared" si="27"/>
        <v/>
      </c>
      <c r="AQ95" s="90" t="str">
        <f t="shared" si="28"/>
        <v/>
      </c>
      <c r="AR95" s="90" t="str">
        <f t="shared" si="29"/>
        <v/>
      </c>
      <c r="AS95" s="91" t="str">
        <f t="shared" si="30"/>
        <v/>
      </c>
      <c r="AT95" s="92" t="str">
        <f t="shared" si="31"/>
        <v/>
      </c>
      <c r="AU95" s="93" t="str">
        <f t="shared" si="32"/>
        <v/>
      </c>
      <c r="AV95" s="94" t="str">
        <f t="shared" si="33"/>
        <v/>
      </c>
      <c r="AW95" s="95" t="str">
        <f t="shared" si="34"/>
        <v/>
      </c>
      <c r="AY95" s="4"/>
      <c r="BA95" s="88" t="str">
        <f t="shared" si="35"/>
        <v/>
      </c>
      <c r="BB95" s="89" t="str">
        <f t="shared" si="36"/>
        <v/>
      </c>
      <c r="BC95" s="90" t="str">
        <f t="shared" si="37"/>
        <v/>
      </c>
      <c r="BD95" s="90" t="str">
        <f t="shared" si="38"/>
        <v/>
      </c>
      <c r="BE95" s="91" t="str">
        <f t="shared" si="39"/>
        <v/>
      </c>
      <c r="BF95" s="92" t="str">
        <f t="shared" si="40"/>
        <v/>
      </c>
      <c r="BG95" s="93" t="str">
        <f t="shared" si="41"/>
        <v/>
      </c>
      <c r="BH95" s="94" t="str">
        <f t="shared" si="42"/>
        <v/>
      </c>
      <c r="BI95" s="95" t="str">
        <f t="shared" si="43"/>
        <v/>
      </c>
      <c r="BK95" s="4"/>
      <c r="BM95" s="88" t="str">
        <f t="shared" si="44"/>
        <v/>
      </c>
      <c r="BN95" s="89" t="str">
        <f t="shared" si="45"/>
        <v/>
      </c>
      <c r="BO95" s="90" t="str">
        <f t="shared" si="46"/>
        <v/>
      </c>
      <c r="BP95" s="90" t="str">
        <f t="shared" si="47"/>
        <v/>
      </c>
      <c r="BQ95" s="91" t="str">
        <f t="shared" si="48"/>
        <v/>
      </c>
      <c r="BR95" s="92" t="str">
        <f t="shared" si="49"/>
        <v/>
      </c>
      <c r="BS95" s="93" t="str">
        <f t="shared" si="50"/>
        <v/>
      </c>
      <c r="BT95" s="94" t="str">
        <f t="shared" si="51"/>
        <v/>
      </c>
      <c r="BU95" s="95" t="str">
        <f t="shared" si="52"/>
        <v/>
      </c>
      <c r="BW95" s="4"/>
      <c r="BY95" s="88" t="str">
        <f t="shared" si="53"/>
        <v/>
      </c>
      <c r="BZ95" s="89" t="str">
        <f t="shared" si="54"/>
        <v/>
      </c>
      <c r="CA95" s="90" t="str">
        <f t="shared" si="55"/>
        <v/>
      </c>
      <c r="CB95" s="90" t="str">
        <f t="shared" si="56"/>
        <v/>
      </c>
      <c r="CC95" s="91" t="str">
        <f t="shared" si="57"/>
        <v/>
      </c>
      <c r="CD95" s="92" t="str">
        <f t="shared" si="58"/>
        <v/>
      </c>
      <c r="CE95" s="93" t="str">
        <f t="shared" si="59"/>
        <v/>
      </c>
      <c r="CF95" s="94" t="str">
        <f t="shared" si="60"/>
        <v/>
      </c>
      <c r="CG95" s="95" t="str">
        <f t="shared" si="61"/>
        <v/>
      </c>
      <c r="CI95" s="4"/>
      <c r="CK95" s="88" t="str">
        <f t="shared" si="62"/>
        <v/>
      </c>
      <c r="CL95" s="89" t="str">
        <f t="shared" si="63"/>
        <v/>
      </c>
      <c r="CM95" s="90" t="str">
        <f t="shared" si="64"/>
        <v/>
      </c>
      <c r="CN95" s="90" t="str">
        <f t="shared" si="65"/>
        <v/>
      </c>
      <c r="CO95" s="91" t="str">
        <f t="shared" si="66"/>
        <v/>
      </c>
      <c r="CP95" s="92" t="str">
        <f t="shared" si="67"/>
        <v/>
      </c>
      <c r="CQ95" s="93" t="str">
        <f t="shared" si="68"/>
        <v/>
      </c>
      <c r="CR95" s="94" t="str">
        <f t="shared" si="69"/>
        <v/>
      </c>
      <c r="CS95" s="95" t="str">
        <f t="shared" si="70"/>
        <v/>
      </c>
      <c r="CU95" s="4"/>
      <c r="CW95" s="88" t="str">
        <f t="shared" si="71"/>
        <v/>
      </c>
      <c r="CX95" s="89" t="str">
        <f t="shared" si="72"/>
        <v/>
      </c>
      <c r="CY95" s="90" t="str">
        <f t="shared" si="73"/>
        <v/>
      </c>
      <c r="CZ95" s="90" t="str">
        <f t="shared" si="74"/>
        <v/>
      </c>
      <c r="DA95" s="91" t="str">
        <f t="shared" si="75"/>
        <v/>
      </c>
      <c r="DB95" s="92" t="str">
        <f t="shared" si="76"/>
        <v/>
      </c>
      <c r="DC95" s="93" t="str">
        <f t="shared" si="77"/>
        <v/>
      </c>
      <c r="DD95" s="94" t="str">
        <f t="shared" si="78"/>
        <v/>
      </c>
      <c r="DE95" s="95" t="str">
        <f t="shared" si="79"/>
        <v/>
      </c>
      <c r="DG95" s="4"/>
      <c r="DI95" s="88" t="str">
        <f t="shared" si="80"/>
        <v/>
      </c>
      <c r="DJ95" s="89" t="str">
        <f t="shared" si="81"/>
        <v/>
      </c>
      <c r="DK95" s="90" t="str">
        <f t="shared" si="82"/>
        <v/>
      </c>
      <c r="DL95" s="90" t="str">
        <f t="shared" si="83"/>
        <v/>
      </c>
      <c r="DM95" s="91" t="str">
        <f t="shared" si="84"/>
        <v/>
      </c>
      <c r="DN95" s="92" t="str">
        <f t="shared" si="85"/>
        <v/>
      </c>
      <c r="DO95" s="93" t="str">
        <f t="shared" si="86"/>
        <v/>
      </c>
      <c r="DP95" s="94" t="str">
        <f t="shared" si="87"/>
        <v/>
      </c>
      <c r="DQ95" s="95" t="str">
        <f t="shared" si="88"/>
        <v/>
      </c>
      <c r="DS95" s="4"/>
      <c r="DU95" s="88" t="str">
        <f t="shared" si="89"/>
        <v/>
      </c>
      <c r="DV95" s="89" t="str">
        <f t="shared" si="90"/>
        <v/>
      </c>
      <c r="DW95" s="90" t="str">
        <f t="shared" si="91"/>
        <v/>
      </c>
      <c r="DX95" s="90" t="str">
        <f t="shared" si="92"/>
        <v/>
      </c>
      <c r="DY95" s="91" t="str">
        <f t="shared" si="93"/>
        <v/>
      </c>
      <c r="DZ95" s="92" t="str">
        <f t="shared" si="94"/>
        <v/>
      </c>
      <c r="EA95" s="93" t="str">
        <f t="shared" si="95"/>
        <v/>
      </c>
      <c r="EB95" s="94" t="str">
        <f t="shared" si="96"/>
        <v/>
      </c>
      <c r="EC95" s="95" t="str">
        <f t="shared" si="97"/>
        <v/>
      </c>
      <c r="EE95" s="4"/>
      <c r="EG95" s="88" t="str">
        <f t="shared" si="98"/>
        <v/>
      </c>
      <c r="EH95" s="89" t="str">
        <f t="shared" si="99"/>
        <v/>
      </c>
      <c r="EI95" s="90" t="str">
        <f t="shared" si="100"/>
        <v/>
      </c>
      <c r="EJ95" s="90" t="str">
        <f t="shared" si="101"/>
        <v/>
      </c>
      <c r="EK95" s="91" t="str">
        <f t="shared" si="102"/>
        <v/>
      </c>
      <c r="EL95" s="92" t="str">
        <f t="shared" si="103"/>
        <v/>
      </c>
      <c r="EM95" s="93" t="str">
        <f t="shared" si="104"/>
        <v/>
      </c>
      <c r="EN95" s="94" t="str">
        <f t="shared" si="105"/>
        <v/>
      </c>
      <c r="EO95" s="95" t="str">
        <f t="shared" si="106"/>
        <v/>
      </c>
      <c r="EQ95" s="4"/>
      <c r="ES95" s="88" t="str">
        <f t="shared" si="107"/>
        <v/>
      </c>
      <c r="ET95" s="89" t="str">
        <f t="shared" si="108"/>
        <v/>
      </c>
      <c r="EU95" s="90" t="str">
        <f t="shared" si="109"/>
        <v/>
      </c>
      <c r="EV95" s="90" t="str">
        <f t="shared" si="110"/>
        <v/>
      </c>
      <c r="EW95" s="91" t="str">
        <f t="shared" si="111"/>
        <v/>
      </c>
      <c r="EX95" s="92" t="str">
        <f t="shared" si="112"/>
        <v/>
      </c>
      <c r="EY95" s="93" t="str">
        <f t="shared" si="113"/>
        <v/>
      </c>
      <c r="EZ95" s="94" t="str">
        <f t="shared" si="114"/>
        <v/>
      </c>
      <c r="FA95" s="95" t="str">
        <f t="shared" si="115"/>
        <v/>
      </c>
      <c r="FC95" s="4"/>
      <c r="FE95" s="88" t="str">
        <f t="shared" si="116"/>
        <v/>
      </c>
      <c r="FF95" s="89" t="str">
        <f t="shared" si="117"/>
        <v/>
      </c>
      <c r="FG95" s="90" t="str">
        <f t="shared" si="118"/>
        <v/>
      </c>
      <c r="FH95" s="90" t="str">
        <f t="shared" si="119"/>
        <v/>
      </c>
      <c r="FI95" s="91" t="str">
        <f t="shared" si="120"/>
        <v/>
      </c>
      <c r="FJ95" s="92" t="str">
        <f t="shared" si="121"/>
        <v/>
      </c>
      <c r="FK95" s="93" t="str">
        <f t="shared" si="122"/>
        <v/>
      </c>
      <c r="FL95" s="94" t="str">
        <f t="shared" si="123"/>
        <v/>
      </c>
      <c r="FM95" s="95" t="str">
        <f t="shared" si="124"/>
        <v/>
      </c>
      <c r="FO95" s="4"/>
      <c r="FQ95" s="88" t="str">
        <f>IF(FU95="","",#REF!)</f>
        <v/>
      </c>
      <c r="FR95" s="89" t="str">
        <f t="shared" si="125"/>
        <v/>
      </c>
      <c r="FS95" s="90" t="str">
        <f t="shared" si="126"/>
        <v/>
      </c>
      <c r="FT95" s="90" t="str">
        <f t="shared" si="127"/>
        <v/>
      </c>
      <c r="FU95" s="91" t="str">
        <f t="shared" si="128"/>
        <v/>
      </c>
      <c r="FV95" s="92" t="str">
        <f t="shared" si="129"/>
        <v/>
      </c>
      <c r="FW95" s="93" t="str">
        <f t="shared" si="130"/>
        <v/>
      </c>
      <c r="FX95" s="94" t="str">
        <f t="shared" si="131"/>
        <v/>
      </c>
      <c r="FY95" s="95" t="str">
        <f t="shared" si="132"/>
        <v/>
      </c>
      <c r="GA95" s="4"/>
      <c r="GC95" s="88" t="str">
        <f t="shared" si="133"/>
        <v/>
      </c>
      <c r="GD95" s="89" t="str">
        <f t="shared" si="134"/>
        <v/>
      </c>
      <c r="GE95" s="90" t="str">
        <f t="shared" si="135"/>
        <v/>
      </c>
      <c r="GF95" s="90" t="str">
        <f t="shared" si="136"/>
        <v/>
      </c>
      <c r="GG95" s="91" t="str">
        <f t="shared" si="137"/>
        <v/>
      </c>
      <c r="GH95" s="92" t="str">
        <f t="shared" si="138"/>
        <v/>
      </c>
      <c r="GI95" s="93" t="str">
        <f t="shared" si="139"/>
        <v/>
      </c>
      <c r="GJ95" s="94" t="str">
        <f t="shared" si="140"/>
        <v/>
      </c>
      <c r="GK95" s="95" t="str">
        <f t="shared" si="141"/>
        <v/>
      </c>
      <c r="GM95" s="4"/>
      <c r="GO95" s="88" t="str">
        <f t="shared" si="142"/>
        <v/>
      </c>
      <c r="GP95" s="89" t="str">
        <f t="shared" si="143"/>
        <v/>
      </c>
      <c r="GQ95" s="90" t="str">
        <f t="shared" si="144"/>
        <v/>
      </c>
      <c r="GR95" s="90" t="str">
        <f t="shared" si="145"/>
        <v/>
      </c>
      <c r="GS95" s="91" t="str">
        <f t="shared" si="146"/>
        <v/>
      </c>
      <c r="GT95" s="92" t="str">
        <f t="shared" si="147"/>
        <v/>
      </c>
      <c r="GU95" s="93" t="str">
        <f t="shared" si="148"/>
        <v/>
      </c>
      <c r="GV95" s="94" t="str">
        <f t="shared" si="149"/>
        <v/>
      </c>
      <c r="GW95" s="95" t="str">
        <f t="shared" si="150"/>
        <v/>
      </c>
      <c r="GY95" s="4"/>
      <c r="HA95" s="88" t="str">
        <f t="shared" si="151"/>
        <v/>
      </c>
      <c r="HB95" s="89" t="str">
        <f t="shared" si="152"/>
        <v/>
      </c>
      <c r="HC95" s="90" t="str">
        <f t="shared" si="153"/>
        <v/>
      </c>
      <c r="HD95" s="90" t="str">
        <f t="shared" si="154"/>
        <v/>
      </c>
      <c r="HE95" s="91" t="str">
        <f t="shared" si="155"/>
        <v/>
      </c>
      <c r="HF95" s="92" t="str">
        <f t="shared" si="156"/>
        <v/>
      </c>
      <c r="HG95" s="93" t="str">
        <f t="shared" si="157"/>
        <v/>
      </c>
      <c r="HH95" s="94" t="str">
        <f t="shared" si="158"/>
        <v/>
      </c>
      <c r="HI95" s="95" t="str">
        <f t="shared" si="159"/>
        <v/>
      </c>
      <c r="HK95" s="4"/>
      <c r="HM95" s="88" t="str">
        <f t="shared" si="160"/>
        <v/>
      </c>
      <c r="HN95" s="89" t="str">
        <f t="shared" si="161"/>
        <v/>
      </c>
      <c r="HO95" s="90" t="str">
        <f t="shared" si="162"/>
        <v/>
      </c>
      <c r="HP95" s="90" t="str">
        <f t="shared" si="163"/>
        <v/>
      </c>
      <c r="HQ95" s="91" t="str">
        <f t="shared" si="164"/>
        <v/>
      </c>
      <c r="HR95" s="92" t="str">
        <f t="shared" si="165"/>
        <v/>
      </c>
      <c r="HS95" s="93" t="str">
        <f t="shared" si="166"/>
        <v/>
      </c>
      <c r="HT95" s="94" t="str">
        <f t="shared" si="167"/>
        <v/>
      </c>
      <c r="HU95" s="95" t="str">
        <f t="shared" si="168"/>
        <v/>
      </c>
      <c r="HW95" s="4"/>
      <c r="HY95" s="88" t="str">
        <f t="shared" si="169"/>
        <v/>
      </c>
      <c r="HZ95" s="89" t="str">
        <f t="shared" si="170"/>
        <v/>
      </c>
      <c r="IA95" s="90" t="str">
        <f t="shared" si="171"/>
        <v/>
      </c>
      <c r="IB95" s="90" t="str">
        <f t="shared" si="172"/>
        <v/>
      </c>
      <c r="IC95" s="91" t="str">
        <f t="shared" si="173"/>
        <v/>
      </c>
      <c r="ID95" s="92" t="str">
        <f t="shared" si="174"/>
        <v/>
      </c>
      <c r="IE95" s="93" t="str">
        <f t="shared" si="175"/>
        <v/>
      </c>
      <c r="IF95" s="94" t="str">
        <f t="shared" si="176"/>
        <v/>
      </c>
      <c r="IG95" s="95" t="str">
        <f t="shared" si="177"/>
        <v/>
      </c>
      <c r="II95" s="4"/>
      <c r="IK95" s="88" t="str">
        <f t="shared" si="178"/>
        <v/>
      </c>
      <c r="IL95" s="89" t="str">
        <f t="shared" si="179"/>
        <v/>
      </c>
      <c r="IM95" s="90" t="str">
        <f t="shared" si="180"/>
        <v/>
      </c>
      <c r="IN95" s="90" t="str">
        <f t="shared" si="181"/>
        <v/>
      </c>
      <c r="IO95" s="91" t="str">
        <f t="shared" si="182"/>
        <v/>
      </c>
      <c r="IP95" s="92" t="str">
        <f t="shared" si="183"/>
        <v/>
      </c>
      <c r="IQ95" s="93" t="str">
        <f t="shared" si="184"/>
        <v/>
      </c>
      <c r="IR95" s="94" t="str">
        <f t="shared" si="185"/>
        <v/>
      </c>
      <c r="IS95" s="95" t="str">
        <f t="shared" si="186"/>
        <v/>
      </c>
      <c r="IU95" s="4"/>
      <c r="IW95" s="88" t="str">
        <f t="shared" si="187"/>
        <v/>
      </c>
      <c r="IX95" s="89" t="str">
        <f t="shared" si="188"/>
        <v/>
      </c>
      <c r="IY95" s="90" t="str">
        <f t="shared" si="189"/>
        <v/>
      </c>
      <c r="IZ95" s="90" t="str">
        <f t="shared" si="190"/>
        <v/>
      </c>
      <c r="JA95" s="91" t="str">
        <f t="shared" si="191"/>
        <v/>
      </c>
      <c r="JB95" s="92" t="str">
        <f t="shared" si="192"/>
        <v/>
      </c>
      <c r="JC95" s="93" t="str">
        <f t="shared" si="193"/>
        <v/>
      </c>
      <c r="JD95" s="94" t="str">
        <f t="shared" si="194"/>
        <v/>
      </c>
      <c r="JE95" s="95" t="str">
        <f t="shared" si="195"/>
        <v/>
      </c>
      <c r="JG95" s="4"/>
      <c r="JI95" s="88" t="str">
        <f t="shared" si="196"/>
        <v/>
      </c>
      <c r="JJ95" s="89" t="str">
        <f t="shared" si="197"/>
        <v/>
      </c>
      <c r="JK95" s="90" t="str">
        <f t="shared" si="198"/>
        <v/>
      </c>
      <c r="JL95" s="90" t="str">
        <f t="shared" si="199"/>
        <v/>
      </c>
      <c r="JM95" s="91" t="str">
        <f t="shared" si="200"/>
        <v/>
      </c>
      <c r="JN95" s="92" t="str">
        <f t="shared" si="201"/>
        <v/>
      </c>
      <c r="JO95" s="93" t="str">
        <f t="shared" si="202"/>
        <v/>
      </c>
      <c r="JP95" s="94" t="str">
        <f t="shared" si="203"/>
        <v/>
      </c>
      <c r="JQ95" s="95" t="str">
        <f t="shared" si="204"/>
        <v/>
      </c>
      <c r="JS95" s="4"/>
      <c r="JU95" s="88" t="str">
        <f t="shared" si="205"/>
        <v/>
      </c>
      <c r="JV95" s="89" t="str">
        <f t="shared" si="206"/>
        <v/>
      </c>
      <c r="JW95" s="90" t="str">
        <f t="shared" si="207"/>
        <v/>
      </c>
      <c r="JX95" s="90" t="str">
        <f t="shared" si="208"/>
        <v/>
      </c>
      <c r="JY95" s="91" t="str">
        <f t="shared" si="209"/>
        <v/>
      </c>
      <c r="JZ95" s="92" t="str">
        <f t="shared" si="210"/>
        <v/>
      </c>
      <c r="KA95" s="93" t="str">
        <f t="shared" si="211"/>
        <v/>
      </c>
      <c r="KB95" s="94" t="str">
        <f t="shared" si="212"/>
        <v/>
      </c>
      <c r="KC95" s="95" t="str">
        <f t="shared" si="213"/>
        <v/>
      </c>
      <c r="KE95" s="4"/>
    </row>
    <row r="96" spans="1:292" ht="13.5" customHeight="1" x14ac:dyDescent="0.25">
      <c r="A96" s="17"/>
      <c r="E96" s="88" t="str">
        <f t="shared" ref="E96:E119" si="390">IF(I96="","",E$3)</f>
        <v/>
      </c>
      <c r="F96" s="89" t="str">
        <f t="shared" ref="F96:F119" si="391">IF(I96="","",E$1)</f>
        <v/>
      </c>
      <c r="G96" s="90" t="str">
        <f t="shared" ref="G96:G119" si="392">IF(I96="","",E$2)</f>
        <v/>
      </c>
      <c r="H96" s="90" t="str">
        <f t="shared" ref="H96:H119" si="393">IF(I96="","",E$3)</f>
        <v/>
      </c>
      <c r="I96" s="91" t="str">
        <f t="shared" ref="I96:I119" si="394">IF(P96="","",IF(ISNUMBER(SEARCH(":",P96)),MID(P96,FIND(":",P96)+2,FIND("(",P96)-FIND(":",P96)-3),LEFT(P96,FIND("(",P96)-2)))</f>
        <v/>
      </c>
      <c r="J96" s="92" t="str">
        <f t="shared" ref="J96:J119" si="395">IF(P96="","",MID(P96,FIND("(",P96)+1,4))</f>
        <v/>
      </c>
      <c r="K96" s="93" t="str">
        <f t="shared" ref="K96:K119" si="396">IF(ISNUMBER(SEARCH("*female*",P96)),"female",IF(ISNUMBER(SEARCH("*male*",P96)),"male",""))</f>
        <v/>
      </c>
      <c r="L96" s="94" t="str">
        <f t="shared" ref="L96:L119" si="397">IF(P96="","",IF(ISERROR(MID(P96,FIND("male,",P96)+6,(FIND(")",P96)-(FIND("male,",P96)+6))))=TRUE,"missing/error",MID(P96,FIND("male,",P96)+6,(FIND(")",P96)-(FIND("male,",P96)+6)))))</f>
        <v/>
      </c>
      <c r="M96" s="95" t="str">
        <f t="shared" ref="M96:M119" si="398">IF(I96="","",(MID(I96,(SEARCH("^^",SUBSTITUTE(I96," ","^^",LEN(I96)-LEN(SUBSTITUTE(I96," ","")))))+1,99)&amp;"_"&amp;LEFT(I96,FIND(" ",I96)-1)&amp;"_"&amp;J96))</f>
        <v/>
      </c>
      <c r="O96" s="4"/>
      <c r="Q96" s="88" t="str">
        <f t="shared" ref="Q96:Q119" si="399">IF(U96="","",Q$3)</f>
        <v/>
      </c>
      <c r="R96" s="89" t="str">
        <f t="shared" ref="R96:R119" si="400">IF(U96="","",Q$1)</f>
        <v/>
      </c>
      <c r="S96" s="90" t="str">
        <f t="shared" ref="S96:S119" si="401">IF(U96="","",Q$2)</f>
        <v/>
      </c>
      <c r="T96" s="90" t="str">
        <f t="shared" ref="T96:T119" si="402">IF(U96="","",Q$3)</f>
        <v/>
      </c>
      <c r="U96" s="91" t="str">
        <f t="shared" ref="U96:U119" si="403">IF(AB96="","",IF(ISNUMBER(SEARCH(":",AB96)),MID(AB96,FIND(":",AB96)+2,FIND("(",AB96)-FIND(":",AB96)-3),LEFT(AB96,FIND("(",AB96)-2)))</f>
        <v/>
      </c>
      <c r="V96" s="92" t="str">
        <f t="shared" ref="V96:V119" si="404">IF(AB96="","",MID(AB96,FIND("(",AB96)+1,4))</f>
        <v/>
      </c>
      <c r="W96" s="93" t="str">
        <f t="shared" ref="W96:W119" si="405">IF(ISNUMBER(SEARCH("*female*",AB96)),"female",IF(ISNUMBER(SEARCH("*male*",AB96)),"male",""))</f>
        <v/>
      </c>
      <c r="X96" s="94" t="str">
        <f t="shared" ref="X96:X119" si="406">IF(AB96="","",IF(ISERROR(MID(AB96,FIND("male,",AB96)+6,(FIND(")",AB96)-(FIND("male,",AB96)+6))))=TRUE,"missing/error",MID(AB96,FIND("male,",AB96)+6,(FIND(")",AB96)-(FIND("male,",AB96)+6)))))</f>
        <v/>
      </c>
      <c r="Y96" s="95" t="str">
        <f t="shared" ref="Y96:Y119" si="407">IF(U96="","",(MID(U96,(SEARCH("^^",SUBSTITUTE(U96," ","^^",LEN(U96)-LEN(SUBSTITUTE(U96," ","")))))+1,99)&amp;"_"&amp;LEFT(U96,FIND(" ",U96)-1)&amp;"_"&amp;V96))</f>
        <v/>
      </c>
      <c r="AA96" s="4"/>
      <c r="AC96" s="88" t="str">
        <f t="shared" ref="AC96:AC119" si="408">IF(AG96="","",AC$3)</f>
        <v/>
      </c>
      <c r="AD96" s="89" t="str">
        <f t="shared" ref="AD96:AD119" si="409">IF(AG96="","",AC$1)</f>
        <v/>
      </c>
      <c r="AE96" s="90" t="str">
        <f t="shared" ref="AE96:AE119" si="410">IF(AG96="","",AC$2)</f>
        <v/>
      </c>
      <c r="AF96" s="90" t="str">
        <f t="shared" ref="AF96:AF119" si="411">IF(AG96="","",AC$3)</f>
        <v/>
      </c>
      <c r="AG96" s="91" t="str">
        <f t="shared" ref="AG96:AG119" si="412">IF(AN96="","",IF(ISNUMBER(SEARCH(":",AN96)),MID(AN96,FIND(":",AN96)+2,FIND("(",AN96)-FIND(":",AN96)-3),LEFT(AN96,FIND("(",AN96)-2)))</f>
        <v/>
      </c>
      <c r="AH96" s="92" t="str">
        <f t="shared" ref="AH96:AH119" si="413">IF(AN96="","",MID(AN96,FIND("(",AN96)+1,4))</f>
        <v/>
      </c>
      <c r="AI96" s="93" t="str">
        <f t="shared" ref="AI96:AI119" si="414">IF(ISNUMBER(SEARCH("*female*",AN96)),"female",IF(ISNUMBER(SEARCH("*male*",AN96)),"male",""))</f>
        <v/>
      </c>
      <c r="AJ96" s="94" t="str">
        <f t="shared" ref="AJ96:AJ119" si="415">IF(AN96="","",IF(ISERROR(MID(AN96,FIND("male,",AN96)+6,(FIND(")",AN96)-(FIND("male,",AN96)+6))))=TRUE,"missing/error",MID(AN96,FIND("male,",AN96)+6,(FIND(")",AN96)-(FIND("male,",AN96)+6)))))</f>
        <v/>
      </c>
      <c r="AK96" s="95" t="str">
        <f t="shared" ref="AK96:AK119" si="416">IF(AG96="","",(MID(AG96,(SEARCH("^^",SUBSTITUTE(AG96," ","^^",LEN(AG96)-LEN(SUBSTITUTE(AG96," ","")))))+1,99)&amp;"_"&amp;LEFT(AG96,FIND(" ",AG96)-1)&amp;"_"&amp;AH96))</f>
        <v/>
      </c>
      <c r="AM96" s="4"/>
      <c r="AO96" s="88" t="str">
        <f t="shared" ref="AO96:AO119" si="417">IF(AS96="","",AO$3)</f>
        <v/>
      </c>
      <c r="AP96" s="89" t="str">
        <f t="shared" ref="AP96:AP119" si="418">IF(AS96="","",AO$1)</f>
        <v/>
      </c>
      <c r="AQ96" s="90" t="str">
        <f t="shared" ref="AQ96:AQ119" si="419">IF(AS96="","",AO$2)</f>
        <v/>
      </c>
      <c r="AR96" s="90" t="str">
        <f t="shared" ref="AR96:AR119" si="420">IF(AS96="","",AO$3)</f>
        <v/>
      </c>
      <c r="AS96" s="91" t="str">
        <f t="shared" ref="AS96:AS119" si="421">IF(AZ96="","",IF(ISNUMBER(SEARCH(":",AZ96)),MID(AZ96,FIND(":",AZ96)+2,FIND("(",AZ96)-FIND(":",AZ96)-3),LEFT(AZ96,FIND("(",AZ96)-2)))</f>
        <v/>
      </c>
      <c r="AT96" s="92" t="str">
        <f t="shared" ref="AT96:AT119" si="422">IF(AZ96="","",MID(AZ96,FIND("(",AZ96)+1,4))</f>
        <v/>
      </c>
      <c r="AU96" s="93" t="str">
        <f t="shared" ref="AU96:AU119" si="423">IF(ISNUMBER(SEARCH("*female*",AZ96)),"female",IF(ISNUMBER(SEARCH("*male*",AZ96)),"male",""))</f>
        <v/>
      </c>
      <c r="AV96" s="94" t="str">
        <f t="shared" ref="AV96:AV119" si="424">IF(AZ96="","",IF(ISERROR(MID(AZ96,FIND("male,",AZ96)+6,(FIND(")",AZ96)-(FIND("male,",AZ96)+6))))=TRUE,"missing/error",MID(AZ96,FIND("male,",AZ96)+6,(FIND(")",AZ96)-(FIND("male,",AZ96)+6)))))</f>
        <v/>
      </c>
      <c r="AW96" s="95" t="str">
        <f t="shared" ref="AW96:AW119" si="425">IF(AS96="","",(MID(AS96,(SEARCH("^^",SUBSTITUTE(AS96," ","^^",LEN(AS96)-LEN(SUBSTITUTE(AS96," ","")))))+1,99)&amp;"_"&amp;LEFT(AS96,FIND(" ",AS96)-1)&amp;"_"&amp;AT96))</f>
        <v/>
      </c>
      <c r="AY96" s="4"/>
      <c r="BA96" s="88" t="str">
        <f t="shared" ref="BA96:BA119" si="426">IF(BE96="","",BA$3)</f>
        <v/>
      </c>
      <c r="BB96" s="89" t="str">
        <f t="shared" ref="BB96:BB119" si="427">IF(BE96="","",BA$1)</f>
        <v/>
      </c>
      <c r="BC96" s="90" t="str">
        <f t="shared" ref="BC96:BC119" si="428">IF(BE96="","",BA$2)</f>
        <v/>
      </c>
      <c r="BD96" s="90" t="str">
        <f t="shared" ref="BD96:BD119" si="429">IF(BE96="","",BA$3)</f>
        <v/>
      </c>
      <c r="BE96" s="91" t="str">
        <f t="shared" ref="BE96:BE119" si="430">IF(BL96="","",IF(ISNUMBER(SEARCH(":",BL96)),MID(BL96,FIND(":",BL96)+2,FIND("(",BL96)-FIND(":",BL96)-3),LEFT(BL96,FIND("(",BL96)-2)))</f>
        <v/>
      </c>
      <c r="BF96" s="92" t="str">
        <f t="shared" ref="BF96:BF119" si="431">IF(BL96="","",MID(BL96,FIND("(",BL96)+1,4))</f>
        <v/>
      </c>
      <c r="BG96" s="93" t="str">
        <f t="shared" ref="BG96:BG119" si="432">IF(ISNUMBER(SEARCH("*female*",BL96)),"female",IF(ISNUMBER(SEARCH("*male*",BL96)),"male",""))</f>
        <v/>
      </c>
      <c r="BH96" s="94" t="str">
        <f t="shared" ref="BH96:BH119" si="433">IF(BL96="","",IF(ISERROR(MID(BL96,FIND("male,",BL96)+6,(FIND(")",BL96)-(FIND("male,",BL96)+6))))=TRUE,"missing/error",MID(BL96,FIND("male,",BL96)+6,(FIND(")",BL96)-(FIND("male,",BL96)+6)))))</f>
        <v/>
      </c>
      <c r="BI96" s="95" t="str">
        <f t="shared" ref="BI96:BI119" si="434">IF(BE96="","",(MID(BE96,(SEARCH("^^",SUBSTITUTE(BE96," ","^^",LEN(BE96)-LEN(SUBSTITUTE(BE96," ","")))))+1,99)&amp;"_"&amp;LEFT(BE96,FIND(" ",BE96)-1)&amp;"_"&amp;BF96))</f>
        <v/>
      </c>
      <c r="BK96" s="4"/>
      <c r="BM96" s="88" t="str">
        <f t="shared" ref="BM96:BM119" si="435">IF(BQ96="","",BM$3)</f>
        <v/>
      </c>
      <c r="BN96" s="89" t="str">
        <f t="shared" ref="BN96:BN119" si="436">IF(BQ96="","",BM$1)</f>
        <v/>
      </c>
      <c r="BO96" s="90" t="str">
        <f t="shared" ref="BO96:BO119" si="437">IF(BQ96="","",BM$2)</f>
        <v/>
      </c>
      <c r="BP96" s="90" t="str">
        <f t="shared" ref="BP96:BP119" si="438">IF(BQ96="","",BM$3)</f>
        <v/>
      </c>
      <c r="BQ96" s="91" t="str">
        <f t="shared" ref="BQ96:BQ119" si="439">IF(BX96="","",IF(ISNUMBER(SEARCH(":",BX96)),MID(BX96,FIND(":",BX96)+2,FIND("(",BX96)-FIND(":",BX96)-3),LEFT(BX96,FIND("(",BX96)-2)))</f>
        <v/>
      </c>
      <c r="BR96" s="92" t="str">
        <f t="shared" ref="BR96:BR119" si="440">IF(BX96="","",MID(BX96,FIND("(",BX96)+1,4))</f>
        <v/>
      </c>
      <c r="BS96" s="93" t="str">
        <f t="shared" ref="BS96:BS119" si="441">IF(ISNUMBER(SEARCH("*female*",BX96)),"female",IF(ISNUMBER(SEARCH("*male*",BX96)),"male",""))</f>
        <v/>
      </c>
      <c r="BT96" s="94" t="str">
        <f t="shared" ref="BT96:BT119" si="442">IF(BX96="","",IF(ISERROR(MID(BX96,FIND("male,",BX96)+6,(FIND(")",BX96)-(FIND("male,",BX96)+6))))=TRUE,"missing/error",MID(BX96,FIND("male,",BX96)+6,(FIND(")",BX96)-(FIND("male,",BX96)+6)))))</f>
        <v/>
      </c>
      <c r="BU96" s="95" t="str">
        <f t="shared" ref="BU96:BU119" si="443">IF(BQ96="","",(MID(BQ96,(SEARCH("^^",SUBSTITUTE(BQ96," ","^^",LEN(BQ96)-LEN(SUBSTITUTE(BQ96," ","")))))+1,99)&amp;"_"&amp;LEFT(BQ96,FIND(" ",BQ96)-1)&amp;"_"&amp;BR96))</f>
        <v/>
      </c>
      <c r="BW96" s="4"/>
      <c r="BY96" s="88" t="str">
        <f t="shared" ref="BY96:BY119" si="444">IF(CC96="","",BY$3)</f>
        <v/>
      </c>
      <c r="BZ96" s="89" t="str">
        <f t="shared" ref="BZ96:BZ119" si="445">IF(CC96="","",BY$1)</f>
        <v/>
      </c>
      <c r="CA96" s="90" t="str">
        <f t="shared" ref="CA96:CA119" si="446">IF(CC96="","",BY$2)</f>
        <v/>
      </c>
      <c r="CB96" s="90" t="str">
        <f t="shared" ref="CB96:CB119" si="447">IF(CC96="","",BY$3)</f>
        <v/>
      </c>
      <c r="CC96" s="91" t="str">
        <f t="shared" ref="CC96:CC119" si="448">IF(CJ96="","",IF(ISNUMBER(SEARCH(":",CJ96)),MID(CJ96,FIND(":",CJ96)+2,FIND("(",CJ96)-FIND(":",CJ96)-3),LEFT(CJ96,FIND("(",CJ96)-2)))</f>
        <v/>
      </c>
      <c r="CD96" s="92" t="str">
        <f t="shared" ref="CD96:CD119" si="449">IF(CJ96="","",MID(CJ96,FIND("(",CJ96)+1,4))</f>
        <v/>
      </c>
      <c r="CE96" s="93" t="str">
        <f t="shared" ref="CE96:CE119" si="450">IF(ISNUMBER(SEARCH("*female*",CJ96)),"female",IF(ISNUMBER(SEARCH("*male*",CJ96)),"male",""))</f>
        <v/>
      </c>
      <c r="CF96" s="94" t="str">
        <f t="shared" ref="CF96:CF119" si="451">IF(CJ96="","",IF(ISERROR(MID(CJ96,FIND("male,",CJ96)+6,(FIND(")",CJ96)-(FIND("male,",CJ96)+6))))=TRUE,"missing/error",MID(CJ96,FIND("male,",CJ96)+6,(FIND(")",CJ96)-(FIND("male,",CJ96)+6)))))</f>
        <v/>
      </c>
      <c r="CG96" s="95" t="str">
        <f t="shared" ref="CG96:CG119" si="452">IF(CC96="","",(MID(CC96,(SEARCH("^^",SUBSTITUTE(CC96," ","^^",LEN(CC96)-LEN(SUBSTITUTE(CC96," ","")))))+1,99)&amp;"_"&amp;LEFT(CC96,FIND(" ",CC96)-1)&amp;"_"&amp;CD96))</f>
        <v/>
      </c>
      <c r="CI96" s="4"/>
      <c r="CK96" s="88" t="str">
        <f t="shared" ref="CK96:CK119" si="453">IF(CO96="","",CK$3)</f>
        <v/>
      </c>
      <c r="CL96" s="89" t="str">
        <f t="shared" ref="CL96:CL119" si="454">IF(CO96="","",CK$1)</f>
        <v/>
      </c>
      <c r="CM96" s="90" t="str">
        <f t="shared" ref="CM96:CM119" si="455">IF(CO96="","",CK$2)</f>
        <v/>
      </c>
      <c r="CN96" s="90" t="str">
        <f t="shared" ref="CN96:CN119" si="456">IF(CO96="","",CK$3)</f>
        <v/>
      </c>
      <c r="CO96" s="91" t="str">
        <f t="shared" ref="CO96:CO119" si="457">IF(CV96="","",IF(ISNUMBER(SEARCH(":",CV96)),MID(CV96,FIND(":",CV96)+2,FIND("(",CV96)-FIND(":",CV96)-3),LEFT(CV96,FIND("(",CV96)-2)))</f>
        <v/>
      </c>
      <c r="CP96" s="92" t="str">
        <f t="shared" ref="CP96:CP119" si="458">IF(CV96="","",MID(CV96,FIND("(",CV96)+1,4))</f>
        <v/>
      </c>
      <c r="CQ96" s="93" t="str">
        <f t="shared" ref="CQ96:CQ119" si="459">IF(ISNUMBER(SEARCH("*female*",CV96)),"female",IF(ISNUMBER(SEARCH("*male*",CV96)),"male",""))</f>
        <v/>
      </c>
      <c r="CR96" s="94" t="str">
        <f t="shared" ref="CR96:CR119" si="460">IF(CV96="","",IF(ISERROR(MID(CV96,FIND("male,",CV96)+6,(FIND(")",CV96)-(FIND("male,",CV96)+6))))=TRUE,"missing/error",MID(CV96,FIND("male,",CV96)+6,(FIND(")",CV96)-(FIND("male,",CV96)+6)))))</f>
        <v/>
      </c>
      <c r="CS96" s="95" t="str">
        <f t="shared" ref="CS96:CS119" si="461">IF(CO96="","",(MID(CO96,(SEARCH("^^",SUBSTITUTE(CO96," ","^^",LEN(CO96)-LEN(SUBSTITUTE(CO96," ","")))))+1,99)&amp;"_"&amp;LEFT(CO96,FIND(" ",CO96)-1)&amp;"_"&amp;CP96))</f>
        <v/>
      </c>
      <c r="CU96" s="4"/>
      <c r="CW96" s="88" t="str">
        <f t="shared" ref="CW96:CW119" si="462">IF(DA96="","",CW$3)</f>
        <v/>
      </c>
      <c r="CX96" s="89" t="str">
        <f t="shared" ref="CX96:CX119" si="463">IF(DA96="","",CW$1)</f>
        <v/>
      </c>
      <c r="CY96" s="90" t="str">
        <f t="shared" ref="CY96:CY119" si="464">IF(DA96="","",CW$2)</f>
        <v/>
      </c>
      <c r="CZ96" s="90" t="str">
        <f t="shared" ref="CZ96:CZ119" si="465">IF(DA96="","",CW$3)</f>
        <v/>
      </c>
      <c r="DA96" s="91" t="str">
        <f t="shared" ref="DA96:DA119" si="466">IF(DH96="","",IF(ISNUMBER(SEARCH(":",DH96)),MID(DH96,FIND(":",DH96)+2,FIND("(",DH96)-FIND(":",DH96)-3),LEFT(DH96,FIND("(",DH96)-2)))</f>
        <v/>
      </c>
      <c r="DB96" s="92" t="str">
        <f t="shared" ref="DB96:DB119" si="467">IF(DH96="","",MID(DH96,FIND("(",DH96)+1,4))</f>
        <v/>
      </c>
      <c r="DC96" s="93" t="str">
        <f t="shared" ref="DC96:DC119" si="468">IF(ISNUMBER(SEARCH("*female*",DH96)),"female",IF(ISNUMBER(SEARCH("*male*",DH96)),"male",""))</f>
        <v/>
      </c>
      <c r="DD96" s="94" t="str">
        <f t="shared" ref="DD96:DD119" si="469">IF(DH96="","",IF(ISERROR(MID(DH96,FIND("male,",DH96)+6,(FIND(")",DH96)-(FIND("male,",DH96)+6))))=TRUE,"missing/error",MID(DH96,FIND("male,",DH96)+6,(FIND(")",DH96)-(FIND("male,",DH96)+6)))))</f>
        <v/>
      </c>
      <c r="DE96" s="95" t="str">
        <f t="shared" ref="DE96:DE119" si="470">IF(DA96="","",(MID(DA96,(SEARCH("^^",SUBSTITUTE(DA96," ","^^",LEN(DA96)-LEN(SUBSTITUTE(DA96," ","")))))+1,99)&amp;"_"&amp;LEFT(DA96,FIND(" ",DA96)-1)&amp;"_"&amp;DB96))</f>
        <v/>
      </c>
      <c r="DG96" s="4"/>
      <c r="DI96" s="88" t="str">
        <f t="shared" ref="DI96:DI119" si="471">IF(DM96="","",DI$3)</f>
        <v/>
      </c>
      <c r="DJ96" s="89" t="str">
        <f t="shared" ref="DJ96:DJ119" si="472">IF(DM96="","",DI$1)</f>
        <v/>
      </c>
      <c r="DK96" s="90" t="str">
        <f t="shared" ref="DK96:DK119" si="473">IF(DM96="","",DI$2)</f>
        <v/>
      </c>
      <c r="DL96" s="90" t="str">
        <f t="shared" ref="DL96:DL119" si="474">IF(DM96="","",DI$3)</f>
        <v/>
      </c>
      <c r="DM96" s="91" t="str">
        <f t="shared" ref="DM96:DM119" si="475">IF(DT96="","",IF(ISNUMBER(SEARCH(":",DT96)),MID(DT96,FIND(":",DT96)+2,FIND("(",DT96)-FIND(":",DT96)-3),LEFT(DT96,FIND("(",DT96)-2)))</f>
        <v/>
      </c>
      <c r="DN96" s="92" t="str">
        <f t="shared" ref="DN96:DN119" si="476">IF(DT96="","",MID(DT96,FIND("(",DT96)+1,4))</f>
        <v/>
      </c>
      <c r="DO96" s="93" t="str">
        <f t="shared" ref="DO96:DO119" si="477">IF(ISNUMBER(SEARCH("*female*",DT96)),"female",IF(ISNUMBER(SEARCH("*male*",DT96)),"male",""))</f>
        <v/>
      </c>
      <c r="DP96" s="94" t="str">
        <f t="shared" ref="DP96:DP119" si="478">IF(DT96="","",IF(ISERROR(MID(DT96,FIND("male,",DT96)+6,(FIND(")",DT96)-(FIND("male,",DT96)+6))))=TRUE,"missing/error",MID(DT96,FIND("male,",DT96)+6,(FIND(")",DT96)-(FIND("male,",DT96)+6)))))</f>
        <v/>
      </c>
      <c r="DQ96" s="95" t="str">
        <f t="shared" ref="DQ96:DQ119" si="479">IF(DM96="","",(MID(DM96,(SEARCH("^^",SUBSTITUTE(DM96," ","^^",LEN(DM96)-LEN(SUBSTITUTE(DM96," ","")))))+1,99)&amp;"_"&amp;LEFT(DM96,FIND(" ",DM96)-1)&amp;"_"&amp;DN96))</f>
        <v/>
      </c>
      <c r="DS96" s="4"/>
      <c r="DU96" s="88" t="str">
        <f t="shared" ref="DU96:DU119" si="480">IF(DY96="","",DU$3)</f>
        <v/>
      </c>
      <c r="DV96" s="89" t="str">
        <f t="shared" ref="DV96:DV119" si="481">IF(DY96="","",DU$1)</f>
        <v/>
      </c>
      <c r="DW96" s="90" t="str">
        <f t="shared" ref="DW96:DW119" si="482">IF(DY96="","",DU$2)</f>
        <v/>
      </c>
      <c r="DX96" s="90" t="str">
        <f t="shared" ref="DX96:DX119" si="483">IF(DY96="","",DU$3)</f>
        <v/>
      </c>
      <c r="DY96" s="91" t="str">
        <f t="shared" ref="DY96:DY119" si="484">IF(EF96="","",IF(ISNUMBER(SEARCH(":",EF96)),MID(EF96,FIND(":",EF96)+2,FIND("(",EF96)-FIND(":",EF96)-3),LEFT(EF96,FIND("(",EF96)-2)))</f>
        <v/>
      </c>
      <c r="DZ96" s="92" t="str">
        <f t="shared" ref="DZ96:DZ119" si="485">IF(EF96="","",MID(EF96,FIND("(",EF96)+1,4))</f>
        <v/>
      </c>
      <c r="EA96" s="93" t="str">
        <f t="shared" ref="EA96:EA119" si="486">IF(ISNUMBER(SEARCH("*female*",EF96)),"female",IF(ISNUMBER(SEARCH("*male*",EF96)),"male",""))</f>
        <v/>
      </c>
      <c r="EB96" s="94" t="str">
        <f t="shared" ref="EB96:EB119" si="487">IF(EF96="","",IF(ISERROR(MID(EF96,FIND("male,",EF96)+6,(FIND(")",EF96)-(FIND("male,",EF96)+6))))=TRUE,"missing/error",MID(EF96,FIND("male,",EF96)+6,(FIND(")",EF96)-(FIND("male,",EF96)+6)))))</f>
        <v/>
      </c>
      <c r="EC96" s="95" t="str">
        <f t="shared" ref="EC96:EC119" si="488">IF(DY96="","",(MID(DY96,(SEARCH("^^",SUBSTITUTE(DY96," ","^^",LEN(DY96)-LEN(SUBSTITUTE(DY96," ","")))))+1,99)&amp;"_"&amp;LEFT(DY96,FIND(" ",DY96)-1)&amp;"_"&amp;DZ96))</f>
        <v/>
      </c>
      <c r="EE96" s="4"/>
      <c r="EG96" s="88" t="str">
        <f t="shared" ref="EG96:EG119" si="489">IF(EK96="","",EG$3)</f>
        <v/>
      </c>
      <c r="EH96" s="89" t="str">
        <f t="shared" ref="EH96:EH119" si="490">IF(EK96="","",EG$1)</f>
        <v/>
      </c>
      <c r="EI96" s="90" t="str">
        <f t="shared" ref="EI96:EI119" si="491">IF(EK96="","",EG$2)</f>
        <v/>
      </c>
      <c r="EJ96" s="90" t="str">
        <f t="shared" ref="EJ96:EJ119" si="492">IF(EK96="","",EG$3)</f>
        <v/>
      </c>
      <c r="EK96" s="91" t="str">
        <f t="shared" ref="EK96:EK119" si="493">IF(ER96="","",IF(ISNUMBER(SEARCH(":",ER96)),MID(ER96,FIND(":",ER96)+2,FIND("(",ER96)-FIND(":",ER96)-3),LEFT(ER96,FIND("(",ER96)-2)))</f>
        <v/>
      </c>
      <c r="EL96" s="92" t="str">
        <f t="shared" ref="EL96:EL119" si="494">IF(ER96="","",MID(ER96,FIND("(",ER96)+1,4))</f>
        <v/>
      </c>
      <c r="EM96" s="93" t="str">
        <f t="shared" ref="EM96:EM119" si="495">IF(ISNUMBER(SEARCH("*female*",ER96)),"female",IF(ISNUMBER(SEARCH("*male*",ER96)),"male",""))</f>
        <v/>
      </c>
      <c r="EN96" s="94" t="str">
        <f t="shared" ref="EN96:EN119" si="496">IF(ER96="","",IF(ISERROR(MID(ER96,FIND("male,",ER96)+6,(FIND(")",ER96)-(FIND("male,",ER96)+6))))=TRUE,"missing/error",MID(ER96,FIND("male,",ER96)+6,(FIND(")",ER96)-(FIND("male,",ER96)+6)))))</f>
        <v/>
      </c>
      <c r="EO96" s="95" t="str">
        <f t="shared" ref="EO96:EO119" si="497">IF(EK96="","",(MID(EK96,(SEARCH("^^",SUBSTITUTE(EK96," ","^^",LEN(EK96)-LEN(SUBSTITUTE(EK96," ","")))))+1,99)&amp;"_"&amp;LEFT(EK96,FIND(" ",EK96)-1)&amp;"_"&amp;EL96))</f>
        <v/>
      </c>
      <c r="EQ96" s="4"/>
      <c r="ES96" s="88" t="str">
        <f t="shared" ref="ES96:ES119" si="498">IF(EW96="","",ES$3)</f>
        <v/>
      </c>
      <c r="ET96" s="89" t="str">
        <f t="shared" ref="ET96:ET119" si="499">IF(EW96="","",ES$1)</f>
        <v/>
      </c>
      <c r="EU96" s="90" t="str">
        <f t="shared" ref="EU96:EU119" si="500">IF(EW96="","",ES$2)</f>
        <v/>
      </c>
      <c r="EV96" s="90" t="str">
        <f t="shared" ref="EV96:EV119" si="501">IF(EW96="","",ES$3)</f>
        <v/>
      </c>
      <c r="EW96" s="91" t="str">
        <f t="shared" ref="EW96:EW119" si="502">IF(FD96="","",IF(ISNUMBER(SEARCH(":",FD96)),MID(FD96,FIND(":",FD96)+2,FIND("(",FD96)-FIND(":",FD96)-3),LEFT(FD96,FIND("(",FD96)-2)))</f>
        <v/>
      </c>
      <c r="EX96" s="92" t="str">
        <f t="shared" ref="EX96:EX119" si="503">IF(FD96="","",MID(FD96,FIND("(",FD96)+1,4))</f>
        <v/>
      </c>
      <c r="EY96" s="93" t="str">
        <f t="shared" ref="EY96:EY119" si="504">IF(ISNUMBER(SEARCH("*female*",FD96)),"female",IF(ISNUMBER(SEARCH("*male*",FD96)),"male",""))</f>
        <v/>
      </c>
      <c r="EZ96" s="94" t="str">
        <f t="shared" ref="EZ96:EZ119" si="505">IF(FD96="","",IF(ISERROR(MID(FD96,FIND("male,",FD96)+6,(FIND(")",FD96)-(FIND("male,",FD96)+6))))=TRUE,"missing/error",MID(FD96,FIND("male,",FD96)+6,(FIND(")",FD96)-(FIND("male,",FD96)+6)))))</f>
        <v/>
      </c>
      <c r="FA96" s="95" t="str">
        <f t="shared" ref="FA96:FA119" si="506">IF(EW96="","",(MID(EW96,(SEARCH("^^",SUBSTITUTE(EW96," ","^^",LEN(EW96)-LEN(SUBSTITUTE(EW96," ","")))))+1,99)&amp;"_"&amp;LEFT(EW96,FIND(" ",EW96)-1)&amp;"_"&amp;EX96))</f>
        <v/>
      </c>
      <c r="FC96" s="4"/>
      <c r="FE96" s="88" t="str">
        <f t="shared" ref="FE96:FE119" si="507">IF(FI96="","",FE$3)</f>
        <v/>
      </c>
      <c r="FF96" s="89" t="str">
        <f t="shared" ref="FF96:FF119" si="508">IF(FI96="","",FE$1)</f>
        <v/>
      </c>
      <c r="FG96" s="90" t="str">
        <f t="shared" ref="FG96:FG119" si="509">IF(FI96="","",FE$2)</f>
        <v/>
      </c>
      <c r="FH96" s="90" t="str">
        <f t="shared" ref="FH96:FH119" si="510">IF(FI96="","",FE$3)</f>
        <v/>
      </c>
      <c r="FI96" s="91" t="str">
        <f t="shared" ref="FI96:FI119" si="511">IF(FP96="","",IF(ISNUMBER(SEARCH(":",FP96)),MID(FP96,FIND(":",FP96)+2,FIND("(",FP96)-FIND(":",FP96)-3),LEFT(FP96,FIND("(",FP96)-2)))</f>
        <v/>
      </c>
      <c r="FJ96" s="92" t="str">
        <f t="shared" ref="FJ96:FJ119" si="512">IF(FP96="","",MID(FP96,FIND("(",FP96)+1,4))</f>
        <v/>
      </c>
      <c r="FK96" s="93" t="str">
        <f t="shared" ref="FK96:FK119" si="513">IF(ISNUMBER(SEARCH("*female*",FP96)),"female",IF(ISNUMBER(SEARCH("*male*",FP96)),"male",""))</f>
        <v/>
      </c>
      <c r="FL96" s="94" t="str">
        <f t="shared" ref="FL96:FL119" si="514">IF(FP96="","",IF(ISERROR(MID(FP96,FIND("male,",FP96)+6,(FIND(")",FP96)-(FIND("male,",FP96)+6))))=TRUE,"missing/error",MID(FP96,FIND("male,",FP96)+6,(FIND(")",FP96)-(FIND("male,",FP96)+6)))))</f>
        <v/>
      </c>
      <c r="FM96" s="95" t="str">
        <f t="shared" ref="FM96:FM119" si="515">IF(FI96="","",(MID(FI96,(SEARCH("^^",SUBSTITUTE(FI96," ","^^",LEN(FI96)-LEN(SUBSTITUTE(FI96," ","")))))+1,99)&amp;"_"&amp;LEFT(FI96,FIND(" ",FI96)-1)&amp;"_"&amp;FJ96))</f>
        <v/>
      </c>
      <c r="FO96" s="4"/>
      <c r="FQ96" s="88" t="str">
        <f>IF(FU96="","",#REF!)</f>
        <v/>
      </c>
      <c r="FR96" s="89" t="str">
        <f t="shared" ref="FR96:FR119" si="516">IF(FU96="","",FQ$1)</f>
        <v/>
      </c>
      <c r="FS96" s="90" t="str">
        <f t="shared" ref="FS96:FS119" si="517">IF(FU96="","",FQ$2)</f>
        <v/>
      </c>
      <c r="FT96" s="90" t="str">
        <f t="shared" ref="FT96:FT119" si="518">IF(FU96="","",FQ$3)</f>
        <v/>
      </c>
      <c r="FU96" s="91" t="str">
        <f t="shared" ref="FU96:FU119" si="519">IF(GB96="","",IF(ISNUMBER(SEARCH(":",GB96)),MID(GB96,FIND(":",GB96)+2,FIND("(",GB96)-FIND(":",GB96)-3),LEFT(GB96,FIND("(",GB96)-2)))</f>
        <v/>
      </c>
      <c r="FV96" s="92" t="str">
        <f t="shared" ref="FV96:FV119" si="520">IF(GB96="","",MID(GB96,FIND("(",GB96)+1,4))</f>
        <v/>
      </c>
      <c r="FW96" s="93" t="str">
        <f t="shared" ref="FW96:FW119" si="521">IF(ISNUMBER(SEARCH("*female*",GB96)),"female",IF(ISNUMBER(SEARCH("*male*",GB96)),"male",""))</f>
        <v/>
      </c>
      <c r="FX96" s="94" t="str">
        <f t="shared" ref="FX96:FX119" si="522">IF(GB96="","",IF(ISERROR(MID(GB96,FIND("male,",GB96)+6,(FIND(")",GB96)-(FIND("male,",GB96)+6))))=TRUE,"missing/error",MID(GB96,FIND("male,",GB96)+6,(FIND(")",GB96)-(FIND("male,",GB96)+6)))))</f>
        <v/>
      </c>
      <c r="FY96" s="95" t="str">
        <f t="shared" ref="FY96:FY119" si="523">IF(FU96="","",(MID(FU96,(SEARCH("^^",SUBSTITUTE(FU96," ","^^",LEN(FU96)-LEN(SUBSTITUTE(FU96," ","")))))+1,99)&amp;"_"&amp;LEFT(FU96,FIND(" ",FU96)-1)&amp;"_"&amp;FV96))</f>
        <v/>
      </c>
      <c r="GA96" s="4"/>
      <c r="GC96" s="88" t="str">
        <f t="shared" ref="GC96:GC119" si="524">IF(GG96="","",GC$3)</f>
        <v/>
      </c>
      <c r="GD96" s="89" t="str">
        <f t="shared" ref="GD96:GD119" si="525">IF(GG96="","",GC$1)</f>
        <v/>
      </c>
      <c r="GE96" s="90" t="str">
        <f t="shared" ref="GE96:GE119" si="526">IF(GG96="","",GC$2)</f>
        <v/>
      </c>
      <c r="GF96" s="90" t="str">
        <f t="shared" ref="GF96:GF119" si="527">IF(GG96="","",GC$3)</f>
        <v/>
      </c>
      <c r="GG96" s="91" t="str">
        <f t="shared" ref="GG96:GG119" si="528">IF(GN96="","",IF(ISNUMBER(SEARCH(":",GN96)),MID(GN96,FIND(":",GN96)+2,FIND("(",GN96)-FIND(":",GN96)-3),LEFT(GN96,FIND("(",GN96)-2)))</f>
        <v/>
      </c>
      <c r="GH96" s="92" t="str">
        <f t="shared" ref="GH96:GH119" si="529">IF(GN96="","",MID(GN96,FIND("(",GN96)+1,4))</f>
        <v/>
      </c>
      <c r="GI96" s="93" t="str">
        <f t="shared" ref="GI96:GI119" si="530">IF(ISNUMBER(SEARCH("*female*",GN96)),"female",IF(ISNUMBER(SEARCH("*male*",GN96)),"male",""))</f>
        <v/>
      </c>
      <c r="GJ96" s="94" t="str">
        <f t="shared" ref="GJ96:GJ119" si="531">IF(GN96="","",IF(ISERROR(MID(GN96,FIND("male,",GN96)+6,(FIND(")",GN96)-(FIND("male,",GN96)+6))))=TRUE,"missing/error",MID(GN96,FIND("male,",GN96)+6,(FIND(")",GN96)-(FIND("male,",GN96)+6)))))</f>
        <v/>
      </c>
      <c r="GK96" s="95" t="str">
        <f t="shared" ref="GK96:GK119" si="532">IF(GG96="","",(MID(GG96,(SEARCH("^^",SUBSTITUTE(GG96," ","^^",LEN(GG96)-LEN(SUBSTITUTE(GG96," ","")))))+1,99)&amp;"_"&amp;LEFT(GG96,FIND(" ",GG96)-1)&amp;"_"&amp;GH96))</f>
        <v/>
      </c>
      <c r="GM96" s="4"/>
      <c r="GO96" s="88" t="str">
        <f t="shared" ref="GO96:GO119" si="533">IF(GS96="","",GO$3)</f>
        <v/>
      </c>
      <c r="GP96" s="89" t="str">
        <f t="shared" ref="GP96:GP119" si="534">IF(GS96="","",GO$1)</f>
        <v/>
      </c>
      <c r="GQ96" s="90" t="str">
        <f t="shared" ref="GQ96:GQ119" si="535">IF(GS96="","",GO$2)</f>
        <v/>
      </c>
      <c r="GR96" s="90" t="str">
        <f t="shared" ref="GR96:GR119" si="536">IF(GS96="","",GO$3)</f>
        <v/>
      </c>
      <c r="GS96" s="91" t="str">
        <f t="shared" ref="GS96:GS119" si="537">IF(GZ96="","",IF(ISNUMBER(SEARCH(":",GZ96)),MID(GZ96,FIND(":",GZ96)+2,FIND("(",GZ96)-FIND(":",GZ96)-3),LEFT(GZ96,FIND("(",GZ96)-2)))</f>
        <v/>
      </c>
      <c r="GT96" s="92" t="str">
        <f t="shared" ref="GT96:GT119" si="538">IF(GZ96="","",MID(GZ96,FIND("(",GZ96)+1,4))</f>
        <v/>
      </c>
      <c r="GU96" s="93" t="str">
        <f t="shared" ref="GU96:GU119" si="539">IF(ISNUMBER(SEARCH("*female*",GZ96)),"female",IF(ISNUMBER(SEARCH("*male*",GZ96)),"male",""))</f>
        <v/>
      </c>
      <c r="GV96" s="94" t="str">
        <f t="shared" ref="GV96:GV119" si="540">IF(GZ96="","",IF(ISERROR(MID(GZ96,FIND("male,",GZ96)+6,(FIND(")",GZ96)-(FIND("male,",GZ96)+6))))=TRUE,"missing/error",MID(GZ96,FIND("male,",GZ96)+6,(FIND(")",GZ96)-(FIND("male,",GZ96)+6)))))</f>
        <v/>
      </c>
      <c r="GW96" s="95" t="str">
        <f t="shared" ref="GW96:GW119" si="541">IF(GS96="","",(MID(GS96,(SEARCH("^^",SUBSTITUTE(GS96," ","^^",LEN(GS96)-LEN(SUBSTITUTE(GS96," ","")))))+1,99)&amp;"_"&amp;LEFT(GS96,FIND(" ",GS96)-1)&amp;"_"&amp;GT96))</f>
        <v/>
      </c>
      <c r="GY96" s="4"/>
      <c r="HA96" s="88" t="str">
        <f t="shared" ref="HA96:HA119" si="542">IF(HE96="","",HA$3)</f>
        <v/>
      </c>
      <c r="HB96" s="89" t="str">
        <f t="shared" ref="HB96:HB119" si="543">IF(HE96="","",HA$1)</f>
        <v/>
      </c>
      <c r="HC96" s="90" t="str">
        <f t="shared" ref="HC96:HC119" si="544">IF(HE96="","",HA$2)</f>
        <v/>
      </c>
      <c r="HD96" s="90" t="str">
        <f t="shared" ref="HD96:HD119" si="545">IF(HE96="","",HA$3)</f>
        <v/>
      </c>
      <c r="HE96" s="91" t="str">
        <f t="shared" ref="HE96:HE119" si="546">IF(HL96="","",IF(ISNUMBER(SEARCH(":",HL96)),MID(HL96,FIND(":",HL96)+2,FIND("(",HL96)-FIND(":",HL96)-3),LEFT(HL96,FIND("(",HL96)-2)))</f>
        <v/>
      </c>
      <c r="HF96" s="92" t="str">
        <f t="shared" ref="HF96:HF119" si="547">IF(HL96="","",MID(HL96,FIND("(",HL96)+1,4))</f>
        <v/>
      </c>
      <c r="HG96" s="93" t="str">
        <f t="shared" ref="HG96:HG119" si="548">IF(ISNUMBER(SEARCH("*female*",HL96)),"female",IF(ISNUMBER(SEARCH("*male*",HL96)),"male",""))</f>
        <v/>
      </c>
      <c r="HH96" s="94" t="str">
        <f t="shared" ref="HH96:HH119" si="549">IF(HL96="","",IF(ISERROR(MID(HL96,FIND("male,",HL96)+6,(FIND(")",HL96)-(FIND("male,",HL96)+6))))=TRUE,"missing/error",MID(HL96,FIND("male,",HL96)+6,(FIND(")",HL96)-(FIND("male,",HL96)+6)))))</f>
        <v/>
      </c>
      <c r="HI96" s="95" t="str">
        <f t="shared" ref="HI96:HI119" si="550">IF(HE96="","",(MID(HE96,(SEARCH("^^",SUBSTITUTE(HE96," ","^^",LEN(HE96)-LEN(SUBSTITUTE(HE96," ","")))))+1,99)&amp;"_"&amp;LEFT(HE96,FIND(" ",HE96)-1)&amp;"_"&amp;HF96))</f>
        <v/>
      </c>
      <c r="HK96" s="4"/>
      <c r="HM96" s="88" t="str">
        <f t="shared" ref="HM96:HM119" si="551">IF(HQ96="","",HM$3)</f>
        <v/>
      </c>
      <c r="HN96" s="89" t="str">
        <f t="shared" ref="HN96:HN119" si="552">IF(HQ96="","",HM$1)</f>
        <v/>
      </c>
      <c r="HO96" s="90" t="str">
        <f t="shared" ref="HO96:HO119" si="553">IF(HQ96="","",HM$2)</f>
        <v/>
      </c>
      <c r="HP96" s="90" t="str">
        <f t="shared" ref="HP96:HP119" si="554">IF(HQ96="","",HM$3)</f>
        <v/>
      </c>
      <c r="HQ96" s="91" t="str">
        <f t="shared" ref="HQ96:HQ119" si="555">IF(HX96="","",IF(ISNUMBER(SEARCH(":",HX96)),MID(HX96,FIND(":",HX96)+2,FIND("(",HX96)-FIND(":",HX96)-3),LEFT(HX96,FIND("(",HX96)-2)))</f>
        <v/>
      </c>
      <c r="HR96" s="92" t="str">
        <f t="shared" ref="HR96:HR119" si="556">IF(HX96="","",MID(HX96,FIND("(",HX96)+1,4))</f>
        <v/>
      </c>
      <c r="HS96" s="93" t="str">
        <f t="shared" ref="HS96:HS119" si="557">IF(ISNUMBER(SEARCH("*female*",HX96)),"female",IF(ISNUMBER(SEARCH("*male*",HX96)),"male",""))</f>
        <v/>
      </c>
      <c r="HT96" s="94" t="str">
        <f t="shared" ref="HT96:HT119" si="558">IF(HX96="","",IF(ISERROR(MID(HX96,FIND("male,",HX96)+6,(FIND(")",HX96)-(FIND("male,",HX96)+6))))=TRUE,"missing/error",MID(HX96,FIND("male,",HX96)+6,(FIND(")",HX96)-(FIND("male,",HX96)+6)))))</f>
        <v/>
      </c>
      <c r="HU96" s="95" t="str">
        <f t="shared" ref="HU96:HU119" si="559">IF(HQ96="","",(MID(HQ96,(SEARCH("^^",SUBSTITUTE(HQ96," ","^^",LEN(HQ96)-LEN(SUBSTITUTE(HQ96," ","")))))+1,99)&amp;"_"&amp;LEFT(HQ96,FIND(" ",HQ96)-1)&amp;"_"&amp;HR96))</f>
        <v/>
      </c>
      <c r="HW96" s="4"/>
      <c r="HY96" s="88" t="str">
        <f t="shared" ref="HY96:HY119" si="560">IF(IC96="","",HY$3)</f>
        <v/>
      </c>
      <c r="HZ96" s="89" t="str">
        <f t="shared" ref="HZ96:HZ119" si="561">IF(IC96="","",HY$1)</f>
        <v/>
      </c>
      <c r="IA96" s="90" t="str">
        <f t="shared" ref="IA96:IA119" si="562">IF(IC96="","",HY$2)</f>
        <v/>
      </c>
      <c r="IB96" s="90" t="str">
        <f t="shared" ref="IB96:IB119" si="563">IF(IC96="","",HY$3)</f>
        <v/>
      </c>
      <c r="IC96" s="91" t="str">
        <f t="shared" ref="IC96:IC119" si="564">IF(IJ96="","",IF(ISNUMBER(SEARCH(":",IJ96)),MID(IJ96,FIND(":",IJ96)+2,FIND("(",IJ96)-FIND(":",IJ96)-3),LEFT(IJ96,FIND("(",IJ96)-2)))</f>
        <v/>
      </c>
      <c r="ID96" s="92" t="str">
        <f t="shared" ref="ID96:ID119" si="565">IF(IJ96="","",MID(IJ96,FIND("(",IJ96)+1,4))</f>
        <v/>
      </c>
      <c r="IE96" s="93" t="str">
        <f t="shared" ref="IE96:IE119" si="566">IF(ISNUMBER(SEARCH("*female*",IJ96)),"female",IF(ISNUMBER(SEARCH("*male*",IJ96)),"male",""))</f>
        <v/>
      </c>
      <c r="IF96" s="94" t="str">
        <f t="shared" ref="IF96:IF119" si="567">IF(IJ96="","",IF(ISERROR(MID(IJ96,FIND("male,",IJ96)+6,(FIND(")",IJ96)-(FIND("male,",IJ96)+6))))=TRUE,"missing/error",MID(IJ96,FIND("male,",IJ96)+6,(FIND(")",IJ96)-(FIND("male,",IJ96)+6)))))</f>
        <v/>
      </c>
      <c r="IG96" s="95" t="str">
        <f t="shared" ref="IG96:IG119" si="568">IF(IC96="","",(MID(IC96,(SEARCH("^^",SUBSTITUTE(IC96," ","^^",LEN(IC96)-LEN(SUBSTITUTE(IC96," ","")))))+1,99)&amp;"_"&amp;LEFT(IC96,FIND(" ",IC96)-1)&amp;"_"&amp;ID96))</f>
        <v/>
      </c>
      <c r="II96" s="4"/>
      <c r="IK96" s="88" t="str">
        <f t="shared" ref="IK96:IK119" si="569">IF(IO96="","",IK$3)</f>
        <v/>
      </c>
      <c r="IL96" s="89" t="str">
        <f t="shared" ref="IL96:IL119" si="570">IF(IO96="","",IK$1)</f>
        <v/>
      </c>
      <c r="IM96" s="90" t="str">
        <f t="shared" ref="IM96:IM119" si="571">IF(IO96="","",IK$2)</f>
        <v/>
      </c>
      <c r="IN96" s="90" t="str">
        <f t="shared" ref="IN96:IN119" si="572">IF(IO96="","",IK$3)</f>
        <v/>
      </c>
      <c r="IO96" s="91" t="str">
        <f t="shared" ref="IO96:IO119" si="573">IF(IV96="","",IF(ISNUMBER(SEARCH(":",IV96)),MID(IV96,FIND(":",IV96)+2,FIND("(",IV96)-FIND(":",IV96)-3),LEFT(IV96,FIND("(",IV96)-2)))</f>
        <v/>
      </c>
      <c r="IP96" s="92" t="str">
        <f t="shared" ref="IP96:IP119" si="574">IF(IV96="","",MID(IV96,FIND("(",IV96)+1,4))</f>
        <v/>
      </c>
      <c r="IQ96" s="93" t="str">
        <f t="shared" ref="IQ96:IQ119" si="575">IF(ISNUMBER(SEARCH("*female*",IV96)),"female",IF(ISNUMBER(SEARCH("*male*",IV96)),"male",""))</f>
        <v/>
      </c>
      <c r="IR96" s="94" t="str">
        <f t="shared" ref="IR96:IR119" si="576">IF(IV96="","",IF(ISERROR(MID(IV96,FIND("male,",IV96)+6,(FIND(")",IV96)-(FIND("male,",IV96)+6))))=TRUE,"missing/error",MID(IV96,FIND("male,",IV96)+6,(FIND(")",IV96)-(FIND("male,",IV96)+6)))))</f>
        <v/>
      </c>
      <c r="IS96" s="95" t="str">
        <f t="shared" ref="IS96:IS119" si="577">IF(IO96="","",(MID(IO96,(SEARCH("^^",SUBSTITUTE(IO96," ","^^",LEN(IO96)-LEN(SUBSTITUTE(IO96," ","")))))+1,99)&amp;"_"&amp;LEFT(IO96,FIND(" ",IO96)-1)&amp;"_"&amp;IP96))</f>
        <v/>
      </c>
      <c r="IU96" s="4"/>
      <c r="IW96" s="88" t="str">
        <f t="shared" ref="IW96:IW119" si="578">IF(JA96="","",IW$3)</f>
        <v/>
      </c>
      <c r="IX96" s="89" t="str">
        <f t="shared" ref="IX96:IX119" si="579">IF(JA96="","",IW$1)</f>
        <v/>
      </c>
      <c r="IY96" s="90" t="str">
        <f t="shared" ref="IY96:IY119" si="580">IF(JA96="","",IW$2)</f>
        <v/>
      </c>
      <c r="IZ96" s="90" t="str">
        <f t="shared" ref="IZ96:IZ119" si="581">IF(JA96="","",IW$3)</f>
        <v/>
      </c>
      <c r="JA96" s="91" t="str">
        <f t="shared" ref="JA96:JA119" si="582">IF(JH96="","",IF(ISNUMBER(SEARCH(":",JH96)),MID(JH96,FIND(":",JH96)+2,FIND("(",JH96)-FIND(":",JH96)-3),LEFT(JH96,FIND("(",JH96)-2)))</f>
        <v/>
      </c>
      <c r="JB96" s="92" t="str">
        <f t="shared" ref="JB96:JB119" si="583">IF(JH96="","",MID(JH96,FIND("(",JH96)+1,4))</f>
        <v/>
      </c>
      <c r="JC96" s="93" t="str">
        <f t="shared" ref="JC96:JC119" si="584">IF(ISNUMBER(SEARCH("*female*",JH96)),"female",IF(ISNUMBER(SEARCH("*male*",JH96)),"male",""))</f>
        <v/>
      </c>
      <c r="JD96" s="94" t="str">
        <f t="shared" ref="JD96:JD119" si="585">IF(JH96="","",IF(ISERROR(MID(JH96,FIND("male,",JH96)+6,(FIND(")",JH96)-(FIND("male,",JH96)+6))))=TRUE,"missing/error",MID(JH96,FIND("male,",JH96)+6,(FIND(")",JH96)-(FIND("male,",JH96)+6)))))</f>
        <v/>
      </c>
      <c r="JE96" s="95" t="str">
        <f t="shared" ref="JE96:JE119" si="586">IF(JA96="","",(MID(JA96,(SEARCH("^^",SUBSTITUTE(JA96," ","^^",LEN(JA96)-LEN(SUBSTITUTE(JA96," ","")))))+1,99)&amp;"_"&amp;LEFT(JA96,FIND(" ",JA96)-1)&amp;"_"&amp;JB96))</f>
        <v/>
      </c>
      <c r="JG96" s="4"/>
      <c r="JI96" s="88" t="str">
        <f t="shared" ref="JI96:JI119" si="587">IF(JM96="","",JI$3)</f>
        <v/>
      </c>
      <c r="JJ96" s="89" t="str">
        <f t="shared" ref="JJ96:JJ119" si="588">IF(JM96="","",JI$1)</f>
        <v/>
      </c>
      <c r="JK96" s="90" t="str">
        <f t="shared" ref="JK96:JK119" si="589">IF(JM96="","",JI$2)</f>
        <v/>
      </c>
      <c r="JL96" s="90" t="str">
        <f t="shared" ref="JL96:JL119" si="590">IF(JM96="","",JI$3)</f>
        <v/>
      </c>
      <c r="JM96" s="91" t="str">
        <f t="shared" ref="JM96:JM119" si="591">IF(JT96="","",IF(ISNUMBER(SEARCH(":",JT96)),MID(JT96,FIND(":",JT96)+2,FIND("(",JT96)-FIND(":",JT96)-3),LEFT(JT96,FIND("(",JT96)-2)))</f>
        <v/>
      </c>
      <c r="JN96" s="92" t="str">
        <f t="shared" ref="JN96:JN119" si="592">IF(JT96="","",MID(JT96,FIND("(",JT96)+1,4))</f>
        <v/>
      </c>
      <c r="JO96" s="93" t="str">
        <f t="shared" ref="JO96:JO119" si="593">IF(ISNUMBER(SEARCH("*female*",JT96)),"female",IF(ISNUMBER(SEARCH("*male*",JT96)),"male",""))</f>
        <v/>
      </c>
      <c r="JP96" s="94" t="str">
        <f t="shared" ref="JP96:JP119" si="594">IF(JT96="","",IF(ISERROR(MID(JT96,FIND("male,",JT96)+6,(FIND(")",JT96)-(FIND("male,",JT96)+6))))=TRUE,"missing/error",MID(JT96,FIND("male,",JT96)+6,(FIND(")",JT96)-(FIND("male,",JT96)+6)))))</f>
        <v/>
      </c>
      <c r="JQ96" s="95" t="str">
        <f t="shared" ref="JQ96:JQ119" si="595">IF(JM96="","",(MID(JM96,(SEARCH("^^",SUBSTITUTE(JM96," ","^^",LEN(JM96)-LEN(SUBSTITUTE(JM96," ","")))))+1,99)&amp;"_"&amp;LEFT(JM96,FIND(" ",JM96)-1)&amp;"_"&amp;JN96))</f>
        <v/>
      </c>
      <c r="JS96" s="4"/>
      <c r="JU96" s="88" t="str">
        <f t="shared" ref="JU96:JU119" si="596">IF(JY96="","",JU$3)</f>
        <v/>
      </c>
      <c r="JV96" s="89" t="str">
        <f t="shared" ref="JV96:JV119" si="597">IF(JY96="","",JU$1)</f>
        <v/>
      </c>
      <c r="JW96" s="90" t="str">
        <f t="shared" ref="JW96:JW119" si="598">IF(JY96="","",JU$2)</f>
        <v/>
      </c>
      <c r="JX96" s="90" t="str">
        <f t="shared" ref="JX96:JX119" si="599">IF(JY96="","",JU$3)</f>
        <v/>
      </c>
      <c r="JY96" s="91" t="str">
        <f t="shared" ref="JY96:JY119" si="600">IF(KF96="","",IF(ISNUMBER(SEARCH(":",KF96)),MID(KF96,FIND(":",KF96)+2,FIND("(",KF96)-FIND(":",KF96)-3),LEFT(KF96,FIND("(",KF96)-2)))</f>
        <v/>
      </c>
      <c r="JZ96" s="92" t="str">
        <f t="shared" ref="JZ96:JZ119" si="601">IF(KF96="","",MID(KF96,FIND("(",KF96)+1,4))</f>
        <v/>
      </c>
      <c r="KA96" s="93" t="str">
        <f t="shared" ref="KA96:KA119" si="602">IF(ISNUMBER(SEARCH("*female*",KF96)),"female",IF(ISNUMBER(SEARCH("*male*",KF96)),"male",""))</f>
        <v/>
      </c>
      <c r="KB96" s="94" t="str">
        <f t="shared" ref="KB96:KB119" si="603">IF(KF96="","",IF(ISERROR(MID(KF96,FIND("male,",KF96)+6,(FIND(")",KF96)-(FIND("male,",KF96)+6))))=TRUE,"missing/error",MID(KF96,FIND("male,",KF96)+6,(FIND(")",KF96)-(FIND("male,",KF96)+6)))))</f>
        <v/>
      </c>
      <c r="KC96" s="95" t="str">
        <f t="shared" ref="KC96:KC119" si="604">IF(JY96="","",(MID(JY96,(SEARCH("^^",SUBSTITUTE(JY96," ","^^",LEN(JY96)-LEN(SUBSTITUTE(JY96," ","")))))+1,99)&amp;"_"&amp;LEFT(JY96,FIND(" ",JY96)-1)&amp;"_"&amp;JZ96))</f>
        <v/>
      </c>
      <c r="KE96" s="4"/>
    </row>
    <row r="97" spans="1:291" ht="13.5" customHeight="1" x14ac:dyDescent="0.25">
      <c r="A97" s="17"/>
      <c r="E97" s="88" t="str">
        <f t="shared" si="390"/>
        <v/>
      </c>
      <c r="F97" s="89" t="str">
        <f t="shared" si="391"/>
        <v/>
      </c>
      <c r="G97" s="90" t="str">
        <f t="shared" si="392"/>
        <v/>
      </c>
      <c r="H97" s="90" t="str">
        <f t="shared" si="393"/>
        <v/>
      </c>
      <c r="I97" s="91" t="str">
        <f t="shared" si="394"/>
        <v/>
      </c>
      <c r="J97" s="92" t="str">
        <f t="shared" si="395"/>
        <v/>
      </c>
      <c r="K97" s="93" t="str">
        <f t="shared" si="396"/>
        <v/>
      </c>
      <c r="L97" s="94" t="str">
        <f t="shared" si="397"/>
        <v/>
      </c>
      <c r="M97" s="95" t="str">
        <f t="shared" si="398"/>
        <v/>
      </c>
      <c r="O97" s="4"/>
      <c r="Q97" s="88" t="str">
        <f t="shared" si="399"/>
        <v/>
      </c>
      <c r="R97" s="89" t="str">
        <f t="shared" si="400"/>
        <v/>
      </c>
      <c r="S97" s="90" t="str">
        <f t="shared" si="401"/>
        <v/>
      </c>
      <c r="T97" s="90" t="str">
        <f t="shared" si="402"/>
        <v/>
      </c>
      <c r="U97" s="91" t="str">
        <f t="shared" si="403"/>
        <v/>
      </c>
      <c r="V97" s="92" t="str">
        <f t="shared" si="404"/>
        <v/>
      </c>
      <c r="W97" s="93" t="str">
        <f t="shared" si="405"/>
        <v/>
      </c>
      <c r="X97" s="94" t="str">
        <f t="shared" si="406"/>
        <v/>
      </c>
      <c r="Y97" s="95" t="str">
        <f t="shared" si="407"/>
        <v/>
      </c>
      <c r="AA97" s="4"/>
      <c r="AC97" s="88" t="str">
        <f t="shared" si="408"/>
        <v/>
      </c>
      <c r="AD97" s="89" t="str">
        <f t="shared" si="409"/>
        <v/>
      </c>
      <c r="AE97" s="90" t="str">
        <f t="shared" si="410"/>
        <v/>
      </c>
      <c r="AF97" s="90" t="str">
        <f t="shared" si="411"/>
        <v/>
      </c>
      <c r="AG97" s="91" t="str">
        <f t="shared" si="412"/>
        <v/>
      </c>
      <c r="AH97" s="92" t="str">
        <f t="shared" si="413"/>
        <v/>
      </c>
      <c r="AI97" s="93" t="str">
        <f t="shared" si="414"/>
        <v/>
      </c>
      <c r="AJ97" s="94" t="str">
        <f t="shared" si="415"/>
        <v/>
      </c>
      <c r="AK97" s="95" t="str">
        <f t="shared" si="416"/>
        <v/>
      </c>
      <c r="AM97" s="4"/>
      <c r="AO97" s="88" t="str">
        <f t="shared" si="417"/>
        <v/>
      </c>
      <c r="AP97" s="89" t="str">
        <f t="shared" si="418"/>
        <v/>
      </c>
      <c r="AQ97" s="90" t="str">
        <f t="shared" si="419"/>
        <v/>
      </c>
      <c r="AR97" s="90" t="str">
        <f t="shared" si="420"/>
        <v/>
      </c>
      <c r="AS97" s="91" t="str">
        <f t="shared" si="421"/>
        <v/>
      </c>
      <c r="AT97" s="92" t="str">
        <f t="shared" si="422"/>
        <v/>
      </c>
      <c r="AU97" s="93" t="str">
        <f t="shared" si="423"/>
        <v/>
      </c>
      <c r="AV97" s="94" t="str">
        <f t="shared" si="424"/>
        <v/>
      </c>
      <c r="AW97" s="95" t="str">
        <f t="shared" si="425"/>
        <v/>
      </c>
      <c r="AY97" s="4"/>
      <c r="BA97" s="88" t="str">
        <f t="shared" si="426"/>
        <v/>
      </c>
      <c r="BB97" s="89" t="str">
        <f t="shared" si="427"/>
        <v/>
      </c>
      <c r="BC97" s="90" t="str">
        <f t="shared" si="428"/>
        <v/>
      </c>
      <c r="BD97" s="90" t="str">
        <f t="shared" si="429"/>
        <v/>
      </c>
      <c r="BE97" s="91" t="str">
        <f t="shared" si="430"/>
        <v/>
      </c>
      <c r="BF97" s="92" t="str">
        <f t="shared" si="431"/>
        <v/>
      </c>
      <c r="BG97" s="93" t="str">
        <f t="shared" si="432"/>
        <v/>
      </c>
      <c r="BH97" s="94" t="str">
        <f t="shared" si="433"/>
        <v/>
      </c>
      <c r="BI97" s="95" t="str">
        <f t="shared" si="434"/>
        <v/>
      </c>
      <c r="BK97" s="4"/>
      <c r="BM97" s="88" t="str">
        <f t="shared" si="435"/>
        <v/>
      </c>
      <c r="BN97" s="89" t="str">
        <f t="shared" si="436"/>
        <v/>
      </c>
      <c r="BO97" s="90" t="str">
        <f t="shared" si="437"/>
        <v/>
      </c>
      <c r="BP97" s="90" t="str">
        <f t="shared" si="438"/>
        <v/>
      </c>
      <c r="BQ97" s="91" t="str">
        <f t="shared" si="439"/>
        <v/>
      </c>
      <c r="BR97" s="92" t="str">
        <f t="shared" si="440"/>
        <v/>
      </c>
      <c r="BS97" s="93" t="str">
        <f t="shared" si="441"/>
        <v/>
      </c>
      <c r="BT97" s="94" t="str">
        <f t="shared" si="442"/>
        <v/>
      </c>
      <c r="BU97" s="95" t="str">
        <f t="shared" si="443"/>
        <v/>
      </c>
      <c r="BW97" s="4"/>
      <c r="BY97" s="88" t="str">
        <f t="shared" si="444"/>
        <v/>
      </c>
      <c r="BZ97" s="89" t="str">
        <f t="shared" si="445"/>
        <v/>
      </c>
      <c r="CA97" s="90" t="str">
        <f t="shared" si="446"/>
        <v/>
      </c>
      <c r="CB97" s="90" t="str">
        <f t="shared" si="447"/>
        <v/>
      </c>
      <c r="CC97" s="91" t="str">
        <f t="shared" si="448"/>
        <v/>
      </c>
      <c r="CD97" s="92" t="str">
        <f t="shared" si="449"/>
        <v/>
      </c>
      <c r="CE97" s="93" t="str">
        <f t="shared" si="450"/>
        <v/>
      </c>
      <c r="CF97" s="94" t="str">
        <f t="shared" si="451"/>
        <v/>
      </c>
      <c r="CG97" s="95" t="str">
        <f t="shared" si="452"/>
        <v/>
      </c>
      <c r="CI97" s="4"/>
      <c r="CK97" s="88" t="str">
        <f t="shared" si="453"/>
        <v/>
      </c>
      <c r="CL97" s="89" t="str">
        <f t="shared" si="454"/>
        <v/>
      </c>
      <c r="CM97" s="90" t="str">
        <f t="shared" si="455"/>
        <v/>
      </c>
      <c r="CN97" s="90" t="str">
        <f t="shared" si="456"/>
        <v/>
      </c>
      <c r="CO97" s="91" t="str">
        <f t="shared" si="457"/>
        <v/>
      </c>
      <c r="CP97" s="92" t="str">
        <f t="shared" si="458"/>
        <v/>
      </c>
      <c r="CQ97" s="93" t="str">
        <f t="shared" si="459"/>
        <v/>
      </c>
      <c r="CR97" s="94" t="str">
        <f t="shared" si="460"/>
        <v/>
      </c>
      <c r="CS97" s="95" t="str">
        <f t="shared" si="461"/>
        <v/>
      </c>
      <c r="CU97" s="4"/>
      <c r="CW97" s="88" t="str">
        <f t="shared" si="462"/>
        <v/>
      </c>
      <c r="CX97" s="89" t="str">
        <f t="shared" si="463"/>
        <v/>
      </c>
      <c r="CY97" s="90" t="str">
        <f t="shared" si="464"/>
        <v/>
      </c>
      <c r="CZ97" s="90" t="str">
        <f t="shared" si="465"/>
        <v/>
      </c>
      <c r="DA97" s="91" t="str">
        <f t="shared" si="466"/>
        <v/>
      </c>
      <c r="DB97" s="92" t="str">
        <f t="shared" si="467"/>
        <v/>
      </c>
      <c r="DC97" s="93" t="str">
        <f t="shared" si="468"/>
        <v/>
      </c>
      <c r="DD97" s="94" t="str">
        <f t="shared" si="469"/>
        <v/>
      </c>
      <c r="DE97" s="95" t="str">
        <f t="shared" si="470"/>
        <v/>
      </c>
      <c r="DG97" s="4"/>
      <c r="DI97" s="88" t="str">
        <f t="shared" si="471"/>
        <v/>
      </c>
      <c r="DJ97" s="89" t="str">
        <f t="shared" si="472"/>
        <v/>
      </c>
      <c r="DK97" s="90" t="str">
        <f t="shared" si="473"/>
        <v/>
      </c>
      <c r="DL97" s="90" t="str">
        <f t="shared" si="474"/>
        <v/>
      </c>
      <c r="DM97" s="91" t="str">
        <f t="shared" si="475"/>
        <v/>
      </c>
      <c r="DN97" s="92" t="str">
        <f t="shared" si="476"/>
        <v/>
      </c>
      <c r="DO97" s="93" t="str">
        <f t="shared" si="477"/>
        <v/>
      </c>
      <c r="DP97" s="94" t="str">
        <f t="shared" si="478"/>
        <v/>
      </c>
      <c r="DQ97" s="95" t="str">
        <f t="shared" si="479"/>
        <v/>
      </c>
      <c r="DS97" s="4"/>
      <c r="DU97" s="88" t="str">
        <f t="shared" si="480"/>
        <v/>
      </c>
      <c r="DV97" s="89" t="str">
        <f t="shared" si="481"/>
        <v/>
      </c>
      <c r="DW97" s="90" t="str">
        <f t="shared" si="482"/>
        <v/>
      </c>
      <c r="DX97" s="90" t="str">
        <f t="shared" si="483"/>
        <v/>
      </c>
      <c r="DY97" s="91" t="str">
        <f t="shared" si="484"/>
        <v/>
      </c>
      <c r="DZ97" s="92" t="str">
        <f t="shared" si="485"/>
        <v/>
      </c>
      <c r="EA97" s="93" t="str">
        <f t="shared" si="486"/>
        <v/>
      </c>
      <c r="EB97" s="94" t="str">
        <f t="shared" si="487"/>
        <v/>
      </c>
      <c r="EC97" s="95" t="str">
        <f t="shared" si="488"/>
        <v/>
      </c>
      <c r="EE97" s="4"/>
      <c r="EG97" s="88" t="str">
        <f t="shared" si="489"/>
        <v/>
      </c>
      <c r="EH97" s="89" t="str">
        <f t="shared" si="490"/>
        <v/>
      </c>
      <c r="EI97" s="90" t="str">
        <f t="shared" si="491"/>
        <v/>
      </c>
      <c r="EJ97" s="90" t="str">
        <f t="shared" si="492"/>
        <v/>
      </c>
      <c r="EK97" s="91" t="str">
        <f t="shared" si="493"/>
        <v/>
      </c>
      <c r="EL97" s="92" t="str">
        <f t="shared" si="494"/>
        <v/>
      </c>
      <c r="EM97" s="93" t="str">
        <f t="shared" si="495"/>
        <v/>
      </c>
      <c r="EN97" s="94" t="str">
        <f t="shared" si="496"/>
        <v/>
      </c>
      <c r="EO97" s="95" t="str">
        <f t="shared" si="497"/>
        <v/>
      </c>
      <c r="EQ97" s="4"/>
      <c r="ES97" s="88" t="str">
        <f t="shared" si="498"/>
        <v/>
      </c>
      <c r="ET97" s="89" t="str">
        <f t="shared" si="499"/>
        <v/>
      </c>
      <c r="EU97" s="90" t="str">
        <f t="shared" si="500"/>
        <v/>
      </c>
      <c r="EV97" s="90" t="str">
        <f t="shared" si="501"/>
        <v/>
      </c>
      <c r="EW97" s="91" t="str">
        <f t="shared" si="502"/>
        <v/>
      </c>
      <c r="EX97" s="92" t="str">
        <f t="shared" si="503"/>
        <v/>
      </c>
      <c r="EY97" s="93" t="str">
        <f t="shared" si="504"/>
        <v/>
      </c>
      <c r="EZ97" s="94" t="str">
        <f t="shared" si="505"/>
        <v/>
      </c>
      <c r="FA97" s="95" t="str">
        <f t="shared" si="506"/>
        <v/>
      </c>
      <c r="FC97" s="4"/>
      <c r="FE97" s="88" t="str">
        <f t="shared" si="507"/>
        <v/>
      </c>
      <c r="FF97" s="89" t="str">
        <f t="shared" si="508"/>
        <v/>
      </c>
      <c r="FG97" s="90" t="str">
        <f t="shared" si="509"/>
        <v/>
      </c>
      <c r="FH97" s="90" t="str">
        <f t="shared" si="510"/>
        <v/>
      </c>
      <c r="FI97" s="91" t="str">
        <f t="shared" si="511"/>
        <v/>
      </c>
      <c r="FJ97" s="92" t="str">
        <f t="shared" si="512"/>
        <v/>
      </c>
      <c r="FK97" s="93" t="str">
        <f t="shared" si="513"/>
        <v/>
      </c>
      <c r="FL97" s="94" t="str">
        <f t="shared" si="514"/>
        <v/>
      </c>
      <c r="FM97" s="95" t="str">
        <f t="shared" si="515"/>
        <v/>
      </c>
      <c r="FO97" s="4"/>
      <c r="FQ97" s="88" t="str">
        <f>IF(FU97="","",#REF!)</f>
        <v/>
      </c>
      <c r="FR97" s="89" t="str">
        <f t="shared" si="516"/>
        <v/>
      </c>
      <c r="FS97" s="90" t="str">
        <f t="shared" si="517"/>
        <v/>
      </c>
      <c r="FT97" s="90" t="str">
        <f t="shared" si="518"/>
        <v/>
      </c>
      <c r="FU97" s="91" t="str">
        <f t="shared" si="519"/>
        <v/>
      </c>
      <c r="FV97" s="92" t="str">
        <f t="shared" si="520"/>
        <v/>
      </c>
      <c r="FW97" s="93" t="str">
        <f t="shared" si="521"/>
        <v/>
      </c>
      <c r="FX97" s="94" t="str">
        <f t="shared" si="522"/>
        <v/>
      </c>
      <c r="FY97" s="95" t="str">
        <f t="shared" si="523"/>
        <v/>
      </c>
      <c r="GA97" s="4"/>
      <c r="GC97" s="88" t="str">
        <f t="shared" si="524"/>
        <v/>
      </c>
      <c r="GD97" s="89" t="str">
        <f t="shared" si="525"/>
        <v/>
      </c>
      <c r="GE97" s="90" t="str">
        <f t="shared" si="526"/>
        <v/>
      </c>
      <c r="GF97" s="90" t="str">
        <f t="shared" si="527"/>
        <v/>
      </c>
      <c r="GG97" s="91" t="str">
        <f t="shared" si="528"/>
        <v/>
      </c>
      <c r="GH97" s="92" t="str">
        <f t="shared" si="529"/>
        <v/>
      </c>
      <c r="GI97" s="93" t="str">
        <f t="shared" si="530"/>
        <v/>
      </c>
      <c r="GJ97" s="94" t="str">
        <f t="shared" si="531"/>
        <v/>
      </c>
      <c r="GK97" s="95" t="str">
        <f t="shared" si="532"/>
        <v/>
      </c>
      <c r="GM97" s="4"/>
      <c r="GO97" s="88" t="str">
        <f t="shared" si="533"/>
        <v/>
      </c>
      <c r="GP97" s="89" t="str">
        <f t="shared" si="534"/>
        <v/>
      </c>
      <c r="GQ97" s="90" t="str">
        <f t="shared" si="535"/>
        <v/>
      </c>
      <c r="GR97" s="90" t="str">
        <f t="shared" si="536"/>
        <v/>
      </c>
      <c r="GS97" s="91" t="str">
        <f t="shared" si="537"/>
        <v/>
      </c>
      <c r="GT97" s="92" t="str">
        <f t="shared" si="538"/>
        <v/>
      </c>
      <c r="GU97" s="93" t="str">
        <f t="shared" si="539"/>
        <v/>
      </c>
      <c r="GV97" s="94" t="str">
        <f t="shared" si="540"/>
        <v/>
      </c>
      <c r="GW97" s="95" t="str">
        <f t="shared" si="541"/>
        <v/>
      </c>
      <c r="GY97" s="4"/>
      <c r="HA97" s="88" t="str">
        <f t="shared" si="542"/>
        <v/>
      </c>
      <c r="HB97" s="89" t="str">
        <f t="shared" si="543"/>
        <v/>
      </c>
      <c r="HC97" s="90" t="str">
        <f t="shared" si="544"/>
        <v/>
      </c>
      <c r="HD97" s="90" t="str">
        <f t="shared" si="545"/>
        <v/>
      </c>
      <c r="HE97" s="91" t="str">
        <f t="shared" si="546"/>
        <v/>
      </c>
      <c r="HF97" s="92" t="str">
        <f t="shared" si="547"/>
        <v/>
      </c>
      <c r="HG97" s="93" t="str">
        <f t="shared" si="548"/>
        <v/>
      </c>
      <c r="HH97" s="94" t="str">
        <f t="shared" si="549"/>
        <v/>
      </c>
      <c r="HI97" s="95" t="str">
        <f t="shared" si="550"/>
        <v/>
      </c>
      <c r="HK97" s="4"/>
      <c r="HM97" s="88" t="str">
        <f t="shared" si="551"/>
        <v/>
      </c>
      <c r="HN97" s="89" t="str">
        <f t="shared" si="552"/>
        <v/>
      </c>
      <c r="HO97" s="90" t="str">
        <f t="shared" si="553"/>
        <v/>
      </c>
      <c r="HP97" s="90" t="str">
        <f t="shared" si="554"/>
        <v/>
      </c>
      <c r="HQ97" s="91" t="str">
        <f t="shared" si="555"/>
        <v/>
      </c>
      <c r="HR97" s="92" t="str">
        <f t="shared" si="556"/>
        <v/>
      </c>
      <c r="HS97" s="93" t="str">
        <f t="shared" si="557"/>
        <v/>
      </c>
      <c r="HT97" s="94" t="str">
        <f t="shared" si="558"/>
        <v/>
      </c>
      <c r="HU97" s="95" t="str">
        <f t="shared" si="559"/>
        <v/>
      </c>
      <c r="HW97" s="4"/>
      <c r="HY97" s="88" t="str">
        <f t="shared" si="560"/>
        <v/>
      </c>
      <c r="HZ97" s="89" t="str">
        <f t="shared" si="561"/>
        <v/>
      </c>
      <c r="IA97" s="90" t="str">
        <f t="shared" si="562"/>
        <v/>
      </c>
      <c r="IB97" s="90" t="str">
        <f t="shared" si="563"/>
        <v/>
      </c>
      <c r="IC97" s="91" t="str">
        <f t="shared" si="564"/>
        <v/>
      </c>
      <c r="ID97" s="92" t="str">
        <f t="shared" si="565"/>
        <v/>
      </c>
      <c r="IE97" s="93" t="str">
        <f t="shared" si="566"/>
        <v/>
      </c>
      <c r="IF97" s="94" t="str">
        <f t="shared" si="567"/>
        <v/>
      </c>
      <c r="IG97" s="95" t="str">
        <f t="shared" si="568"/>
        <v/>
      </c>
      <c r="II97" s="4"/>
      <c r="IK97" s="88" t="str">
        <f t="shared" si="569"/>
        <v/>
      </c>
      <c r="IL97" s="89" t="str">
        <f t="shared" si="570"/>
        <v/>
      </c>
      <c r="IM97" s="90" t="str">
        <f t="shared" si="571"/>
        <v/>
      </c>
      <c r="IN97" s="90" t="str">
        <f t="shared" si="572"/>
        <v/>
      </c>
      <c r="IO97" s="91" t="str">
        <f t="shared" si="573"/>
        <v/>
      </c>
      <c r="IP97" s="92" t="str">
        <f t="shared" si="574"/>
        <v/>
      </c>
      <c r="IQ97" s="93" t="str">
        <f t="shared" si="575"/>
        <v/>
      </c>
      <c r="IR97" s="94" t="str">
        <f t="shared" si="576"/>
        <v/>
      </c>
      <c r="IS97" s="95" t="str">
        <f t="shared" si="577"/>
        <v/>
      </c>
      <c r="IU97" s="4"/>
      <c r="IW97" s="88" t="str">
        <f t="shared" si="578"/>
        <v/>
      </c>
      <c r="IX97" s="89" t="str">
        <f t="shared" si="579"/>
        <v/>
      </c>
      <c r="IY97" s="90" t="str">
        <f t="shared" si="580"/>
        <v/>
      </c>
      <c r="IZ97" s="90" t="str">
        <f t="shared" si="581"/>
        <v/>
      </c>
      <c r="JA97" s="91" t="str">
        <f t="shared" si="582"/>
        <v/>
      </c>
      <c r="JB97" s="92" t="str">
        <f t="shared" si="583"/>
        <v/>
      </c>
      <c r="JC97" s="93" t="str">
        <f t="shared" si="584"/>
        <v/>
      </c>
      <c r="JD97" s="94" t="str">
        <f t="shared" si="585"/>
        <v/>
      </c>
      <c r="JE97" s="95" t="str">
        <f t="shared" si="586"/>
        <v/>
      </c>
      <c r="JG97" s="4"/>
      <c r="JI97" s="88" t="str">
        <f t="shared" si="587"/>
        <v/>
      </c>
      <c r="JJ97" s="89" t="str">
        <f t="shared" si="588"/>
        <v/>
      </c>
      <c r="JK97" s="90" t="str">
        <f t="shared" si="589"/>
        <v/>
      </c>
      <c r="JL97" s="90" t="str">
        <f t="shared" si="590"/>
        <v/>
      </c>
      <c r="JM97" s="91" t="str">
        <f t="shared" si="591"/>
        <v/>
      </c>
      <c r="JN97" s="92" t="str">
        <f t="shared" si="592"/>
        <v/>
      </c>
      <c r="JO97" s="93" t="str">
        <f t="shared" si="593"/>
        <v/>
      </c>
      <c r="JP97" s="94" t="str">
        <f t="shared" si="594"/>
        <v/>
      </c>
      <c r="JQ97" s="95" t="str">
        <f t="shared" si="595"/>
        <v/>
      </c>
      <c r="JS97" s="4"/>
      <c r="JU97" s="88" t="str">
        <f t="shared" si="596"/>
        <v/>
      </c>
      <c r="JV97" s="89" t="str">
        <f t="shared" si="597"/>
        <v/>
      </c>
      <c r="JW97" s="90" t="str">
        <f t="shared" si="598"/>
        <v/>
      </c>
      <c r="JX97" s="90" t="str">
        <f t="shared" si="599"/>
        <v/>
      </c>
      <c r="JY97" s="91" t="str">
        <f t="shared" si="600"/>
        <v/>
      </c>
      <c r="JZ97" s="92" t="str">
        <f t="shared" si="601"/>
        <v/>
      </c>
      <c r="KA97" s="93" t="str">
        <f t="shared" si="602"/>
        <v/>
      </c>
      <c r="KB97" s="94" t="str">
        <f t="shared" si="603"/>
        <v/>
      </c>
      <c r="KC97" s="95" t="str">
        <f t="shared" si="604"/>
        <v/>
      </c>
      <c r="KE97" s="4"/>
    </row>
    <row r="98" spans="1:291" ht="13.5" customHeight="1" x14ac:dyDescent="0.25">
      <c r="A98" s="17"/>
      <c r="E98" s="88" t="str">
        <f t="shared" si="390"/>
        <v/>
      </c>
      <c r="F98" s="89" t="str">
        <f t="shared" si="391"/>
        <v/>
      </c>
      <c r="G98" s="90" t="str">
        <f t="shared" si="392"/>
        <v/>
      </c>
      <c r="H98" s="90" t="str">
        <f t="shared" si="393"/>
        <v/>
      </c>
      <c r="I98" s="91" t="str">
        <f t="shared" si="394"/>
        <v/>
      </c>
      <c r="J98" s="92" t="str">
        <f t="shared" si="395"/>
        <v/>
      </c>
      <c r="K98" s="93" t="str">
        <f t="shared" si="396"/>
        <v/>
      </c>
      <c r="L98" s="94" t="str">
        <f t="shared" si="397"/>
        <v/>
      </c>
      <c r="M98" s="95" t="str">
        <f t="shared" si="398"/>
        <v/>
      </c>
      <c r="O98" s="4"/>
      <c r="Q98" s="88" t="str">
        <f t="shared" si="399"/>
        <v/>
      </c>
      <c r="R98" s="89" t="str">
        <f t="shared" si="400"/>
        <v/>
      </c>
      <c r="S98" s="90" t="str">
        <f t="shared" si="401"/>
        <v/>
      </c>
      <c r="T98" s="90" t="str">
        <f t="shared" si="402"/>
        <v/>
      </c>
      <c r="U98" s="91" t="str">
        <f t="shared" si="403"/>
        <v/>
      </c>
      <c r="V98" s="92" t="str">
        <f t="shared" si="404"/>
        <v/>
      </c>
      <c r="W98" s="93" t="str">
        <f t="shared" si="405"/>
        <v/>
      </c>
      <c r="X98" s="94" t="str">
        <f t="shared" si="406"/>
        <v/>
      </c>
      <c r="Y98" s="95" t="str">
        <f t="shared" si="407"/>
        <v/>
      </c>
      <c r="AA98" s="4"/>
      <c r="AC98" s="88" t="str">
        <f t="shared" si="408"/>
        <v/>
      </c>
      <c r="AD98" s="89" t="str">
        <f t="shared" si="409"/>
        <v/>
      </c>
      <c r="AE98" s="90" t="str">
        <f t="shared" si="410"/>
        <v/>
      </c>
      <c r="AF98" s="90" t="str">
        <f t="shared" si="411"/>
        <v/>
      </c>
      <c r="AG98" s="91" t="str">
        <f t="shared" si="412"/>
        <v/>
      </c>
      <c r="AH98" s="92" t="str">
        <f t="shared" si="413"/>
        <v/>
      </c>
      <c r="AI98" s="93" t="str">
        <f t="shared" si="414"/>
        <v/>
      </c>
      <c r="AJ98" s="94" t="str">
        <f t="shared" si="415"/>
        <v/>
      </c>
      <c r="AK98" s="95" t="str">
        <f t="shared" si="416"/>
        <v/>
      </c>
      <c r="AM98" s="4"/>
      <c r="AO98" s="88" t="str">
        <f t="shared" si="417"/>
        <v/>
      </c>
      <c r="AP98" s="89" t="str">
        <f t="shared" si="418"/>
        <v/>
      </c>
      <c r="AQ98" s="90" t="str">
        <f t="shared" si="419"/>
        <v/>
      </c>
      <c r="AR98" s="90" t="str">
        <f t="shared" si="420"/>
        <v/>
      </c>
      <c r="AS98" s="91" t="str">
        <f t="shared" si="421"/>
        <v/>
      </c>
      <c r="AT98" s="92" t="str">
        <f t="shared" si="422"/>
        <v/>
      </c>
      <c r="AU98" s="93" t="str">
        <f t="shared" si="423"/>
        <v/>
      </c>
      <c r="AV98" s="94" t="str">
        <f t="shared" si="424"/>
        <v/>
      </c>
      <c r="AW98" s="95" t="str">
        <f t="shared" si="425"/>
        <v/>
      </c>
      <c r="AY98" s="4"/>
      <c r="BA98" s="88" t="str">
        <f t="shared" si="426"/>
        <v/>
      </c>
      <c r="BB98" s="89" t="str">
        <f t="shared" si="427"/>
        <v/>
      </c>
      <c r="BC98" s="90" t="str">
        <f t="shared" si="428"/>
        <v/>
      </c>
      <c r="BD98" s="90" t="str">
        <f t="shared" si="429"/>
        <v/>
      </c>
      <c r="BE98" s="91" t="str">
        <f t="shared" si="430"/>
        <v/>
      </c>
      <c r="BF98" s="92" t="str">
        <f t="shared" si="431"/>
        <v/>
      </c>
      <c r="BG98" s="93" t="str">
        <f t="shared" si="432"/>
        <v/>
      </c>
      <c r="BH98" s="94" t="str">
        <f t="shared" si="433"/>
        <v/>
      </c>
      <c r="BI98" s="95" t="str">
        <f t="shared" si="434"/>
        <v/>
      </c>
      <c r="BK98" s="4"/>
      <c r="BM98" s="88" t="str">
        <f t="shared" si="435"/>
        <v/>
      </c>
      <c r="BN98" s="89" t="str">
        <f t="shared" si="436"/>
        <v/>
      </c>
      <c r="BO98" s="90" t="str">
        <f t="shared" si="437"/>
        <v/>
      </c>
      <c r="BP98" s="90" t="str">
        <f t="shared" si="438"/>
        <v/>
      </c>
      <c r="BQ98" s="91" t="str">
        <f t="shared" si="439"/>
        <v/>
      </c>
      <c r="BR98" s="92" t="str">
        <f t="shared" si="440"/>
        <v/>
      </c>
      <c r="BS98" s="93" t="str">
        <f t="shared" si="441"/>
        <v/>
      </c>
      <c r="BT98" s="94" t="str">
        <f t="shared" si="442"/>
        <v/>
      </c>
      <c r="BU98" s="95" t="str">
        <f t="shared" si="443"/>
        <v/>
      </c>
      <c r="BW98" s="4"/>
      <c r="BY98" s="88" t="str">
        <f t="shared" si="444"/>
        <v/>
      </c>
      <c r="BZ98" s="89" t="str">
        <f t="shared" si="445"/>
        <v/>
      </c>
      <c r="CA98" s="90" t="str">
        <f t="shared" si="446"/>
        <v/>
      </c>
      <c r="CB98" s="90" t="str">
        <f t="shared" si="447"/>
        <v/>
      </c>
      <c r="CC98" s="91" t="str">
        <f t="shared" si="448"/>
        <v/>
      </c>
      <c r="CD98" s="92" t="str">
        <f t="shared" si="449"/>
        <v/>
      </c>
      <c r="CE98" s="93" t="str">
        <f t="shared" si="450"/>
        <v/>
      </c>
      <c r="CF98" s="94" t="str">
        <f t="shared" si="451"/>
        <v/>
      </c>
      <c r="CG98" s="95" t="str">
        <f t="shared" si="452"/>
        <v/>
      </c>
      <c r="CI98" s="4"/>
      <c r="CK98" s="88" t="str">
        <f t="shared" si="453"/>
        <v/>
      </c>
      <c r="CL98" s="89" t="str">
        <f t="shared" si="454"/>
        <v/>
      </c>
      <c r="CM98" s="90" t="str">
        <f t="shared" si="455"/>
        <v/>
      </c>
      <c r="CN98" s="90" t="str">
        <f t="shared" si="456"/>
        <v/>
      </c>
      <c r="CO98" s="91" t="str">
        <f t="shared" si="457"/>
        <v/>
      </c>
      <c r="CP98" s="92" t="str">
        <f t="shared" si="458"/>
        <v/>
      </c>
      <c r="CQ98" s="93" t="str">
        <f t="shared" si="459"/>
        <v/>
      </c>
      <c r="CR98" s="94" t="str">
        <f t="shared" si="460"/>
        <v/>
      </c>
      <c r="CS98" s="95" t="str">
        <f t="shared" si="461"/>
        <v/>
      </c>
      <c r="CU98" s="4"/>
      <c r="CW98" s="88" t="str">
        <f t="shared" si="462"/>
        <v/>
      </c>
      <c r="CX98" s="89" t="str">
        <f t="shared" si="463"/>
        <v/>
      </c>
      <c r="CY98" s="90" t="str">
        <f t="shared" si="464"/>
        <v/>
      </c>
      <c r="CZ98" s="90" t="str">
        <f t="shared" si="465"/>
        <v/>
      </c>
      <c r="DA98" s="91" t="str">
        <f t="shared" si="466"/>
        <v/>
      </c>
      <c r="DB98" s="92" t="str">
        <f t="shared" si="467"/>
        <v/>
      </c>
      <c r="DC98" s="93" t="str">
        <f t="shared" si="468"/>
        <v/>
      </c>
      <c r="DD98" s="94" t="str">
        <f t="shared" si="469"/>
        <v/>
      </c>
      <c r="DE98" s="95" t="str">
        <f t="shared" si="470"/>
        <v/>
      </c>
      <c r="DG98" s="4"/>
      <c r="DI98" s="88" t="str">
        <f t="shared" si="471"/>
        <v/>
      </c>
      <c r="DJ98" s="89" t="str">
        <f t="shared" si="472"/>
        <v/>
      </c>
      <c r="DK98" s="90" t="str">
        <f t="shared" si="473"/>
        <v/>
      </c>
      <c r="DL98" s="90" t="str">
        <f t="shared" si="474"/>
        <v/>
      </c>
      <c r="DM98" s="91" t="str">
        <f t="shared" si="475"/>
        <v/>
      </c>
      <c r="DN98" s="92" t="str">
        <f t="shared" si="476"/>
        <v/>
      </c>
      <c r="DO98" s="93" t="str">
        <f t="shared" si="477"/>
        <v/>
      </c>
      <c r="DP98" s="94" t="str">
        <f t="shared" si="478"/>
        <v/>
      </c>
      <c r="DQ98" s="95" t="str">
        <f t="shared" si="479"/>
        <v/>
      </c>
      <c r="DS98" s="4"/>
      <c r="DU98" s="88" t="str">
        <f t="shared" si="480"/>
        <v/>
      </c>
      <c r="DV98" s="89" t="str">
        <f t="shared" si="481"/>
        <v/>
      </c>
      <c r="DW98" s="90" t="str">
        <f t="shared" si="482"/>
        <v/>
      </c>
      <c r="DX98" s="90" t="str">
        <f t="shared" si="483"/>
        <v/>
      </c>
      <c r="DY98" s="91" t="str">
        <f t="shared" si="484"/>
        <v/>
      </c>
      <c r="DZ98" s="92" t="str">
        <f t="shared" si="485"/>
        <v/>
      </c>
      <c r="EA98" s="93" t="str">
        <f t="shared" si="486"/>
        <v/>
      </c>
      <c r="EB98" s="94" t="str">
        <f t="shared" si="487"/>
        <v/>
      </c>
      <c r="EC98" s="95" t="str">
        <f t="shared" si="488"/>
        <v/>
      </c>
      <c r="EE98" s="4"/>
      <c r="EG98" s="88" t="str">
        <f t="shared" si="489"/>
        <v/>
      </c>
      <c r="EH98" s="89" t="str">
        <f t="shared" si="490"/>
        <v/>
      </c>
      <c r="EI98" s="90" t="str">
        <f t="shared" si="491"/>
        <v/>
      </c>
      <c r="EJ98" s="90" t="str">
        <f t="shared" si="492"/>
        <v/>
      </c>
      <c r="EK98" s="91" t="str">
        <f t="shared" si="493"/>
        <v/>
      </c>
      <c r="EL98" s="92" t="str">
        <f t="shared" si="494"/>
        <v/>
      </c>
      <c r="EM98" s="93" t="str">
        <f t="shared" si="495"/>
        <v/>
      </c>
      <c r="EN98" s="94" t="str">
        <f t="shared" si="496"/>
        <v/>
      </c>
      <c r="EO98" s="95" t="str">
        <f t="shared" si="497"/>
        <v/>
      </c>
      <c r="EQ98" s="4"/>
      <c r="ES98" s="88" t="str">
        <f t="shared" si="498"/>
        <v/>
      </c>
      <c r="ET98" s="89" t="str">
        <f t="shared" si="499"/>
        <v/>
      </c>
      <c r="EU98" s="90" t="str">
        <f t="shared" si="500"/>
        <v/>
      </c>
      <c r="EV98" s="90" t="str">
        <f t="shared" si="501"/>
        <v/>
      </c>
      <c r="EW98" s="91" t="str">
        <f t="shared" si="502"/>
        <v/>
      </c>
      <c r="EX98" s="92" t="str">
        <f t="shared" si="503"/>
        <v/>
      </c>
      <c r="EY98" s="93" t="str">
        <f t="shared" si="504"/>
        <v/>
      </c>
      <c r="EZ98" s="94" t="str">
        <f t="shared" si="505"/>
        <v/>
      </c>
      <c r="FA98" s="95" t="str">
        <f t="shared" si="506"/>
        <v/>
      </c>
      <c r="FC98" s="4"/>
      <c r="FE98" s="88" t="str">
        <f t="shared" si="507"/>
        <v/>
      </c>
      <c r="FF98" s="89" t="str">
        <f t="shared" si="508"/>
        <v/>
      </c>
      <c r="FG98" s="90" t="str">
        <f t="shared" si="509"/>
        <v/>
      </c>
      <c r="FH98" s="90" t="str">
        <f t="shared" si="510"/>
        <v/>
      </c>
      <c r="FI98" s="91" t="str">
        <f t="shared" si="511"/>
        <v/>
      </c>
      <c r="FJ98" s="92" t="str">
        <f t="shared" si="512"/>
        <v/>
      </c>
      <c r="FK98" s="93" t="str">
        <f t="shared" si="513"/>
        <v/>
      </c>
      <c r="FL98" s="94" t="str">
        <f t="shared" si="514"/>
        <v/>
      </c>
      <c r="FM98" s="95" t="str">
        <f t="shared" si="515"/>
        <v/>
      </c>
      <c r="FO98" s="4"/>
      <c r="FQ98" s="88" t="str">
        <f>IF(FU98="","",#REF!)</f>
        <v/>
      </c>
      <c r="FR98" s="89" t="str">
        <f t="shared" si="516"/>
        <v/>
      </c>
      <c r="FS98" s="90" t="str">
        <f t="shared" si="517"/>
        <v/>
      </c>
      <c r="FT98" s="90" t="str">
        <f t="shared" si="518"/>
        <v/>
      </c>
      <c r="FU98" s="91" t="str">
        <f t="shared" si="519"/>
        <v/>
      </c>
      <c r="FV98" s="92" t="str">
        <f t="shared" si="520"/>
        <v/>
      </c>
      <c r="FW98" s="93" t="str">
        <f t="shared" si="521"/>
        <v/>
      </c>
      <c r="FX98" s="94" t="str">
        <f t="shared" si="522"/>
        <v/>
      </c>
      <c r="FY98" s="95" t="str">
        <f t="shared" si="523"/>
        <v/>
      </c>
      <c r="GA98" s="4"/>
      <c r="GC98" s="88" t="str">
        <f t="shared" si="524"/>
        <v/>
      </c>
      <c r="GD98" s="89" t="str">
        <f t="shared" si="525"/>
        <v/>
      </c>
      <c r="GE98" s="90" t="str">
        <f t="shared" si="526"/>
        <v/>
      </c>
      <c r="GF98" s="90" t="str">
        <f t="shared" si="527"/>
        <v/>
      </c>
      <c r="GG98" s="91" t="str">
        <f t="shared" si="528"/>
        <v/>
      </c>
      <c r="GH98" s="92" t="str">
        <f t="shared" si="529"/>
        <v/>
      </c>
      <c r="GI98" s="93" t="str">
        <f t="shared" si="530"/>
        <v/>
      </c>
      <c r="GJ98" s="94" t="str">
        <f t="shared" si="531"/>
        <v/>
      </c>
      <c r="GK98" s="95" t="str">
        <f t="shared" si="532"/>
        <v/>
      </c>
      <c r="GM98" s="4"/>
      <c r="GO98" s="88" t="str">
        <f t="shared" si="533"/>
        <v/>
      </c>
      <c r="GP98" s="89" t="str">
        <f t="shared" si="534"/>
        <v/>
      </c>
      <c r="GQ98" s="90" t="str">
        <f t="shared" si="535"/>
        <v/>
      </c>
      <c r="GR98" s="90" t="str">
        <f t="shared" si="536"/>
        <v/>
      </c>
      <c r="GS98" s="91" t="str">
        <f t="shared" si="537"/>
        <v/>
      </c>
      <c r="GT98" s="92" t="str">
        <f t="shared" si="538"/>
        <v/>
      </c>
      <c r="GU98" s="93" t="str">
        <f t="shared" si="539"/>
        <v/>
      </c>
      <c r="GV98" s="94" t="str">
        <f t="shared" si="540"/>
        <v/>
      </c>
      <c r="GW98" s="95" t="str">
        <f t="shared" si="541"/>
        <v/>
      </c>
      <c r="GY98" s="4"/>
      <c r="HA98" s="88" t="str">
        <f t="shared" si="542"/>
        <v/>
      </c>
      <c r="HB98" s="89" t="str">
        <f t="shared" si="543"/>
        <v/>
      </c>
      <c r="HC98" s="90" t="str">
        <f t="shared" si="544"/>
        <v/>
      </c>
      <c r="HD98" s="90" t="str">
        <f t="shared" si="545"/>
        <v/>
      </c>
      <c r="HE98" s="91" t="str">
        <f t="shared" si="546"/>
        <v/>
      </c>
      <c r="HF98" s="92" t="str">
        <f t="shared" si="547"/>
        <v/>
      </c>
      <c r="HG98" s="93" t="str">
        <f t="shared" si="548"/>
        <v/>
      </c>
      <c r="HH98" s="94" t="str">
        <f t="shared" si="549"/>
        <v/>
      </c>
      <c r="HI98" s="95" t="str">
        <f t="shared" si="550"/>
        <v/>
      </c>
      <c r="HK98" s="4"/>
      <c r="HM98" s="88" t="str">
        <f t="shared" si="551"/>
        <v/>
      </c>
      <c r="HN98" s="89" t="str">
        <f t="shared" si="552"/>
        <v/>
      </c>
      <c r="HO98" s="90" t="str">
        <f t="shared" si="553"/>
        <v/>
      </c>
      <c r="HP98" s="90" t="str">
        <f t="shared" si="554"/>
        <v/>
      </c>
      <c r="HQ98" s="91" t="str">
        <f t="shared" si="555"/>
        <v/>
      </c>
      <c r="HR98" s="92" t="str">
        <f t="shared" si="556"/>
        <v/>
      </c>
      <c r="HS98" s="93" t="str">
        <f t="shared" si="557"/>
        <v/>
      </c>
      <c r="HT98" s="94" t="str">
        <f t="shared" si="558"/>
        <v/>
      </c>
      <c r="HU98" s="95" t="str">
        <f t="shared" si="559"/>
        <v/>
      </c>
      <c r="HW98" s="4"/>
      <c r="HY98" s="88" t="str">
        <f t="shared" si="560"/>
        <v/>
      </c>
      <c r="HZ98" s="89" t="str">
        <f t="shared" si="561"/>
        <v/>
      </c>
      <c r="IA98" s="90" t="str">
        <f t="shared" si="562"/>
        <v/>
      </c>
      <c r="IB98" s="90" t="str">
        <f t="shared" si="563"/>
        <v/>
      </c>
      <c r="IC98" s="91" t="str">
        <f t="shared" si="564"/>
        <v/>
      </c>
      <c r="ID98" s="92" t="str">
        <f t="shared" si="565"/>
        <v/>
      </c>
      <c r="IE98" s="93" t="str">
        <f t="shared" si="566"/>
        <v/>
      </c>
      <c r="IF98" s="94" t="str">
        <f t="shared" si="567"/>
        <v/>
      </c>
      <c r="IG98" s="95" t="str">
        <f t="shared" si="568"/>
        <v/>
      </c>
      <c r="II98" s="4"/>
      <c r="IK98" s="88" t="str">
        <f t="shared" si="569"/>
        <v/>
      </c>
      <c r="IL98" s="89" t="str">
        <f t="shared" si="570"/>
        <v/>
      </c>
      <c r="IM98" s="90" t="str">
        <f t="shared" si="571"/>
        <v/>
      </c>
      <c r="IN98" s="90" t="str">
        <f t="shared" si="572"/>
        <v/>
      </c>
      <c r="IO98" s="91" t="str">
        <f t="shared" si="573"/>
        <v/>
      </c>
      <c r="IP98" s="92" t="str">
        <f t="shared" si="574"/>
        <v/>
      </c>
      <c r="IQ98" s="93" t="str">
        <f t="shared" si="575"/>
        <v/>
      </c>
      <c r="IR98" s="94" t="str">
        <f t="shared" si="576"/>
        <v/>
      </c>
      <c r="IS98" s="95" t="str">
        <f t="shared" si="577"/>
        <v/>
      </c>
      <c r="IU98" s="4"/>
      <c r="IW98" s="88" t="str">
        <f t="shared" si="578"/>
        <v/>
      </c>
      <c r="IX98" s="89" t="str">
        <f t="shared" si="579"/>
        <v/>
      </c>
      <c r="IY98" s="90" t="str">
        <f t="shared" si="580"/>
        <v/>
      </c>
      <c r="IZ98" s="90" t="str">
        <f t="shared" si="581"/>
        <v/>
      </c>
      <c r="JA98" s="91" t="str">
        <f t="shared" si="582"/>
        <v/>
      </c>
      <c r="JB98" s="92" t="str">
        <f t="shared" si="583"/>
        <v/>
      </c>
      <c r="JC98" s="93" t="str">
        <f t="shared" si="584"/>
        <v/>
      </c>
      <c r="JD98" s="94" t="str">
        <f t="shared" si="585"/>
        <v/>
      </c>
      <c r="JE98" s="95" t="str">
        <f t="shared" si="586"/>
        <v/>
      </c>
      <c r="JG98" s="4"/>
      <c r="JI98" s="88" t="str">
        <f t="shared" si="587"/>
        <v/>
      </c>
      <c r="JJ98" s="89" t="str">
        <f t="shared" si="588"/>
        <v/>
      </c>
      <c r="JK98" s="90" t="str">
        <f t="shared" si="589"/>
        <v/>
      </c>
      <c r="JL98" s="90" t="str">
        <f t="shared" si="590"/>
        <v/>
      </c>
      <c r="JM98" s="91" t="str">
        <f t="shared" si="591"/>
        <v/>
      </c>
      <c r="JN98" s="92" t="str">
        <f t="shared" si="592"/>
        <v/>
      </c>
      <c r="JO98" s="93" t="str">
        <f t="shared" si="593"/>
        <v/>
      </c>
      <c r="JP98" s="94" t="str">
        <f t="shared" si="594"/>
        <v/>
      </c>
      <c r="JQ98" s="95" t="str">
        <f t="shared" si="595"/>
        <v/>
      </c>
      <c r="JS98" s="4"/>
      <c r="JU98" s="88" t="str">
        <f t="shared" si="596"/>
        <v/>
      </c>
      <c r="JV98" s="89" t="str">
        <f t="shared" si="597"/>
        <v/>
      </c>
      <c r="JW98" s="90" t="str">
        <f t="shared" si="598"/>
        <v/>
      </c>
      <c r="JX98" s="90" t="str">
        <f t="shared" si="599"/>
        <v/>
      </c>
      <c r="JY98" s="91" t="str">
        <f t="shared" si="600"/>
        <v/>
      </c>
      <c r="JZ98" s="92" t="str">
        <f t="shared" si="601"/>
        <v/>
      </c>
      <c r="KA98" s="93" t="str">
        <f t="shared" si="602"/>
        <v/>
      </c>
      <c r="KB98" s="94" t="str">
        <f t="shared" si="603"/>
        <v/>
      </c>
      <c r="KC98" s="95" t="str">
        <f t="shared" si="604"/>
        <v/>
      </c>
      <c r="KE98" s="4"/>
    </row>
    <row r="99" spans="1:291" ht="13.5" customHeight="1" x14ac:dyDescent="0.25">
      <c r="A99" s="17"/>
      <c r="E99" s="88" t="str">
        <f t="shared" si="390"/>
        <v/>
      </c>
      <c r="F99" s="89" t="str">
        <f t="shared" si="391"/>
        <v/>
      </c>
      <c r="G99" s="90" t="str">
        <f t="shared" si="392"/>
        <v/>
      </c>
      <c r="H99" s="90" t="str">
        <f t="shared" si="393"/>
        <v/>
      </c>
      <c r="I99" s="91" t="str">
        <f t="shared" si="394"/>
        <v/>
      </c>
      <c r="J99" s="92" t="str">
        <f t="shared" si="395"/>
        <v/>
      </c>
      <c r="K99" s="93" t="str">
        <f t="shared" si="396"/>
        <v/>
      </c>
      <c r="L99" s="94" t="str">
        <f t="shared" si="397"/>
        <v/>
      </c>
      <c r="M99" s="95" t="str">
        <f t="shared" si="398"/>
        <v/>
      </c>
      <c r="O99" s="4"/>
      <c r="Q99" s="88" t="str">
        <f t="shared" si="399"/>
        <v/>
      </c>
      <c r="R99" s="89" t="str">
        <f t="shared" si="400"/>
        <v/>
      </c>
      <c r="S99" s="90" t="str">
        <f t="shared" si="401"/>
        <v/>
      </c>
      <c r="T99" s="90" t="str">
        <f t="shared" si="402"/>
        <v/>
      </c>
      <c r="U99" s="91" t="str">
        <f t="shared" si="403"/>
        <v/>
      </c>
      <c r="V99" s="92" t="str">
        <f t="shared" si="404"/>
        <v/>
      </c>
      <c r="W99" s="93" t="str">
        <f t="shared" si="405"/>
        <v/>
      </c>
      <c r="X99" s="94" t="str">
        <f t="shared" si="406"/>
        <v/>
      </c>
      <c r="Y99" s="95" t="str">
        <f t="shared" si="407"/>
        <v/>
      </c>
      <c r="AA99" s="4"/>
      <c r="AC99" s="88" t="str">
        <f t="shared" si="408"/>
        <v/>
      </c>
      <c r="AD99" s="89" t="str">
        <f t="shared" si="409"/>
        <v/>
      </c>
      <c r="AE99" s="90" t="str">
        <f t="shared" si="410"/>
        <v/>
      </c>
      <c r="AF99" s="90" t="str">
        <f t="shared" si="411"/>
        <v/>
      </c>
      <c r="AG99" s="91" t="str">
        <f t="shared" si="412"/>
        <v/>
      </c>
      <c r="AH99" s="92" t="str">
        <f t="shared" si="413"/>
        <v/>
      </c>
      <c r="AI99" s="93" t="str">
        <f t="shared" si="414"/>
        <v/>
      </c>
      <c r="AJ99" s="94" t="str">
        <f t="shared" si="415"/>
        <v/>
      </c>
      <c r="AK99" s="95" t="str">
        <f t="shared" si="416"/>
        <v/>
      </c>
      <c r="AM99" s="4"/>
      <c r="AO99" s="88" t="str">
        <f t="shared" si="417"/>
        <v/>
      </c>
      <c r="AP99" s="89" t="str">
        <f t="shared" si="418"/>
        <v/>
      </c>
      <c r="AQ99" s="90" t="str">
        <f t="shared" si="419"/>
        <v/>
      </c>
      <c r="AR99" s="90" t="str">
        <f t="shared" si="420"/>
        <v/>
      </c>
      <c r="AS99" s="91" t="str">
        <f t="shared" si="421"/>
        <v/>
      </c>
      <c r="AT99" s="92" t="str">
        <f t="shared" si="422"/>
        <v/>
      </c>
      <c r="AU99" s="93" t="str">
        <f t="shared" si="423"/>
        <v/>
      </c>
      <c r="AV99" s="94" t="str">
        <f t="shared" si="424"/>
        <v/>
      </c>
      <c r="AW99" s="95" t="str">
        <f t="shared" si="425"/>
        <v/>
      </c>
      <c r="AY99" s="4"/>
      <c r="BA99" s="88" t="str">
        <f t="shared" si="426"/>
        <v/>
      </c>
      <c r="BB99" s="89" t="str">
        <f t="shared" si="427"/>
        <v/>
      </c>
      <c r="BC99" s="90" t="str">
        <f t="shared" si="428"/>
        <v/>
      </c>
      <c r="BD99" s="90" t="str">
        <f t="shared" si="429"/>
        <v/>
      </c>
      <c r="BE99" s="91" t="str">
        <f t="shared" si="430"/>
        <v/>
      </c>
      <c r="BF99" s="92" t="str">
        <f t="shared" si="431"/>
        <v/>
      </c>
      <c r="BG99" s="93" t="str">
        <f t="shared" si="432"/>
        <v/>
      </c>
      <c r="BH99" s="94" t="str">
        <f t="shared" si="433"/>
        <v/>
      </c>
      <c r="BI99" s="95" t="str">
        <f t="shared" si="434"/>
        <v/>
      </c>
      <c r="BK99" s="4"/>
      <c r="BM99" s="88" t="str">
        <f t="shared" si="435"/>
        <v/>
      </c>
      <c r="BN99" s="89" t="str">
        <f t="shared" si="436"/>
        <v/>
      </c>
      <c r="BO99" s="90" t="str">
        <f t="shared" si="437"/>
        <v/>
      </c>
      <c r="BP99" s="90" t="str">
        <f t="shared" si="438"/>
        <v/>
      </c>
      <c r="BQ99" s="91" t="str">
        <f t="shared" si="439"/>
        <v/>
      </c>
      <c r="BR99" s="92" t="str">
        <f t="shared" si="440"/>
        <v/>
      </c>
      <c r="BS99" s="93" t="str">
        <f t="shared" si="441"/>
        <v/>
      </c>
      <c r="BT99" s="94" t="str">
        <f t="shared" si="442"/>
        <v/>
      </c>
      <c r="BU99" s="95" t="str">
        <f t="shared" si="443"/>
        <v/>
      </c>
      <c r="BW99" s="4"/>
      <c r="BY99" s="88" t="str">
        <f t="shared" si="444"/>
        <v/>
      </c>
      <c r="BZ99" s="89" t="str">
        <f t="shared" si="445"/>
        <v/>
      </c>
      <c r="CA99" s="90" t="str">
        <f t="shared" si="446"/>
        <v/>
      </c>
      <c r="CB99" s="90" t="str">
        <f t="shared" si="447"/>
        <v/>
      </c>
      <c r="CC99" s="91" t="str">
        <f t="shared" si="448"/>
        <v/>
      </c>
      <c r="CD99" s="92" t="str">
        <f t="shared" si="449"/>
        <v/>
      </c>
      <c r="CE99" s="93" t="str">
        <f t="shared" si="450"/>
        <v/>
      </c>
      <c r="CF99" s="94" t="str">
        <f t="shared" si="451"/>
        <v/>
      </c>
      <c r="CG99" s="95" t="str">
        <f t="shared" si="452"/>
        <v/>
      </c>
      <c r="CI99" s="4"/>
      <c r="CK99" s="88" t="str">
        <f t="shared" si="453"/>
        <v/>
      </c>
      <c r="CL99" s="89" t="str">
        <f t="shared" si="454"/>
        <v/>
      </c>
      <c r="CM99" s="90" t="str">
        <f t="shared" si="455"/>
        <v/>
      </c>
      <c r="CN99" s="90" t="str">
        <f t="shared" si="456"/>
        <v/>
      </c>
      <c r="CO99" s="91" t="str">
        <f t="shared" si="457"/>
        <v/>
      </c>
      <c r="CP99" s="92" t="str">
        <f t="shared" si="458"/>
        <v/>
      </c>
      <c r="CQ99" s="93" t="str">
        <f t="shared" si="459"/>
        <v/>
      </c>
      <c r="CR99" s="94" t="str">
        <f t="shared" si="460"/>
        <v/>
      </c>
      <c r="CS99" s="95" t="str">
        <f t="shared" si="461"/>
        <v/>
      </c>
      <c r="CU99" s="4"/>
      <c r="CW99" s="88" t="str">
        <f t="shared" si="462"/>
        <v/>
      </c>
      <c r="CX99" s="89" t="str">
        <f t="shared" si="463"/>
        <v/>
      </c>
      <c r="CY99" s="90" t="str">
        <f t="shared" si="464"/>
        <v/>
      </c>
      <c r="CZ99" s="90" t="str">
        <f t="shared" si="465"/>
        <v/>
      </c>
      <c r="DA99" s="91" t="str">
        <f t="shared" si="466"/>
        <v/>
      </c>
      <c r="DB99" s="92" t="str">
        <f t="shared" si="467"/>
        <v/>
      </c>
      <c r="DC99" s="93" t="str">
        <f t="shared" si="468"/>
        <v/>
      </c>
      <c r="DD99" s="94" t="str">
        <f t="shared" si="469"/>
        <v/>
      </c>
      <c r="DE99" s="95" t="str">
        <f t="shared" si="470"/>
        <v/>
      </c>
      <c r="DG99" s="4"/>
      <c r="DI99" s="88" t="str">
        <f t="shared" si="471"/>
        <v/>
      </c>
      <c r="DJ99" s="89" t="str">
        <f t="shared" si="472"/>
        <v/>
      </c>
      <c r="DK99" s="90" t="str">
        <f t="shared" si="473"/>
        <v/>
      </c>
      <c r="DL99" s="90" t="str">
        <f t="shared" si="474"/>
        <v/>
      </c>
      <c r="DM99" s="91" t="str">
        <f t="shared" si="475"/>
        <v/>
      </c>
      <c r="DN99" s="92" t="str">
        <f t="shared" si="476"/>
        <v/>
      </c>
      <c r="DO99" s="93" t="str">
        <f t="shared" si="477"/>
        <v/>
      </c>
      <c r="DP99" s="94" t="str">
        <f t="shared" si="478"/>
        <v/>
      </c>
      <c r="DQ99" s="95" t="str">
        <f t="shared" si="479"/>
        <v/>
      </c>
      <c r="DS99" s="4"/>
      <c r="DU99" s="88" t="str">
        <f t="shared" si="480"/>
        <v/>
      </c>
      <c r="DV99" s="89" t="str">
        <f t="shared" si="481"/>
        <v/>
      </c>
      <c r="DW99" s="90" t="str">
        <f t="shared" si="482"/>
        <v/>
      </c>
      <c r="DX99" s="90" t="str">
        <f t="shared" si="483"/>
        <v/>
      </c>
      <c r="DY99" s="91" t="str">
        <f t="shared" si="484"/>
        <v/>
      </c>
      <c r="DZ99" s="92" t="str">
        <f t="shared" si="485"/>
        <v/>
      </c>
      <c r="EA99" s="93" t="str">
        <f t="shared" si="486"/>
        <v/>
      </c>
      <c r="EB99" s="94" t="str">
        <f t="shared" si="487"/>
        <v/>
      </c>
      <c r="EC99" s="95" t="str">
        <f t="shared" si="488"/>
        <v/>
      </c>
      <c r="EE99" s="4"/>
      <c r="EG99" s="88" t="str">
        <f t="shared" si="489"/>
        <v/>
      </c>
      <c r="EH99" s="89" t="str">
        <f t="shared" si="490"/>
        <v/>
      </c>
      <c r="EI99" s="90" t="str">
        <f t="shared" si="491"/>
        <v/>
      </c>
      <c r="EJ99" s="90" t="str">
        <f t="shared" si="492"/>
        <v/>
      </c>
      <c r="EK99" s="91" t="str">
        <f t="shared" si="493"/>
        <v/>
      </c>
      <c r="EL99" s="92" t="str">
        <f t="shared" si="494"/>
        <v/>
      </c>
      <c r="EM99" s="93" t="str">
        <f t="shared" si="495"/>
        <v/>
      </c>
      <c r="EN99" s="94" t="str">
        <f t="shared" si="496"/>
        <v/>
      </c>
      <c r="EO99" s="95" t="str">
        <f t="shared" si="497"/>
        <v/>
      </c>
      <c r="EQ99" s="4"/>
      <c r="ES99" s="88" t="str">
        <f t="shared" si="498"/>
        <v/>
      </c>
      <c r="ET99" s="89" t="str">
        <f t="shared" si="499"/>
        <v/>
      </c>
      <c r="EU99" s="90" t="str">
        <f t="shared" si="500"/>
        <v/>
      </c>
      <c r="EV99" s="90" t="str">
        <f t="shared" si="501"/>
        <v/>
      </c>
      <c r="EW99" s="91" t="str">
        <f t="shared" si="502"/>
        <v/>
      </c>
      <c r="EX99" s="92" t="str">
        <f t="shared" si="503"/>
        <v/>
      </c>
      <c r="EY99" s="93" t="str">
        <f t="shared" si="504"/>
        <v/>
      </c>
      <c r="EZ99" s="94" t="str">
        <f t="shared" si="505"/>
        <v/>
      </c>
      <c r="FA99" s="95" t="str">
        <f t="shared" si="506"/>
        <v/>
      </c>
      <c r="FC99" s="4"/>
      <c r="FE99" s="88" t="str">
        <f t="shared" si="507"/>
        <v/>
      </c>
      <c r="FF99" s="89" t="str">
        <f t="shared" si="508"/>
        <v/>
      </c>
      <c r="FG99" s="90" t="str">
        <f t="shared" si="509"/>
        <v/>
      </c>
      <c r="FH99" s="90" t="str">
        <f t="shared" si="510"/>
        <v/>
      </c>
      <c r="FI99" s="91" t="str">
        <f t="shared" si="511"/>
        <v/>
      </c>
      <c r="FJ99" s="92" t="str">
        <f t="shared" si="512"/>
        <v/>
      </c>
      <c r="FK99" s="93" t="str">
        <f t="shared" si="513"/>
        <v/>
      </c>
      <c r="FL99" s="94" t="str">
        <f t="shared" si="514"/>
        <v/>
      </c>
      <c r="FM99" s="95" t="str">
        <f t="shared" si="515"/>
        <v/>
      </c>
      <c r="FO99" s="4"/>
      <c r="FQ99" s="88" t="str">
        <f>IF(FU99="","",#REF!)</f>
        <v/>
      </c>
      <c r="FR99" s="89" t="str">
        <f t="shared" si="516"/>
        <v/>
      </c>
      <c r="FS99" s="90" t="str">
        <f t="shared" si="517"/>
        <v/>
      </c>
      <c r="FT99" s="90" t="str">
        <f t="shared" si="518"/>
        <v/>
      </c>
      <c r="FU99" s="91" t="str">
        <f t="shared" si="519"/>
        <v/>
      </c>
      <c r="FV99" s="92" t="str">
        <f t="shared" si="520"/>
        <v/>
      </c>
      <c r="FW99" s="93" t="str">
        <f t="shared" si="521"/>
        <v/>
      </c>
      <c r="FX99" s="94" t="str">
        <f t="shared" si="522"/>
        <v/>
      </c>
      <c r="FY99" s="95" t="str">
        <f t="shared" si="523"/>
        <v/>
      </c>
      <c r="GA99" s="4"/>
      <c r="GC99" s="88" t="str">
        <f t="shared" si="524"/>
        <v/>
      </c>
      <c r="GD99" s="89" t="str">
        <f t="shared" si="525"/>
        <v/>
      </c>
      <c r="GE99" s="90" t="str">
        <f t="shared" si="526"/>
        <v/>
      </c>
      <c r="GF99" s="90" t="str">
        <f t="shared" si="527"/>
        <v/>
      </c>
      <c r="GG99" s="91" t="str">
        <f t="shared" si="528"/>
        <v/>
      </c>
      <c r="GH99" s="92" t="str">
        <f t="shared" si="529"/>
        <v/>
      </c>
      <c r="GI99" s="93" t="str">
        <f t="shared" si="530"/>
        <v/>
      </c>
      <c r="GJ99" s="94" t="str">
        <f t="shared" si="531"/>
        <v/>
      </c>
      <c r="GK99" s="95" t="str">
        <f t="shared" si="532"/>
        <v/>
      </c>
      <c r="GM99" s="4"/>
      <c r="GO99" s="88" t="str">
        <f t="shared" si="533"/>
        <v/>
      </c>
      <c r="GP99" s="89" t="str">
        <f t="shared" si="534"/>
        <v/>
      </c>
      <c r="GQ99" s="90" t="str">
        <f t="shared" si="535"/>
        <v/>
      </c>
      <c r="GR99" s="90" t="str">
        <f t="shared" si="536"/>
        <v/>
      </c>
      <c r="GS99" s="91" t="str">
        <f t="shared" si="537"/>
        <v/>
      </c>
      <c r="GT99" s="92" t="str">
        <f t="shared" si="538"/>
        <v/>
      </c>
      <c r="GU99" s="93" t="str">
        <f t="shared" si="539"/>
        <v/>
      </c>
      <c r="GV99" s="94" t="str">
        <f t="shared" si="540"/>
        <v/>
      </c>
      <c r="GW99" s="95" t="str">
        <f t="shared" si="541"/>
        <v/>
      </c>
      <c r="GY99" s="4"/>
      <c r="HA99" s="88" t="str">
        <f t="shared" si="542"/>
        <v/>
      </c>
      <c r="HB99" s="89" t="str">
        <f t="shared" si="543"/>
        <v/>
      </c>
      <c r="HC99" s="90" t="str">
        <f t="shared" si="544"/>
        <v/>
      </c>
      <c r="HD99" s="90" t="str">
        <f t="shared" si="545"/>
        <v/>
      </c>
      <c r="HE99" s="91" t="str">
        <f t="shared" si="546"/>
        <v/>
      </c>
      <c r="HF99" s="92" t="str">
        <f t="shared" si="547"/>
        <v/>
      </c>
      <c r="HG99" s="93" t="str">
        <f t="shared" si="548"/>
        <v/>
      </c>
      <c r="HH99" s="94" t="str">
        <f t="shared" si="549"/>
        <v/>
      </c>
      <c r="HI99" s="95" t="str">
        <f t="shared" si="550"/>
        <v/>
      </c>
      <c r="HK99" s="4"/>
      <c r="HM99" s="88" t="str">
        <f t="shared" si="551"/>
        <v/>
      </c>
      <c r="HN99" s="89" t="str">
        <f t="shared" si="552"/>
        <v/>
      </c>
      <c r="HO99" s="90" t="str">
        <f t="shared" si="553"/>
        <v/>
      </c>
      <c r="HP99" s="90" t="str">
        <f t="shared" si="554"/>
        <v/>
      </c>
      <c r="HQ99" s="91" t="str">
        <f t="shared" si="555"/>
        <v/>
      </c>
      <c r="HR99" s="92" t="str">
        <f t="shared" si="556"/>
        <v/>
      </c>
      <c r="HS99" s="93" t="str">
        <f t="shared" si="557"/>
        <v/>
      </c>
      <c r="HT99" s="94" t="str">
        <f t="shared" si="558"/>
        <v/>
      </c>
      <c r="HU99" s="95" t="str">
        <f t="shared" si="559"/>
        <v/>
      </c>
      <c r="HW99" s="4"/>
      <c r="HY99" s="88" t="str">
        <f t="shared" si="560"/>
        <v/>
      </c>
      <c r="HZ99" s="89" t="str">
        <f t="shared" si="561"/>
        <v/>
      </c>
      <c r="IA99" s="90" t="str">
        <f t="shared" si="562"/>
        <v/>
      </c>
      <c r="IB99" s="90" t="str">
        <f t="shared" si="563"/>
        <v/>
      </c>
      <c r="IC99" s="91" t="str">
        <f t="shared" si="564"/>
        <v/>
      </c>
      <c r="ID99" s="92" t="str">
        <f t="shared" si="565"/>
        <v/>
      </c>
      <c r="IE99" s="93" t="str">
        <f t="shared" si="566"/>
        <v/>
      </c>
      <c r="IF99" s="94" t="str">
        <f t="shared" si="567"/>
        <v/>
      </c>
      <c r="IG99" s="95" t="str">
        <f t="shared" si="568"/>
        <v/>
      </c>
      <c r="II99" s="4"/>
      <c r="IK99" s="88" t="str">
        <f t="shared" si="569"/>
        <v/>
      </c>
      <c r="IL99" s="89" t="str">
        <f t="shared" si="570"/>
        <v/>
      </c>
      <c r="IM99" s="90" t="str">
        <f t="shared" si="571"/>
        <v/>
      </c>
      <c r="IN99" s="90" t="str">
        <f t="shared" si="572"/>
        <v/>
      </c>
      <c r="IO99" s="91" t="str">
        <f t="shared" si="573"/>
        <v/>
      </c>
      <c r="IP99" s="92" t="str">
        <f t="shared" si="574"/>
        <v/>
      </c>
      <c r="IQ99" s="93" t="str">
        <f t="shared" si="575"/>
        <v/>
      </c>
      <c r="IR99" s="94" t="str">
        <f t="shared" si="576"/>
        <v/>
      </c>
      <c r="IS99" s="95" t="str">
        <f t="shared" si="577"/>
        <v/>
      </c>
      <c r="IU99" s="4"/>
      <c r="IW99" s="88" t="str">
        <f t="shared" si="578"/>
        <v/>
      </c>
      <c r="IX99" s="89" t="str">
        <f t="shared" si="579"/>
        <v/>
      </c>
      <c r="IY99" s="90" t="str">
        <f t="shared" si="580"/>
        <v/>
      </c>
      <c r="IZ99" s="90" t="str">
        <f t="shared" si="581"/>
        <v/>
      </c>
      <c r="JA99" s="91" t="str">
        <f t="shared" si="582"/>
        <v/>
      </c>
      <c r="JB99" s="92" t="str">
        <f t="shared" si="583"/>
        <v/>
      </c>
      <c r="JC99" s="93" t="str">
        <f t="shared" si="584"/>
        <v/>
      </c>
      <c r="JD99" s="94" t="str">
        <f t="shared" si="585"/>
        <v/>
      </c>
      <c r="JE99" s="95" t="str">
        <f t="shared" si="586"/>
        <v/>
      </c>
      <c r="JG99" s="4"/>
      <c r="JI99" s="88" t="str">
        <f t="shared" si="587"/>
        <v/>
      </c>
      <c r="JJ99" s="89" t="str">
        <f t="shared" si="588"/>
        <v/>
      </c>
      <c r="JK99" s="90" t="str">
        <f t="shared" si="589"/>
        <v/>
      </c>
      <c r="JL99" s="90" t="str">
        <f t="shared" si="590"/>
        <v/>
      </c>
      <c r="JM99" s="91" t="str">
        <f t="shared" si="591"/>
        <v/>
      </c>
      <c r="JN99" s="92" t="str">
        <f t="shared" si="592"/>
        <v/>
      </c>
      <c r="JO99" s="93" t="str">
        <f t="shared" si="593"/>
        <v/>
      </c>
      <c r="JP99" s="94" t="str">
        <f t="shared" si="594"/>
        <v/>
      </c>
      <c r="JQ99" s="95" t="str">
        <f t="shared" si="595"/>
        <v/>
      </c>
      <c r="JS99" s="4"/>
      <c r="JU99" s="88" t="str">
        <f t="shared" si="596"/>
        <v/>
      </c>
      <c r="JV99" s="89" t="str">
        <f t="shared" si="597"/>
        <v/>
      </c>
      <c r="JW99" s="90" t="str">
        <f t="shared" si="598"/>
        <v/>
      </c>
      <c r="JX99" s="90" t="str">
        <f t="shared" si="599"/>
        <v/>
      </c>
      <c r="JY99" s="91" t="str">
        <f t="shared" si="600"/>
        <v/>
      </c>
      <c r="JZ99" s="92" t="str">
        <f t="shared" si="601"/>
        <v/>
      </c>
      <c r="KA99" s="93" t="str">
        <f t="shared" si="602"/>
        <v/>
      </c>
      <c r="KB99" s="94" t="str">
        <f t="shared" si="603"/>
        <v/>
      </c>
      <c r="KC99" s="95" t="str">
        <f t="shared" si="604"/>
        <v/>
      </c>
      <c r="KE99" s="4"/>
    </row>
    <row r="100" spans="1:291" ht="13.5" customHeight="1" x14ac:dyDescent="0.25">
      <c r="A100" s="17"/>
      <c r="E100" s="88" t="str">
        <f t="shared" si="390"/>
        <v/>
      </c>
      <c r="F100" s="89" t="str">
        <f t="shared" si="391"/>
        <v/>
      </c>
      <c r="G100" s="90" t="str">
        <f t="shared" si="392"/>
        <v/>
      </c>
      <c r="H100" s="90" t="str">
        <f t="shared" si="393"/>
        <v/>
      </c>
      <c r="I100" s="91" t="str">
        <f t="shared" si="394"/>
        <v/>
      </c>
      <c r="J100" s="92" t="str">
        <f t="shared" si="395"/>
        <v/>
      </c>
      <c r="K100" s="93" t="str">
        <f t="shared" si="396"/>
        <v/>
      </c>
      <c r="L100" s="94" t="str">
        <f t="shared" si="397"/>
        <v/>
      </c>
      <c r="M100" s="95" t="str">
        <f t="shared" si="398"/>
        <v/>
      </c>
      <c r="O100" s="4"/>
      <c r="Q100" s="88" t="str">
        <f t="shared" si="399"/>
        <v/>
      </c>
      <c r="R100" s="89" t="str">
        <f t="shared" si="400"/>
        <v/>
      </c>
      <c r="S100" s="90" t="str">
        <f t="shared" si="401"/>
        <v/>
      </c>
      <c r="T100" s="90" t="str">
        <f t="shared" si="402"/>
        <v/>
      </c>
      <c r="U100" s="91" t="str">
        <f t="shared" si="403"/>
        <v/>
      </c>
      <c r="V100" s="92" t="str">
        <f t="shared" si="404"/>
        <v/>
      </c>
      <c r="W100" s="93" t="str">
        <f t="shared" si="405"/>
        <v/>
      </c>
      <c r="X100" s="94" t="str">
        <f t="shared" si="406"/>
        <v/>
      </c>
      <c r="Y100" s="95" t="str">
        <f t="shared" si="407"/>
        <v/>
      </c>
      <c r="AA100" s="4"/>
      <c r="AC100" s="88" t="str">
        <f t="shared" si="408"/>
        <v/>
      </c>
      <c r="AD100" s="89" t="str">
        <f t="shared" si="409"/>
        <v/>
      </c>
      <c r="AE100" s="90" t="str">
        <f t="shared" si="410"/>
        <v/>
      </c>
      <c r="AF100" s="90" t="str">
        <f t="shared" si="411"/>
        <v/>
      </c>
      <c r="AG100" s="91" t="str">
        <f t="shared" si="412"/>
        <v/>
      </c>
      <c r="AH100" s="92" t="str">
        <f t="shared" si="413"/>
        <v/>
      </c>
      <c r="AI100" s="93" t="str">
        <f t="shared" si="414"/>
        <v/>
      </c>
      <c r="AJ100" s="94" t="str">
        <f t="shared" si="415"/>
        <v/>
      </c>
      <c r="AK100" s="95" t="str">
        <f t="shared" si="416"/>
        <v/>
      </c>
      <c r="AM100" s="4"/>
      <c r="AO100" s="88" t="str">
        <f t="shared" si="417"/>
        <v/>
      </c>
      <c r="AP100" s="89" t="str">
        <f t="shared" si="418"/>
        <v/>
      </c>
      <c r="AQ100" s="90" t="str">
        <f t="shared" si="419"/>
        <v/>
      </c>
      <c r="AR100" s="90" t="str">
        <f t="shared" si="420"/>
        <v/>
      </c>
      <c r="AS100" s="91" t="str">
        <f t="shared" si="421"/>
        <v/>
      </c>
      <c r="AT100" s="92" t="str">
        <f t="shared" si="422"/>
        <v/>
      </c>
      <c r="AU100" s="93" t="str">
        <f t="shared" si="423"/>
        <v/>
      </c>
      <c r="AV100" s="94" t="str">
        <f t="shared" si="424"/>
        <v/>
      </c>
      <c r="AW100" s="95" t="str">
        <f t="shared" si="425"/>
        <v/>
      </c>
      <c r="AY100" s="4"/>
      <c r="BA100" s="88" t="str">
        <f t="shared" si="426"/>
        <v/>
      </c>
      <c r="BB100" s="89" t="str">
        <f t="shared" si="427"/>
        <v/>
      </c>
      <c r="BC100" s="90" t="str">
        <f t="shared" si="428"/>
        <v/>
      </c>
      <c r="BD100" s="90" t="str">
        <f t="shared" si="429"/>
        <v/>
      </c>
      <c r="BE100" s="91" t="str">
        <f t="shared" si="430"/>
        <v/>
      </c>
      <c r="BF100" s="92" t="str">
        <f t="shared" si="431"/>
        <v/>
      </c>
      <c r="BG100" s="93" t="str">
        <f t="shared" si="432"/>
        <v/>
      </c>
      <c r="BH100" s="94" t="str">
        <f t="shared" si="433"/>
        <v/>
      </c>
      <c r="BI100" s="95" t="str">
        <f t="shared" si="434"/>
        <v/>
      </c>
      <c r="BK100" s="4"/>
      <c r="BM100" s="88" t="str">
        <f t="shared" si="435"/>
        <v/>
      </c>
      <c r="BN100" s="89" t="str">
        <f t="shared" si="436"/>
        <v/>
      </c>
      <c r="BO100" s="90" t="str">
        <f t="shared" si="437"/>
        <v/>
      </c>
      <c r="BP100" s="90" t="str">
        <f t="shared" si="438"/>
        <v/>
      </c>
      <c r="BQ100" s="91" t="str">
        <f t="shared" si="439"/>
        <v/>
      </c>
      <c r="BR100" s="92" t="str">
        <f t="shared" si="440"/>
        <v/>
      </c>
      <c r="BS100" s="93" t="str">
        <f t="shared" si="441"/>
        <v/>
      </c>
      <c r="BT100" s="94" t="str">
        <f t="shared" si="442"/>
        <v/>
      </c>
      <c r="BU100" s="95" t="str">
        <f t="shared" si="443"/>
        <v/>
      </c>
      <c r="BW100" s="4"/>
      <c r="BY100" s="88" t="str">
        <f t="shared" si="444"/>
        <v/>
      </c>
      <c r="BZ100" s="89" t="str">
        <f t="shared" si="445"/>
        <v/>
      </c>
      <c r="CA100" s="90" t="str">
        <f t="shared" si="446"/>
        <v/>
      </c>
      <c r="CB100" s="90" t="str">
        <f t="shared" si="447"/>
        <v/>
      </c>
      <c r="CC100" s="91" t="str">
        <f t="shared" si="448"/>
        <v/>
      </c>
      <c r="CD100" s="92" t="str">
        <f t="shared" si="449"/>
        <v/>
      </c>
      <c r="CE100" s="93" t="str">
        <f t="shared" si="450"/>
        <v/>
      </c>
      <c r="CF100" s="94" t="str">
        <f t="shared" si="451"/>
        <v/>
      </c>
      <c r="CG100" s="95" t="str">
        <f t="shared" si="452"/>
        <v/>
      </c>
      <c r="CI100" s="4"/>
      <c r="CK100" s="88" t="str">
        <f t="shared" si="453"/>
        <v/>
      </c>
      <c r="CL100" s="89" t="str">
        <f t="shared" si="454"/>
        <v/>
      </c>
      <c r="CM100" s="90" t="str">
        <f t="shared" si="455"/>
        <v/>
      </c>
      <c r="CN100" s="90" t="str">
        <f t="shared" si="456"/>
        <v/>
      </c>
      <c r="CO100" s="91" t="str">
        <f t="shared" si="457"/>
        <v/>
      </c>
      <c r="CP100" s="92" t="str">
        <f t="shared" si="458"/>
        <v/>
      </c>
      <c r="CQ100" s="93" t="str">
        <f t="shared" si="459"/>
        <v/>
      </c>
      <c r="CR100" s="94" t="str">
        <f t="shared" si="460"/>
        <v/>
      </c>
      <c r="CS100" s="95" t="str">
        <f t="shared" si="461"/>
        <v/>
      </c>
      <c r="CU100" s="4"/>
      <c r="CW100" s="88" t="str">
        <f t="shared" si="462"/>
        <v/>
      </c>
      <c r="CX100" s="89" t="str">
        <f t="shared" si="463"/>
        <v/>
      </c>
      <c r="CY100" s="90" t="str">
        <f t="shared" si="464"/>
        <v/>
      </c>
      <c r="CZ100" s="90" t="str">
        <f t="shared" si="465"/>
        <v/>
      </c>
      <c r="DA100" s="91" t="str">
        <f t="shared" si="466"/>
        <v/>
      </c>
      <c r="DB100" s="92" t="str">
        <f t="shared" si="467"/>
        <v/>
      </c>
      <c r="DC100" s="93" t="str">
        <f t="shared" si="468"/>
        <v/>
      </c>
      <c r="DD100" s="94" t="str">
        <f t="shared" si="469"/>
        <v/>
      </c>
      <c r="DE100" s="95" t="str">
        <f t="shared" si="470"/>
        <v/>
      </c>
      <c r="DG100" s="4"/>
      <c r="DI100" s="88" t="str">
        <f t="shared" si="471"/>
        <v/>
      </c>
      <c r="DJ100" s="89" t="str">
        <f t="shared" si="472"/>
        <v/>
      </c>
      <c r="DK100" s="90" t="str">
        <f t="shared" si="473"/>
        <v/>
      </c>
      <c r="DL100" s="90" t="str">
        <f t="shared" si="474"/>
        <v/>
      </c>
      <c r="DM100" s="91" t="str">
        <f t="shared" si="475"/>
        <v/>
      </c>
      <c r="DN100" s="92" t="str">
        <f t="shared" si="476"/>
        <v/>
      </c>
      <c r="DO100" s="93" t="str">
        <f t="shared" si="477"/>
        <v/>
      </c>
      <c r="DP100" s="94" t="str">
        <f t="shared" si="478"/>
        <v/>
      </c>
      <c r="DQ100" s="95" t="str">
        <f t="shared" si="479"/>
        <v/>
      </c>
      <c r="DS100" s="4"/>
      <c r="DU100" s="88" t="str">
        <f t="shared" si="480"/>
        <v/>
      </c>
      <c r="DV100" s="89" t="str">
        <f t="shared" si="481"/>
        <v/>
      </c>
      <c r="DW100" s="90" t="str">
        <f t="shared" si="482"/>
        <v/>
      </c>
      <c r="DX100" s="90" t="str">
        <f t="shared" si="483"/>
        <v/>
      </c>
      <c r="DY100" s="91" t="str">
        <f t="shared" si="484"/>
        <v/>
      </c>
      <c r="DZ100" s="92" t="str">
        <f t="shared" si="485"/>
        <v/>
      </c>
      <c r="EA100" s="93" t="str">
        <f t="shared" si="486"/>
        <v/>
      </c>
      <c r="EB100" s="94" t="str">
        <f t="shared" si="487"/>
        <v/>
      </c>
      <c r="EC100" s="95" t="str">
        <f t="shared" si="488"/>
        <v/>
      </c>
      <c r="EE100" s="4"/>
      <c r="EG100" s="88" t="str">
        <f t="shared" si="489"/>
        <v/>
      </c>
      <c r="EH100" s="89" t="str">
        <f t="shared" si="490"/>
        <v/>
      </c>
      <c r="EI100" s="90" t="str">
        <f t="shared" si="491"/>
        <v/>
      </c>
      <c r="EJ100" s="90" t="str">
        <f t="shared" si="492"/>
        <v/>
      </c>
      <c r="EK100" s="91" t="str">
        <f t="shared" si="493"/>
        <v/>
      </c>
      <c r="EL100" s="92" t="str">
        <f t="shared" si="494"/>
        <v/>
      </c>
      <c r="EM100" s="93" t="str">
        <f t="shared" si="495"/>
        <v/>
      </c>
      <c r="EN100" s="94" t="str">
        <f t="shared" si="496"/>
        <v/>
      </c>
      <c r="EO100" s="95" t="str">
        <f t="shared" si="497"/>
        <v/>
      </c>
      <c r="EQ100" s="4"/>
      <c r="ES100" s="88" t="str">
        <f t="shared" si="498"/>
        <v/>
      </c>
      <c r="ET100" s="89" t="str">
        <f t="shared" si="499"/>
        <v/>
      </c>
      <c r="EU100" s="90" t="str">
        <f t="shared" si="500"/>
        <v/>
      </c>
      <c r="EV100" s="90" t="str">
        <f t="shared" si="501"/>
        <v/>
      </c>
      <c r="EW100" s="91" t="str">
        <f t="shared" si="502"/>
        <v/>
      </c>
      <c r="EX100" s="92" t="str">
        <f t="shared" si="503"/>
        <v/>
      </c>
      <c r="EY100" s="93" t="str">
        <f t="shared" si="504"/>
        <v/>
      </c>
      <c r="EZ100" s="94" t="str">
        <f t="shared" si="505"/>
        <v/>
      </c>
      <c r="FA100" s="95" t="str">
        <f t="shared" si="506"/>
        <v/>
      </c>
      <c r="FC100" s="4"/>
      <c r="FE100" s="88" t="str">
        <f t="shared" si="507"/>
        <v/>
      </c>
      <c r="FF100" s="89" t="str">
        <f t="shared" si="508"/>
        <v/>
      </c>
      <c r="FG100" s="90" t="str">
        <f t="shared" si="509"/>
        <v/>
      </c>
      <c r="FH100" s="90" t="str">
        <f t="shared" si="510"/>
        <v/>
      </c>
      <c r="FI100" s="91" t="str">
        <f t="shared" si="511"/>
        <v/>
      </c>
      <c r="FJ100" s="92" t="str">
        <f t="shared" si="512"/>
        <v/>
      </c>
      <c r="FK100" s="93" t="str">
        <f t="shared" si="513"/>
        <v/>
      </c>
      <c r="FL100" s="94" t="str">
        <f t="shared" si="514"/>
        <v/>
      </c>
      <c r="FM100" s="95" t="str">
        <f t="shared" si="515"/>
        <v/>
      </c>
      <c r="FO100" s="4"/>
      <c r="FQ100" s="88" t="str">
        <f>IF(FU100="","",#REF!)</f>
        <v/>
      </c>
      <c r="FR100" s="89" t="str">
        <f t="shared" si="516"/>
        <v/>
      </c>
      <c r="FS100" s="90" t="str">
        <f t="shared" si="517"/>
        <v/>
      </c>
      <c r="FT100" s="90" t="str">
        <f t="shared" si="518"/>
        <v/>
      </c>
      <c r="FU100" s="91" t="str">
        <f t="shared" si="519"/>
        <v/>
      </c>
      <c r="FV100" s="92" t="str">
        <f t="shared" si="520"/>
        <v/>
      </c>
      <c r="FW100" s="93" t="str">
        <f t="shared" si="521"/>
        <v/>
      </c>
      <c r="FX100" s="94" t="str">
        <f t="shared" si="522"/>
        <v/>
      </c>
      <c r="FY100" s="95" t="str">
        <f t="shared" si="523"/>
        <v/>
      </c>
      <c r="GA100" s="4"/>
      <c r="GC100" s="88" t="str">
        <f t="shared" si="524"/>
        <v/>
      </c>
      <c r="GD100" s="89" t="str">
        <f t="shared" si="525"/>
        <v/>
      </c>
      <c r="GE100" s="90" t="str">
        <f t="shared" si="526"/>
        <v/>
      </c>
      <c r="GF100" s="90" t="str">
        <f t="shared" si="527"/>
        <v/>
      </c>
      <c r="GG100" s="91" t="str">
        <f t="shared" si="528"/>
        <v/>
      </c>
      <c r="GH100" s="92" t="str">
        <f t="shared" si="529"/>
        <v/>
      </c>
      <c r="GI100" s="93" t="str">
        <f t="shared" si="530"/>
        <v/>
      </c>
      <c r="GJ100" s="94" t="str">
        <f t="shared" si="531"/>
        <v/>
      </c>
      <c r="GK100" s="95" t="str">
        <f t="shared" si="532"/>
        <v/>
      </c>
      <c r="GM100" s="4"/>
      <c r="GO100" s="88" t="str">
        <f t="shared" si="533"/>
        <v/>
      </c>
      <c r="GP100" s="89" t="str">
        <f t="shared" si="534"/>
        <v/>
      </c>
      <c r="GQ100" s="90" t="str">
        <f t="shared" si="535"/>
        <v/>
      </c>
      <c r="GR100" s="90" t="str">
        <f t="shared" si="536"/>
        <v/>
      </c>
      <c r="GS100" s="91" t="str">
        <f t="shared" si="537"/>
        <v/>
      </c>
      <c r="GT100" s="92" t="str">
        <f t="shared" si="538"/>
        <v/>
      </c>
      <c r="GU100" s="93" t="str">
        <f t="shared" si="539"/>
        <v/>
      </c>
      <c r="GV100" s="94" t="str">
        <f t="shared" si="540"/>
        <v/>
      </c>
      <c r="GW100" s="95" t="str">
        <f t="shared" si="541"/>
        <v/>
      </c>
      <c r="GY100" s="4"/>
      <c r="HA100" s="88" t="str">
        <f t="shared" si="542"/>
        <v/>
      </c>
      <c r="HB100" s="89" t="str">
        <f t="shared" si="543"/>
        <v/>
      </c>
      <c r="HC100" s="90" t="str">
        <f t="shared" si="544"/>
        <v/>
      </c>
      <c r="HD100" s="90" t="str">
        <f t="shared" si="545"/>
        <v/>
      </c>
      <c r="HE100" s="91" t="str">
        <f t="shared" si="546"/>
        <v/>
      </c>
      <c r="HF100" s="92" t="str">
        <f t="shared" si="547"/>
        <v/>
      </c>
      <c r="HG100" s="93" t="str">
        <f t="shared" si="548"/>
        <v/>
      </c>
      <c r="HH100" s="94" t="str">
        <f t="shared" si="549"/>
        <v/>
      </c>
      <c r="HI100" s="95" t="str">
        <f t="shared" si="550"/>
        <v/>
      </c>
      <c r="HK100" s="4"/>
      <c r="HM100" s="88" t="str">
        <f t="shared" si="551"/>
        <v/>
      </c>
      <c r="HN100" s="89" t="str">
        <f t="shared" si="552"/>
        <v/>
      </c>
      <c r="HO100" s="90" t="str">
        <f t="shared" si="553"/>
        <v/>
      </c>
      <c r="HP100" s="90" t="str">
        <f t="shared" si="554"/>
        <v/>
      </c>
      <c r="HQ100" s="91" t="str">
        <f t="shared" si="555"/>
        <v/>
      </c>
      <c r="HR100" s="92" t="str">
        <f t="shared" si="556"/>
        <v/>
      </c>
      <c r="HS100" s="93" t="str">
        <f t="shared" si="557"/>
        <v/>
      </c>
      <c r="HT100" s="94" t="str">
        <f t="shared" si="558"/>
        <v/>
      </c>
      <c r="HU100" s="95" t="str">
        <f t="shared" si="559"/>
        <v/>
      </c>
      <c r="HW100" s="4"/>
      <c r="HY100" s="88" t="str">
        <f t="shared" si="560"/>
        <v/>
      </c>
      <c r="HZ100" s="89" t="str">
        <f t="shared" si="561"/>
        <v/>
      </c>
      <c r="IA100" s="90" t="str">
        <f t="shared" si="562"/>
        <v/>
      </c>
      <c r="IB100" s="90" t="str">
        <f t="shared" si="563"/>
        <v/>
      </c>
      <c r="IC100" s="91" t="str">
        <f t="shared" si="564"/>
        <v/>
      </c>
      <c r="ID100" s="92" t="str">
        <f t="shared" si="565"/>
        <v/>
      </c>
      <c r="IE100" s="93" t="str">
        <f t="shared" si="566"/>
        <v/>
      </c>
      <c r="IF100" s="94" t="str">
        <f t="shared" si="567"/>
        <v/>
      </c>
      <c r="IG100" s="95" t="str">
        <f t="shared" si="568"/>
        <v/>
      </c>
      <c r="II100" s="4"/>
      <c r="IK100" s="88" t="str">
        <f t="shared" si="569"/>
        <v/>
      </c>
      <c r="IL100" s="89" t="str">
        <f t="shared" si="570"/>
        <v/>
      </c>
      <c r="IM100" s="90" t="str">
        <f t="shared" si="571"/>
        <v/>
      </c>
      <c r="IN100" s="90" t="str">
        <f t="shared" si="572"/>
        <v/>
      </c>
      <c r="IO100" s="91" t="str">
        <f t="shared" si="573"/>
        <v/>
      </c>
      <c r="IP100" s="92" t="str">
        <f t="shared" si="574"/>
        <v/>
      </c>
      <c r="IQ100" s="93" t="str">
        <f t="shared" si="575"/>
        <v/>
      </c>
      <c r="IR100" s="94" t="str">
        <f t="shared" si="576"/>
        <v/>
      </c>
      <c r="IS100" s="95" t="str">
        <f t="shared" si="577"/>
        <v/>
      </c>
      <c r="IU100" s="4"/>
      <c r="IW100" s="88" t="str">
        <f t="shared" si="578"/>
        <v/>
      </c>
      <c r="IX100" s="89" t="str">
        <f t="shared" si="579"/>
        <v/>
      </c>
      <c r="IY100" s="90" t="str">
        <f t="shared" si="580"/>
        <v/>
      </c>
      <c r="IZ100" s="90" t="str">
        <f t="shared" si="581"/>
        <v/>
      </c>
      <c r="JA100" s="91" t="str">
        <f t="shared" si="582"/>
        <v/>
      </c>
      <c r="JB100" s="92" t="str">
        <f t="shared" si="583"/>
        <v/>
      </c>
      <c r="JC100" s="93" t="str">
        <f t="shared" si="584"/>
        <v/>
      </c>
      <c r="JD100" s="94" t="str">
        <f t="shared" si="585"/>
        <v/>
      </c>
      <c r="JE100" s="95" t="str">
        <f t="shared" si="586"/>
        <v/>
      </c>
      <c r="JG100" s="4"/>
      <c r="JI100" s="88" t="str">
        <f t="shared" si="587"/>
        <v/>
      </c>
      <c r="JJ100" s="89" t="str">
        <f t="shared" si="588"/>
        <v/>
      </c>
      <c r="JK100" s="90" t="str">
        <f t="shared" si="589"/>
        <v/>
      </c>
      <c r="JL100" s="90" t="str">
        <f t="shared" si="590"/>
        <v/>
      </c>
      <c r="JM100" s="91" t="str">
        <f t="shared" si="591"/>
        <v/>
      </c>
      <c r="JN100" s="92" t="str">
        <f t="shared" si="592"/>
        <v/>
      </c>
      <c r="JO100" s="93" t="str">
        <f t="shared" si="593"/>
        <v/>
      </c>
      <c r="JP100" s="94" t="str">
        <f t="shared" si="594"/>
        <v/>
      </c>
      <c r="JQ100" s="95" t="str">
        <f t="shared" si="595"/>
        <v/>
      </c>
      <c r="JS100" s="4"/>
      <c r="JU100" s="88" t="str">
        <f t="shared" si="596"/>
        <v/>
      </c>
      <c r="JV100" s="89" t="str">
        <f t="shared" si="597"/>
        <v/>
      </c>
      <c r="JW100" s="90" t="str">
        <f t="shared" si="598"/>
        <v/>
      </c>
      <c r="JX100" s="90" t="str">
        <f t="shared" si="599"/>
        <v/>
      </c>
      <c r="JY100" s="91" t="str">
        <f t="shared" si="600"/>
        <v/>
      </c>
      <c r="JZ100" s="92" t="str">
        <f t="shared" si="601"/>
        <v/>
      </c>
      <c r="KA100" s="93" t="str">
        <f t="shared" si="602"/>
        <v/>
      </c>
      <c r="KB100" s="94" t="str">
        <f t="shared" si="603"/>
        <v/>
      </c>
      <c r="KC100" s="95" t="str">
        <f t="shared" si="604"/>
        <v/>
      </c>
      <c r="KE100" s="4"/>
    </row>
    <row r="101" spans="1:291" ht="13.5" customHeight="1" x14ac:dyDescent="0.25">
      <c r="A101" s="17"/>
      <c r="E101" s="88" t="str">
        <f t="shared" si="390"/>
        <v/>
      </c>
      <c r="F101" s="89" t="str">
        <f t="shared" si="391"/>
        <v/>
      </c>
      <c r="G101" s="90" t="str">
        <f t="shared" si="392"/>
        <v/>
      </c>
      <c r="H101" s="90" t="str">
        <f t="shared" si="393"/>
        <v/>
      </c>
      <c r="I101" s="91" t="str">
        <f t="shared" si="394"/>
        <v/>
      </c>
      <c r="J101" s="92" t="str">
        <f t="shared" si="395"/>
        <v/>
      </c>
      <c r="K101" s="93" t="str">
        <f t="shared" si="396"/>
        <v/>
      </c>
      <c r="L101" s="94" t="str">
        <f t="shared" si="397"/>
        <v/>
      </c>
      <c r="M101" s="95" t="str">
        <f t="shared" si="398"/>
        <v/>
      </c>
      <c r="O101" s="4"/>
      <c r="Q101" s="88" t="str">
        <f t="shared" si="399"/>
        <v/>
      </c>
      <c r="R101" s="89" t="str">
        <f t="shared" si="400"/>
        <v/>
      </c>
      <c r="S101" s="90" t="str">
        <f t="shared" si="401"/>
        <v/>
      </c>
      <c r="T101" s="90" t="str">
        <f t="shared" si="402"/>
        <v/>
      </c>
      <c r="U101" s="91" t="str">
        <f t="shared" si="403"/>
        <v/>
      </c>
      <c r="V101" s="92" t="str">
        <f t="shared" si="404"/>
        <v/>
      </c>
      <c r="W101" s="93" t="str">
        <f t="shared" si="405"/>
        <v/>
      </c>
      <c r="X101" s="94" t="str">
        <f t="shared" si="406"/>
        <v/>
      </c>
      <c r="Y101" s="95" t="str">
        <f t="shared" si="407"/>
        <v/>
      </c>
      <c r="AA101" s="4"/>
      <c r="AC101" s="88" t="str">
        <f t="shared" si="408"/>
        <v/>
      </c>
      <c r="AD101" s="89" t="str">
        <f t="shared" si="409"/>
        <v/>
      </c>
      <c r="AE101" s="90" t="str">
        <f t="shared" si="410"/>
        <v/>
      </c>
      <c r="AF101" s="90" t="str">
        <f t="shared" si="411"/>
        <v/>
      </c>
      <c r="AG101" s="91" t="str">
        <f t="shared" si="412"/>
        <v/>
      </c>
      <c r="AH101" s="92" t="str">
        <f t="shared" si="413"/>
        <v/>
      </c>
      <c r="AI101" s="93" t="str">
        <f t="shared" si="414"/>
        <v/>
      </c>
      <c r="AJ101" s="94" t="str">
        <f t="shared" si="415"/>
        <v/>
      </c>
      <c r="AK101" s="95" t="str">
        <f t="shared" si="416"/>
        <v/>
      </c>
      <c r="AM101" s="4"/>
      <c r="AO101" s="88" t="str">
        <f t="shared" si="417"/>
        <v/>
      </c>
      <c r="AP101" s="89" t="str">
        <f t="shared" si="418"/>
        <v/>
      </c>
      <c r="AQ101" s="90" t="str">
        <f t="shared" si="419"/>
        <v/>
      </c>
      <c r="AR101" s="90" t="str">
        <f t="shared" si="420"/>
        <v/>
      </c>
      <c r="AS101" s="91" t="str">
        <f t="shared" si="421"/>
        <v/>
      </c>
      <c r="AT101" s="92" t="str">
        <f t="shared" si="422"/>
        <v/>
      </c>
      <c r="AU101" s="93" t="str">
        <f t="shared" si="423"/>
        <v/>
      </c>
      <c r="AV101" s="94" t="str">
        <f t="shared" si="424"/>
        <v/>
      </c>
      <c r="AW101" s="95" t="str">
        <f t="shared" si="425"/>
        <v/>
      </c>
      <c r="AY101" s="4"/>
      <c r="BA101" s="88" t="str">
        <f t="shared" si="426"/>
        <v/>
      </c>
      <c r="BB101" s="89" t="str">
        <f t="shared" si="427"/>
        <v/>
      </c>
      <c r="BC101" s="90" t="str">
        <f t="shared" si="428"/>
        <v/>
      </c>
      <c r="BD101" s="90" t="str">
        <f t="shared" si="429"/>
        <v/>
      </c>
      <c r="BE101" s="91" t="str">
        <f t="shared" si="430"/>
        <v/>
      </c>
      <c r="BF101" s="92" t="str">
        <f t="shared" si="431"/>
        <v/>
      </c>
      <c r="BG101" s="93" t="str">
        <f t="shared" si="432"/>
        <v/>
      </c>
      <c r="BH101" s="94" t="str">
        <f t="shared" si="433"/>
        <v/>
      </c>
      <c r="BI101" s="95" t="str">
        <f t="shared" si="434"/>
        <v/>
      </c>
      <c r="BK101" s="4"/>
      <c r="BM101" s="88" t="str">
        <f t="shared" si="435"/>
        <v/>
      </c>
      <c r="BN101" s="89" t="str">
        <f t="shared" si="436"/>
        <v/>
      </c>
      <c r="BO101" s="90" t="str">
        <f t="shared" si="437"/>
        <v/>
      </c>
      <c r="BP101" s="90" t="str">
        <f t="shared" si="438"/>
        <v/>
      </c>
      <c r="BQ101" s="91" t="str">
        <f t="shared" si="439"/>
        <v/>
      </c>
      <c r="BR101" s="92" t="str">
        <f t="shared" si="440"/>
        <v/>
      </c>
      <c r="BS101" s="93" t="str">
        <f t="shared" si="441"/>
        <v/>
      </c>
      <c r="BT101" s="94" t="str">
        <f t="shared" si="442"/>
        <v/>
      </c>
      <c r="BU101" s="95" t="str">
        <f t="shared" si="443"/>
        <v/>
      </c>
      <c r="BW101" s="4"/>
      <c r="BY101" s="88" t="str">
        <f t="shared" si="444"/>
        <v/>
      </c>
      <c r="BZ101" s="89" t="str">
        <f t="shared" si="445"/>
        <v/>
      </c>
      <c r="CA101" s="90" t="str">
        <f t="shared" si="446"/>
        <v/>
      </c>
      <c r="CB101" s="90" t="str">
        <f t="shared" si="447"/>
        <v/>
      </c>
      <c r="CC101" s="91" t="str">
        <f t="shared" si="448"/>
        <v/>
      </c>
      <c r="CD101" s="92" t="str">
        <f t="shared" si="449"/>
        <v/>
      </c>
      <c r="CE101" s="93" t="str">
        <f t="shared" si="450"/>
        <v/>
      </c>
      <c r="CF101" s="94" t="str">
        <f t="shared" si="451"/>
        <v/>
      </c>
      <c r="CG101" s="95" t="str">
        <f t="shared" si="452"/>
        <v/>
      </c>
      <c r="CI101" s="4"/>
      <c r="CK101" s="88" t="str">
        <f t="shared" si="453"/>
        <v/>
      </c>
      <c r="CL101" s="89" t="str">
        <f t="shared" si="454"/>
        <v/>
      </c>
      <c r="CM101" s="90" t="str">
        <f t="shared" si="455"/>
        <v/>
      </c>
      <c r="CN101" s="90" t="str">
        <f t="shared" si="456"/>
        <v/>
      </c>
      <c r="CO101" s="91" t="str">
        <f t="shared" si="457"/>
        <v/>
      </c>
      <c r="CP101" s="92" t="str">
        <f t="shared" si="458"/>
        <v/>
      </c>
      <c r="CQ101" s="93" t="str">
        <f t="shared" si="459"/>
        <v/>
      </c>
      <c r="CR101" s="94" t="str">
        <f t="shared" si="460"/>
        <v/>
      </c>
      <c r="CS101" s="95" t="str">
        <f t="shared" si="461"/>
        <v/>
      </c>
      <c r="CU101" s="4"/>
      <c r="CW101" s="88" t="str">
        <f t="shared" si="462"/>
        <v/>
      </c>
      <c r="CX101" s="89" t="str">
        <f t="shared" si="463"/>
        <v/>
      </c>
      <c r="CY101" s="90" t="str">
        <f t="shared" si="464"/>
        <v/>
      </c>
      <c r="CZ101" s="90" t="str">
        <f t="shared" si="465"/>
        <v/>
      </c>
      <c r="DA101" s="91" t="str">
        <f t="shared" si="466"/>
        <v/>
      </c>
      <c r="DB101" s="92" t="str">
        <f t="shared" si="467"/>
        <v/>
      </c>
      <c r="DC101" s="93" t="str">
        <f t="shared" si="468"/>
        <v/>
      </c>
      <c r="DD101" s="94" t="str">
        <f t="shared" si="469"/>
        <v/>
      </c>
      <c r="DE101" s="95" t="str">
        <f t="shared" si="470"/>
        <v/>
      </c>
      <c r="DG101" s="4"/>
      <c r="DI101" s="88" t="str">
        <f t="shared" si="471"/>
        <v/>
      </c>
      <c r="DJ101" s="89" t="str">
        <f t="shared" si="472"/>
        <v/>
      </c>
      <c r="DK101" s="90" t="str">
        <f t="shared" si="473"/>
        <v/>
      </c>
      <c r="DL101" s="90" t="str">
        <f t="shared" si="474"/>
        <v/>
      </c>
      <c r="DM101" s="91" t="str">
        <f t="shared" si="475"/>
        <v/>
      </c>
      <c r="DN101" s="92" t="str">
        <f t="shared" si="476"/>
        <v/>
      </c>
      <c r="DO101" s="93" t="str">
        <f t="shared" si="477"/>
        <v/>
      </c>
      <c r="DP101" s="94" t="str">
        <f t="shared" si="478"/>
        <v/>
      </c>
      <c r="DQ101" s="95" t="str">
        <f t="shared" si="479"/>
        <v/>
      </c>
      <c r="DS101" s="4"/>
      <c r="DU101" s="88" t="str">
        <f t="shared" si="480"/>
        <v/>
      </c>
      <c r="DV101" s="89" t="str">
        <f t="shared" si="481"/>
        <v/>
      </c>
      <c r="DW101" s="90" t="str">
        <f t="shared" si="482"/>
        <v/>
      </c>
      <c r="DX101" s="90" t="str">
        <f t="shared" si="483"/>
        <v/>
      </c>
      <c r="DY101" s="91" t="str">
        <f t="shared" si="484"/>
        <v/>
      </c>
      <c r="DZ101" s="92" t="str">
        <f t="shared" si="485"/>
        <v/>
      </c>
      <c r="EA101" s="93" t="str">
        <f t="shared" si="486"/>
        <v/>
      </c>
      <c r="EB101" s="94" t="str">
        <f t="shared" si="487"/>
        <v/>
      </c>
      <c r="EC101" s="95" t="str">
        <f t="shared" si="488"/>
        <v/>
      </c>
      <c r="EE101" s="4"/>
      <c r="EG101" s="88" t="str">
        <f t="shared" si="489"/>
        <v/>
      </c>
      <c r="EH101" s="89" t="str">
        <f t="shared" si="490"/>
        <v/>
      </c>
      <c r="EI101" s="90" t="str">
        <f t="shared" si="491"/>
        <v/>
      </c>
      <c r="EJ101" s="90" t="str">
        <f t="shared" si="492"/>
        <v/>
      </c>
      <c r="EK101" s="91" t="str">
        <f t="shared" si="493"/>
        <v/>
      </c>
      <c r="EL101" s="92" t="str">
        <f t="shared" si="494"/>
        <v/>
      </c>
      <c r="EM101" s="93" t="str">
        <f t="shared" si="495"/>
        <v/>
      </c>
      <c r="EN101" s="94" t="str">
        <f t="shared" si="496"/>
        <v/>
      </c>
      <c r="EO101" s="95" t="str">
        <f t="shared" si="497"/>
        <v/>
      </c>
      <c r="EQ101" s="4"/>
      <c r="ES101" s="88" t="str">
        <f t="shared" si="498"/>
        <v/>
      </c>
      <c r="ET101" s="89" t="str">
        <f t="shared" si="499"/>
        <v/>
      </c>
      <c r="EU101" s="90" t="str">
        <f t="shared" si="500"/>
        <v/>
      </c>
      <c r="EV101" s="90" t="str">
        <f t="shared" si="501"/>
        <v/>
      </c>
      <c r="EW101" s="91" t="str">
        <f t="shared" si="502"/>
        <v/>
      </c>
      <c r="EX101" s="92" t="str">
        <f t="shared" si="503"/>
        <v/>
      </c>
      <c r="EY101" s="93" t="str">
        <f t="shared" si="504"/>
        <v/>
      </c>
      <c r="EZ101" s="94" t="str">
        <f t="shared" si="505"/>
        <v/>
      </c>
      <c r="FA101" s="95" t="str">
        <f t="shared" si="506"/>
        <v/>
      </c>
      <c r="FC101" s="4"/>
      <c r="FE101" s="88" t="str">
        <f t="shared" si="507"/>
        <v/>
      </c>
      <c r="FF101" s="89" t="str">
        <f t="shared" si="508"/>
        <v/>
      </c>
      <c r="FG101" s="90" t="str">
        <f t="shared" si="509"/>
        <v/>
      </c>
      <c r="FH101" s="90" t="str">
        <f t="shared" si="510"/>
        <v/>
      </c>
      <c r="FI101" s="91" t="str">
        <f t="shared" si="511"/>
        <v/>
      </c>
      <c r="FJ101" s="92" t="str">
        <f t="shared" si="512"/>
        <v/>
      </c>
      <c r="FK101" s="93" t="str">
        <f t="shared" si="513"/>
        <v/>
      </c>
      <c r="FL101" s="94" t="str">
        <f t="shared" si="514"/>
        <v/>
      </c>
      <c r="FM101" s="95" t="str">
        <f t="shared" si="515"/>
        <v/>
      </c>
      <c r="FO101" s="4"/>
      <c r="FQ101" s="88" t="str">
        <f>IF(FU101="","",#REF!)</f>
        <v/>
      </c>
      <c r="FR101" s="89" t="str">
        <f t="shared" si="516"/>
        <v/>
      </c>
      <c r="FS101" s="90" t="str">
        <f t="shared" si="517"/>
        <v/>
      </c>
      <c r="FT101" s="90" t="str">
        <f t="shared" si="518"/>
        <v/>
      </c>
      <c r="FU101" s="91" t="str">
        <f t="shared" si="519"/>
        <v/>
      </c>
      <c r="FV101" s="92" t="str">
        <f t="shared" si="520"/>
        <v/>
      </c>
      <c r="FW101" s="93" t="str">
        <f t="shared" si="521"/>
        <v/>
      </c>
      <c r="FX101" s="94" t="str">
        <f t="shared" si="522"/>
        <v/>
      </c>
      <c r="FY101" s="95" t="str">
        <f t="shared" si="523"/>
        <v/>
      </c>
      <c r="GA101" s="4"/>
      <c r="GC101" s="88" t="str">
        <f t="shared" si="524"/>
        <v/>
      </c>
      <c r="GD101" s="89" t="str">
        <f t="shared" si="525"/>
        <v/>
      </c>
      <c r="GE101" s="90" t="str">
        <f t="shared" si="526"/>
        <v/>
      </c>
      <c r="GF101" s="90" t="str">
        <f t="shared" si="527"/>
        <v/>
      </c>
      <c r="GG101" s="91" t="str">
        <f t="shared" si="528"/>
        <v/>
      </c>
      <c r="GH101" s="92" t="str">
        <f t="shared" si="529"/>
        <v/>
      </c>
      <c r="GI101" s="93" t="str">
        <f t="shared" si="530"/>
        <v/>
      </c>
      <c r="GJ101" s="94" t="str">
        <f t="shared" si="531"/>
        <v/>
      </c>
      <c r="GK101" s="95" t="str">
        <f t="shared" si="532"/>
        <v/>
      </c>
      <c r="GM101" s="4"/>
      <c r="GO101" s="88" t="str">
        <f t="shared" si="533"/>
        <v/>
      </c>
      <c r="GP101" s="89" t="str">
        <f t="shared" si="534"/>
        <v/>
      </c>
      <c r="GQ101" s="90" t="str">
        <f t="shared" si="535"/>
        <v/>
      </c>
      <c r="GR101" s="90" t="str">
        <f t="shared" si="536"/>
        <v/>
      </c>
      <c r="GS101" s="91" t="str">
        <f t="shared" si="537"/>
        <v/>
      </c>
      <c r="GT101" s="92" t="str">
        <f t="shared" si="538"/>
        <v/>
      </c>
      <c r="GU101" s="93" t="str">
        <f t="shared" si="539"/>
        <v/>
      </c>
      <c r="GV101" s="94" t="str">
        <f t="shared" si="540"/>
        <v/>
      </c>
      <c r="GW101" s="95" t="str">
        <f t="shared" si="541"/>
        <v/>
      </c>
      <c r="GY101" s="4"/>
      <c r="HA101" s="88" t="str">
        <f t="shared" si="542"/>
        <v/>
      </c>
      <c r="HB101" s="89" t="str">
        <f t="shared" si="543"/>
        <v/>
      </c>
      <c r="HC101" s="90" t="str">
        <f t="shared" si="544"/>
        <v/>
      </c>
      <c r="HD101" s="90" t="str">
        <f t="shared" si="545"/>
        <v/>
      </c>
      <c r="HE101" s="91" t="str">
        <f t="shared" si="546"/>
        <v/>
      </c>
      <c r="HF101" s="92" t="str">
        <f t="shared" si="547"/>
        <v/>
      </c>
      <c r="HG101" s="93" t="str">
        <f t="shared" si="548"/>
        <v/>
      </c>
      <c r="HH101" s="94" t="str">
        <f t="shared" si="549"/>
        <v/>
      </c>
      <c r="HI101" s="95" t="str">
        <f t="shared" si="550"/>
        <v/>
      </c>
      <c r="HK101" s="4"/>
      <c r="HM101" s="88" t="str">
        <f t="shared" si="551"/>
        <v/>
      </c>
      <c r="HN101" s="89" t="str">
        <f t="shared" si="552"/>
        <v/>
      </c>
      <c r="HO101" s="90" t="str">
        <f t="shared" si="553"/>
        <v/>
      </c>
      <c r="HP101" s="90" t="str">
        <f t="shared" si="554"/>
        <v/>
      </c>
      <c r="HQ101" s="91" t="str">
        <f t="shared" si="555"/>
        <v/>
      </c>
      <c r="HR101" s="92" t="str">
        <f t="shared" si="556"/>
        <v/>
      </c>
      <c r="HS101" s="93" t="str">
        <f t="shared" si="557"/>
        <v/>
      </c>
      <c r="HT101" s="94" t="str">
        <f t="shared" si="558"/>
        <v/>
      </c>
      <c r="HU101" s="95" t="str">
        <f t="shared" si="559"/>
        <v/>
      </c>
      <c r="HW101" s="4"/>
      <c r="HY101" s="88" t="str">
        <f t="shared" si="560"/>
        <v/>
      </c>
      <c r="HZ101" s="89" t="str">
        <f t="shared" si="561"/>
        <v/>
      </c>
      <c r="IA101" s="90" t="str">
        <f t="shared" si="562"/>
        <v/>
      </c>
      <c r="IB101" s="90" t="str">
        <f t="shared" si="563"/>
        <v/>
      </c>
      <c r="IC101" s="91" t="str">
        <f t="shared" si="564"/>
        <v/>
      </c>
      <c r="ID101" s="92" t="str">
        <f t="shared" si="565"/>
        <v/>
      </c>
      <c r="IE101" s="93" t="str">
        <f t="shared" si="566"/>
        <v/>
      </c>
      <c r="IF101" s="94" t="str">
        <f t="shared" si="567"/>
        <v/>
      </c>
      <c r="IG101" s="95" t="str">
        <f t="shared" si="568"/>
        <v/>
      </c>
      <c r="II101" s="4"/>
      <c r="IK101" s="88" t="str">
        <f t="shared" si="569"/>
        <v/>
      </c>
      <c r="IL101" s="89" t="str">
        <f t="shared" si="570"/>
        <v/>
      </c>
      <c r="IM101" s="90" t="str">
        <f t="shared" si="571"/>
        <v/>
      </c>
      <c r="IN101" s="90" t="str">
        <f t="shared" si="572"/>
        <v/>
      </c>
      <c r="IO101" s="91" t="str">
        <f t="shared" si="573"/>
        <v/>
      </c>
      <c r="IP101" s="92" t="str">
        <f t="shared" si="574"/>
        <v/>
      </c>
      <c r="IQ101" s="93" t="str">
        <f t="shared" si="575"/>
        <v/>
      </c>
      <c r="IR101" s="94" t="str">
        <f t="shared" si="576"/>
        <v/>
      </c>
      <c r="IS101" s="95" t="str">
        <f t="shared" si="577"/>
        <v/>
      </c>
      <c r="IU101" s="4"/>
      <c r="IW101" s="88" t="str">
        <f t="shared" si="578"/>
        <v/>
      </c>
      <c r="IX101" s="89" t="str">
        <f t="shared" si="579"/>
        <v/>
      </c>
      <c r="IY101" s="90" t="str">
        <f t="shared" si="580"/>
        <v/>
      </c>
      <c r="IZ101" s="90" t="str">
        <f t="shared" si="581"/>
        <v/>
      </c>
      <c r="JA101" s="91" t="str">
        <f t="shared" si="582"/>
        <v/>
      </c>
      <c r="JB101" s="92" t="str">
        <f t="shared" si="583"/>
        <v/>
      </c>
      <c r="JC101" s="93" t="str">
        <f t="shared" si="584"/>
        <v/>
      </c>
      <c r="JD101" s="94" t="str">
        <f t="shared" si="585"/>
        <v/>
      </c>
      <c r="JE101" s="95" t="str">
        <f t="shared" si="586"/>
        <v/>
      </c>
      <c r="JG101" s="4"/>
      <c r="JI101" s="88" t="str">
        <f t="shared" si="587"/>
        <v/>
      </c>
      <c r="JJ101" s="89" t="str">
        <f t="shared" si="588"/>
        <v/>
      </c>
      <c r="JK101" s="90" t="str">
        <f t="shared" si="589"/>
        <v/>
      </c>
      <c r="JL101" s="90" t="str">
        <f t="shared" si="590"/>
        <v/>
      </c>
      <c r="JM101" s="91" t="str">
        <f t="shared" si="591"/>
        <v/>
      </c>
      <c r="JN101" s="92" t="str">
        <f t="shared" si="592"/>
        <v/>
      </c>
      <c r="JO101" s="93" t="str">
        <f t="shared" si="593"/>
        <v/>
      </c>
      <c r="JP101" s="94" t="str">
        <f t="shared" si="594"/>
        <v/>
      </c>
      <c r="JQ101" s="95" t="str">
        <f t="shared" si="595"/>
        <v/>
      </c>
      <c r="JS101" s="4"/>
      <c r="JU101" s="88" t="str">
        <f t="shared" si="596"/>
        <v/>
      </c>
      <c r="JV101" s="89" t="str">
        <f t="shared" si="597"/>
        <v/>
      </c>
      <c r="JW101" s="90" t="str">
        <f t="shared" si="598"/>
        <v/>
      </c>
      <c r="JX101" s="90" t="str">
        <f t="shared" si="599"/>
        <v/>
      </c>
      <c r="JY101" s="91" t="str">
        <f t="shared" si="600"/>
        <v/>
      </c>
      <c r="JZ101" s="92" t="str">
        <f t="shared" si="601"/>
        <v/>
      </c>
      <c r="KA101" s="93" t="str">
        <f t="shared" si="602"/>
        <v/>
      </c>
      <c r="KB101" s="94" t="str">
        <f t="shared" si="603"/>
        <v/>
      </c>
      <c r="KC101" s="95" t="str">
        <f t="shared" si="604"/>
        <v/>
      </c>
      <c r="KE101" s="4"/>
    </row>
    <row r="102" spans="1:291" ht="13.5" customHeight="1" x14ac:dyDescent="0.25">
      <c r="A102" s="17"/>
      <c r="E102" s="88" t="str">
        <f t="shared" si="390"/>
        <v/>
      </c>
      <c r="F102" s="89" t="str">
        <f t="shared" si="391"/>
        <v/>
      </c>
      <c r="G102" s="90" t="str">
        <f t="shared" si="392"/>
        <v/>
      </c>
      <c r="H102" s="90" t="str">
        <f t="shared" si="393"/>
        <v/>
      </c>
      <c r="I102" s="91" t="str">
        <f t="shared" si="394"/>
        <v/>
      </c>
      <c r="J102" s="92" t="str">
        <f t="shared" si="395"/>
        <v/>
      </c>
      <c r="K102" s="93" t="str">
        <f t="shared" si="396"/>
        <v/>
      </c>
      <c r="L102" s="94" t="str">
        <f t="shared" si="397"/>
        <v/>
      </c>
      <c r="M102" s="95" t="str">
        <f t="shared" si="398"/>
        <v/>
      </c>
      <c r="O102" s="4"/>
      <c r="Q102" s="88" t="str">
        <f t="shared" si="399"/>
        <v/>
      </c>
      <c r="R102" s="89" t="str">
        <f t="shared" si="400"/>
        <v/>
      </c>
      <c r="S102" s="90" t="str">
        <f t="shared" si="401"/>
        <v/>
      </c>
      <c r="T102" s="90" t="str">
        <f t="shared" si="402"/>
        <v/>
      </c>
      <c r="U102" s="91" t="str">
        <f t="shared" si="403"/>
        <v/>
      </c>
      <c r="V102" s="92" t="str">
        <f t="shared" si="404"/>
        <v/>
      </c>
      <c r="W102" s="93" t="str">
        <f t="shared" si="405"/>
        <v/>
      </c>
      <c r="X102" s="94" t="str">
        <f t="shared" si="406"/>
        <v/>
      </c>
      <c r="Y102" s="95" t="str">
        <f t="shared" si="407"/>
        <v/>
      </c>
      <c r="AA102" s="4"/>
      <c r="AC102" s="88" t="str">
        <f t="shared" si="408"/>
        <v/>
      </c>
      <c r="AD102" s="89" t="str">
        <f t="shared" si="409"/>
        <v/>
      </c>
      <c r="AE102" s="90" t="str">
        <f t="shared" si="410"/>
        <v/>
      </c>
      <c r="AF102" s="90" t="str">
        <f t="shared" si="411"/>
        <v/>
      </c>
      <c r="AG102" s="91" t="str">
        <f t="shared" si="412"/>
        <v/>
      </c>
      <c r="AH102" s="92" t="str">
        <f t="shared" si="413"/>
        <v/>
      </c>
      <c r="AI102" s="93" t="str">
        <f t="shared" si="414"/>
        <v/>
      </c>
      <c r="AJ102" s="94" t="str">
        <f t="shared" si="415"/>
        <v/>
      </c>
      <c r="AK102" s="95" t="str">
        <f t="shared" si="416"/>
        <v/>
      </c>
      <c r="AM102" s="4"/>
      <c r="AO102" s="88" t="str">
        <f t="shared" si="417"/>
        <v/>
      </c>
      <c r="AP102" s="89" t="str">
        <f t="shared" si="418"/>
        <v/>
      </c>
      <c r="AQ102" s="90" t="str">
        <f t="shared" si="419"/>
        <v/>
      </c>
      <c r="AR102" s="90" t="str">
        <f t="shared" si="420"/>
        <v/>
      </c>
      <c r="AS102" s="91" t="str">
        <f t="shared" si="421"/>
        <v/>
      </c>
      <c r="AT102" s="92" t="str">
        <f t="shared" si="422"/>
        <v/>
      </c>
      <c r="AU102" s="93" t="str">
        <f t="shared" si="423"/>
        <v/>
      </c>
      <c r="AV102" s="94" t="str">
        <f t="shared" si="424"/>
        <v/>
      </c>
      <c r="AW102" s="95" t="str">
        <f t="shared" si="425"/>
        <v/>
      </c>
      <c r="AY102" s="4"/>
      <c r="BA102" s="88" t="str">
        <f t="shared" si="426"/>
        <v/>
      </c>
      <c r="BB102" s="89" t="str">
        <f t="shared" si="427"/>
        <v/>
      </c>
      <c r="BC102" s="90" t="str">
        <f t="shared" si="428"/>
        <v/>
      </c>
      <c r="BD102" s="90" t="str">
        <f t="shared" si="429"/>
        <v/>
      </c>
      <c r="BE102" s="91" t="str">
        <f t="shared" si="430"/>
        <v/>
      </c>
      <c r="BF102" s="92" t="str">
        <f t="shared" si="431"/>
        <v/>
      </c>
      <c r="BG102" s="93" t="str">
        <f t="shared" si="432"/>
        <v/>
      </c>
      <c r="BH102" s="94" t="str">
        <f t="shared" si="433"/>
        <v/>
      </c>
      <c r="BI102" s="95" t="str">
        <f t="shared" si="434"/>
        <v/>
      </c>
      <c r="BK102" s="4"/>
      <c r="BM102" s="88" t="str">
        <f t="shared" si="435"/>
        <v/>
      </c>
      <c r="BN102" s="89" t="str">
        <f t="shared" si="436"/>
        <v/>
      </c>
      <c r="BO102" s="90" t="str">
        <f t="shared" si="437"/>
        <v/>
      </c>
      <c r="BP102" s="90" t="str">
        <f t="shared" si="438"/>
        <v/>
      </c>
      <c r="BQ102" s="91" t="str">
        <f t="shared" si="439"/>
        <v/>
      </c>
      <c r="BR102" s="92" t="str">
        <f t="shared" si="440"/>
        <v/>
      </c>
      <c r="BS102" s="93" t="str">
        <f t="shared" si="441"/>
        <v/>
      </c>
      <c r="BT102" s="94" t="str">
        <f t="shared" si="442"/>
        <v/>
      </c>
      <c r="BU102" s="95" t="str">
        <f t="shared" si="443"/>
        <v/>
      </c>
      <c r="BW102" s="4"/>
      <c r="BY102" s="88" t="str">
        <f t="shared" si="444"/>
        <v/>
      </c>
      <c r="BZ102" s="89" t="str">
        <f t="shared" si="445"/>
        <v/>
      </c>
      <c r="CA102" s="90" t="str">
        <f t="shared" si="446"/>
        <v/>
      </c>
      <c r="CB102" s="90" t="str">
        <f t="shared" si="447"/>
        <v/>
      </c>
      <c r="CC102" s="91" t="str">
        <f t="shared" si="448"/>
        <v/>
      </c>
      <c r="CD102" s="92" t="str">
        <f t="shared" si="449"/>
        <v/>
      </c>
      <c r="CE102" s="93" t="str">
        <f t="shared" si="450"/>
        <v/>
      </c>
      <c r="CF102" s="94" t="str">
        <f t="shared" si="451"/>
        <v/>
      </c>
      <c r="CG102" s="95" t="str">
        <f t="shared" si="452"/>
        <v/>
      </c>
      <c r="CI102" s="4"/>
      <c r="CK102" s="88" t="str">
        <f t="shared" si="453"/>
        <v/>
      </c>
      <c r="CL102" s="89" t="str">
        <f t="shared" si="454"/>
        <v/>
      </c>
      <c r="CM102" s="90" t="str">
        <f t="shared" si="455"/>
        <v/>
      </c>
      <c r="CN102" s="90" t="str">
        <f t="shared" si="456"/>
        <v/>
      </c>
      <c r="CO102" s="91" t="str">
        <f t="shared" si="457"/>
        <v/>
      </c>
      <c r="CP102" s="92" t="str">
        <f t="shared" si="458"/>
        <v/>
      </c>
      <c r="CQ102" s="93" t="str">
        <f t="shared" si="459"/>
        <v/>
      </c>
      <c r="CR102" s="94" t="str">
        <f t="shared" si="460"/>
        <v/>
      </c>
      <c r="CS102" s="95" t="str">
        <f t="shared" si="461"/>
        <v/>
      </c>
      <c r="CU102" s="4"/>
      <c r="CW102" s="88" t="str">
        <f t="shared" si="462"/>
        <v/>
      </c>
      <c r="CX102" s="89" t="str">
        <f t="shared" si="463"/>
        <v/>
      </c>
      <c r="CY102" s="90" t="str">
        <f t="shared" si="464"/>
        <v/>
      </c>
      <c r="CZ102" s="90" t="str">
        <f t="shared" si="465"/>
        <v/>
      </c>
      <c r="DA102" s="91" t="str">
        <f t="shared" si="466"/>
        <v/>
      </c>
      <c r="DB102" s="92" t="str">
        <f t="shared" si="467"/>
        <v/>
      </c>
      <c r="DC102" s="93" t="str">
        <f t="shared" si="468"/>
        <v/>
      </c>
      <c r="DD102" s="94" t="str">
        <f t="shared" si="469"/>
        <v/>
      </c>
      <c r="DE102" s="95" t="str">
        <f t="shared" si="470"/>
        <v/>
      </c>
      <c r="DG102" s="4"/>
      <c r="DI102" s="88" t="str">
        <f t="shared" si="471"/>
        <v/>
      </c>
      <c r="DJ102" s="89" t="str">
        <f t="shared" si="472"/>
        <v/>
      </c>
      <c r="DK102" s="90" t="str">
        <f t="shared" si="473"/>
        <v/>
      </c>
      <c r="DL102" s="90" t="str">
        <f t="shared" si="474"/>
        <v/>
      </c>
      <c r="DM102" s="91" t="str">
        <f t="shared" si="475"/>
        <v/>
      </c>
      <c r="DN102" s="92" t="str">
        <f t="shared" si="476"/>
        <v/>
      </c>
      <c r="DO102" s="93" t="str">
        <f t="shared" si="477"/>
        <v/>
      </c>
      <c r="DP102" s="94" t="str">
        <f t="shared" si="478"/>
        <v/>
      </c>
      <c r="DQ102" s="95" t="str">
        <f t="shared" si="479"/>
        <v/>
      </c>
      <c r="DS102" s="4"/>
      <c r="DU102" s="88" t="str">
        <f t="shared" si="480"/>
        <v/>
      </c>
      <c r="DV102" s="89" t="str">
        <f t="shared" si="481"/>
        <v/>
      </c>
      <c r="DW102" s="90" t="str">
        <f t="shared" si="482"/>
        <v/>
      </c>
      <c r="DX102" s="90" t="str">
        <f t="shared" si="483"/>
        <v/>
      </c>
      <c r="DY102" s="91" t="str">
        <f t="shared" si="484"/>
        <v/>
      </c>
      <c r="DZ102" s="92" t="str">
        <f t="shared" si="485"/>
        <v/>
      </c>
      <c r="EA102" s="93" t="str">
        <f t="shared" si="486"/>
        <v/>
      </c>
      <c r="EB102" s="94" t="str">
        <f t="shared" si="487"/>
        <v/>
      </c>
      <c r="EC102" s="95" t="str">
        <f t="shared" si="488"/>
        <v/>
      </c>
      <c r="EE102" s="4"/>
      <c r="EG102" s="88" t="str">
        <f t="shared" si="489"/>
        <v/>
      </c>
      <c r="EH102" s="89" t="str">
        <f t="shared" si="490"/>
        <v/>
      </c>
      <c r="EI102" s="90" t="str">
        <f t="shared" si="491"/>
        <v/>
      </c>
      <c r="EJ102" s="90" t="str">
        <f t="shared" si="492"/>
        <v/>
      </c>
      <c r="EK102" s="91" t="str">
        <f t="shared" si="493"/>
        <v/>
      </c>
      <c r="EL102" s="92" t="str">
        <f t="shared" si="494"/>
        <v/>
      </c>
      <c r="EM102" s="93" t="str">
        <f t="shared" si="495"/>
        <v/>
      </c>
      <c r="EN102" s="94" t="str">
        <f t="shared" si="496"/>
        <v/>
      </c>
      <c r="EO102" s="95" t="str">
        <f t="shared" si="497"/>
        <v/>
      </c>
      <c r="EQ102" s="4"/>
      <c r="ES102" s="88" t="str">
        <f t="shared" si="498"/>
        <v/>
      </c>
      <c r="ET102" s="89" t="str">
        <f t="shared" si="499"/>
        <v/>
      </c>
      <c r="EU102" s="90" t="str">
        <f t="shared" si="500"/>
        <v/>
      </c>
      <c r="EV102" s="90" t="str">
        <f t="shared" si="501"/>
        <v/>
      </c>
      <c r="EW102" s="91" t="str">
        <f t="shared" si="502"/>
        <v/>
      </c>
      <c r="EX102" s="92" t="str">
        <f t="shared" si="503"/>
        <v/>
      </c>
      <c r="EY102" s="93" t="str">
        <f t="shared" si="504"/>
        <v/>
      </c>
      <c r="EZ102" s="94" t="str">
        <f t="shared" si="505"/>
        <v/>
      </c>
      <c r="FA102" s="95" t="str">
        <f t="shared" si="506"/>
        <v/>
      </c>
      <c r="FC102" s="4"/>
      <c r="FE102" s="88" t="str">
        <f t="shared" si="507"/>
        <v/>
      </c>
      <c r="FF102" s="89" t="str">
        <f t="shared" si="508"/>
        <v/>
      </c>
      <c r="FG102" s="90" t="str">
        <f t="shared" si="509"/>
        <v/>
      </c>
      <c r="FH102" s="90" t="str">
        <f t="shared" si="510"/>
        <v/>
      </c>
      <c r="FI102" s="91" t="str">
        <f t="shared" si="511"/>
        <v/>
      </c>
      <c r="FJ102" s="92" t="str">
        <f t="shared" si="512"/>
        <v/>
      </c>
      <c r="FK102" s="93" t="str">
        <f t="shared" si="513"/>
        <v/>
      </c>
      <c r="FL102" s="94" t="str">
        <f t="shared" si="514"/>
        <v/>
      </c>
      <c r="FM102" s="95" t="str">
        <f t="shared" si="515"/>
        <v/>
      </c>
      <c r="FO102" s="4"/>
      <c r="FQ102" s="88" t="str">
        <f>IF(FU102="","",#REF!)</f>
        <v/>
      </c>
      <c r="FR102" s="89" t="str">
        <f t="shared" si="516"/>
        <v/>
      </c>
      <c r="FS102" s="90" t="str">
        <f t="shared" si="517"/>
        <v/>
      </c>
      <c r="FT102" s="90" t="str">
        <f t="shared" si="518"/>
        <v/>
      </c>
      <c r="FU102" s="91" t="str">
        <f t="shared" si="519"/>
        <v/>
      </c>
      <c r="FV102" s="92" t="str">
        <f t="shared" si="520"/>
        <v/>
      </c>
      <c r="FW102" s="93" t="str">
        <f t="shared" si="521"/>
        <v/>
      </c>
      <c r="FX102" s="94" t="str">
        <f t="shared" si="522"/>
        <v/>
      </c>
      <c r="FY102" s="95" t="str">
        <f t="shared" si="523"/>
        <v/>
      </c>
      <c r="GA102" s="4"/>
      <c r="GC102" s="88" t="str">
        <f t="shared" si="524"/>
        <v/>
      </c>
      <c r="GD102" s="89" t="str">
        <f t="shared" si="525"/>
        <v/>
      </c>
      <c r="GE102" s="90" t="str">
        <f t="shared" si="526"/>
        <v/>
      </c>
      <c r="GF102" s="90" t="str">
        <f t="shared" si="527"/>
        <v/>
      </c>
      <c r="GG102" s="91" t="str">
        <f t="shared" si="528"/>
        <v/>
      </c>
      <c r="GH102" s="92" t="str">
        <f t="shared" si="529"/>
        <v/>
      </c>
      <c r="GI102" s="93" t="str">
        <f t="shared" si="530"/>
        <v/>
      </c>
      <c r="GJ102" s="94" t="str">
        <f t="shared" si="531"/>
        <v/>
      </c>
      <c r="GK102" s="95" t="str">
        <f t="shared" si="532"/>
        <v/>
      </c>
      <c r="GM102" s="4"/>
      <c r="GO102" s="88" t="str">
        <f t="shared" si="533"/>
        <v/>
      </c>
      <c r="GP102" s="89" t="str">
        <f t="shared" si="534"/>
        <v/>
      </c>
      <c r="GQ102" s="90" t="str">
        <f t="shared" si="535"/>
        <v/>
      </c>
      <c r="GR102" s="90" t="str">
        <f t="shared" si="536"/>
        <v/>
      </c>
      <c r="GS102" s="91" t="str">
        <f t="shared" si="537"/>
        <v/>
      </c>
      <c r="GT102" s="92" t="str">
        <f t="shared" si="538"/>
        <v/>
      </c>
      <c r="GU102" s="93" t="str">
        <f t="shared" si="539"/>
        <v/>
      </c>
      <c r="GV102" s="94" t="str">
        <f t="shared" si="540"/>
        <v/>
      </c>
      <c r="GW102" s="95" t="str">
        <f t="shared" si="541"/>
        <v/>
      </c>
      <c r="GY102" s="4"/>
      <c r="HA102" s="88" t="str">
        <f t="shared" si="542"/>
        <v/>
      </c>
      <c r="HB102" s="89" t="str">
        <f t="shared" si="543"/>
        <v/>
      </c>
      <c r="HC102" s="90" t="str">
        <f t="shared" si="544"/>
        <v/>
      </c>
      <c r="HD102" s="90" t="str">
        <f t="shared" si="545"/>
        <v/>
      </c>
      <c r="HE102" s="91" t="str">
        <f t="shared" si="546"/>
        <v/>
      </c>
      <c r="HF102" s="92" t="str">
        <f t="shared" si="547"/>
        <v/>
      </c>
      <c r="HG102" s="93" t="str">
        <f t="shared" si="548"/>
        <v/>
      </c>
      <c r="HH102" s="94" t="str">
        <f t="shared" si="549"/>
        <v/>
      </c>
      <c r="HI102" s="95" t="str">
        <f t="shared" si="550"/>
        <v/>
      </c>
      <c r="HK102" s="4"/>
      <c r="HM102" s="88" t="str">
        <f t="shared" si="551"/>
        <v/>
      </c>
      <c r="HN102" s="89" t="str">
        <f t="shared" si="552"/>
        <v/>
      </c>
      <c r="HO102" s="90" t="str">
        <f t="shared" si="553"/>
        <v/>
      </c>
      <c r="HP102" s="90" t="str">
        <f t="shared" si="554"/>
        <v/>
      </c>
      <c r="HQ102" s="91" t="str">
        <f t="shared" si="555"/>
        <v/>
      </c>
      <c r="HR102" s="92" t="str">
        <f t="shared" si="556"/>
        <v/>
      </c>
      <c r="HS102" s="93" t="str">
        <f t="shared" si="557"/>
        <v/>
      </c>
      <c r="HT102" s="94" t="str">
        <f t="shared" si="558"/>
        <v/>
      </c>
      <c r="HU102" s="95" t="str">
        <f t="shared" si="559"/>
        <v/>
      </c>
      <c r="HW102" s="4"/>
      <c r="HY102" s="88" t="str">
        <f t="shared" si="560"/>
        <v/>
      </c>
      <c r="HZ102" s="89" t="str">
        <f t="shared" si="561"/>
        <v/>
      </c>
      <c r="IA102" s="90" t="str">
        <f t="shared" si="562"/>
        <v/>
      </c>
      <c r="IB102" s="90" t="str">
        <f t="shared" si="563"/>
        <v/>
      </c>
      <c r="IC102" s="91" t="str">
        <f t="shared" si="564"/>
        <v/>
      </c>
      <c r="ID102" s="92" t="str">
        <f t="shared" si="565"/>
        <v/>
      </c>
      <c r="IE102" s="93" t="str">
        <f t="shared" si="566"/>
        <v/>
      </c>
      <c r="IF102" s="94" t="str">
        <f t="shared" si="567"/>
        <v/>
      </c>
      <c r="IG102" s="95" t="str">
        <f t="shared" si="568"/>
        <v/>
      </c>
      <c r="II102" s="4"/>
      <c r="IK102" s="88" t="str">
        <f t="shared" si="569"/>
        <v/>
      </c>
      <c r="IL102" s="89" t="str">
        <f t="shared" si="570"/>
        <v/>
      </c>
      <c r="IM102" s="90" t="str">
        <f t="shared" si="571"/>
        <v/>
      </c>
      <c r="IN102" s="90" t="str">
        <f t="shared" si="572"/>
        <v/>
      </c>
      <c r="IO102" s="91" t="str">
        <f t="shared" si="573"/>
        <v/>
      </c>
      <c r="IP102" s="92" t="str">
        <f t="shared" si="574"/>
        <v/>
      </c>
      <c r="IQ102" s="93" t="str">
        <f t="shared" si="575"/>
        <v/>
      </c>
      <c r="IR102" s="94" t="str">
        <f t="shared" si="576"/>
        <v/>
      </c>
      <c r="IS102" s="95" t="str">
        <f t="shared" si="577"/>
        <v/>
      </c>
      <c r="IU102" s="4"/>
      <c r="IW102" s="88" t="str">
        <f t="shared" si="578"/>
        <v/>
      </c>
      <c r="IX102" s="89" t="str">
        <f t="shared" si="579"/>
        <v/>
      </c>
      <c r="IY102" s="90" t="str">
        <f t="shared" si="580"/>
        <v/>
      </c>
      <c r="IZ102" s="90" t="str">
        <f t="shared" si="581"/>
        <v/>
      </c>
      <c r="JA102" s="91" t="str">
        <f t="shared" si="582"/>
        <v/>
      </c>
      <c r="JB102" s="92" t="str">
        <f t="shared" si="583"/>
        <v/>
      </c>
      <c r="JC102" s="93" t="str">
        <f t="shared" si="584"/>
        <v/>
      </c>
      <c r="JD102" s="94" t="str">
        <f t="shared" si="585"/>
        <v/>
      </c>
      <c r="JE102" s="95" t="str">
        <f t="shared" si="586"/>
        <v/>
      </c>
      <c r="JG102" s="4"/>
      <c r="JI102" s="88" t="str">
        <f t="shared" si="587"/>
        <v/>
      </c>
      <c r="JJ102" s="89" t="str">
        <f t="shared" si="588"/>
        <v/>
      </c>
      <c r="JK102" s="90" t="str">
        <f t="shared" si="589"/>
        <v/>
      </c>
      <c r="JL102" s="90" t="str">
        <f t="shared" si="590"/>
        <v/>
      </c>
      <c r="JM102" s="91" t="str">
        <f t="shared" si="591"/>
        <v/>
      </c>
      <c r="JN102" s="92" t="str">
        <f t="shared" si="592"/>
        <v/>
      </c>
      <c r="JO102" s="93" t="str">
        <f t="shared" si="593"/>
        <v/>
      </c>
      <c r="JP102" s="94" t="str">
        <f t="shared" si="594"/>
        <v/>
      </c>
      <c r="JQ102" s="95" t="str">
        <f t="shared" si="595"/>
        <v/>
      </c>
      <c r="JS102" s="4"/>
      <c r="JU102" s="88" t="str">
        <f t="shared" si="596"/>
        <v/>
      </c>
      <c r="JV102" s="89" t="str">
        <f t="shared" si="597"/>
        <v/>
      </c>
      <c r="JW102" s="90" t="str">
        <f t="shared" si="598"/>
        <v/>
      </c>
      <c r="JX102" s="90" t="str">
        <f t="shared" si="599"/>
        <v/>
      </c>
      <c r="JY102" s="91" t="str">
        <f t="shared" si="600"/>
        <v/>
      </c>
      <c r="JZ102" s="92" t="str">
        <f t="shared" si="601"/>
        <v/>
      </c>
      <c r="KA102" s="93" t="str">
        <f t="shared" si="602"/>
        <v/>
      </c>
      <c r="KB102" s="94" t="str">
        <f t="shared" si="603"/>
        <v/>
      </c>
      <c r="KC102" s="95" t="str">
        <f t="shared" si="604"/>
        <v/>
      </c>
      <c r="KE102" s="4"/>
    </row>
    <row r="103" spans="1:291" ht="13.5" customHeight="1" x14ac:dyDescent="0.25">
      <c r="A103" s="17"/>
      <c r="E103" s="88" t="str">
        <f t="shared" si="390"/>
        <v/>
      </c>
      <c r="F103" s="89" t="str">
        <f t="shared" si="391"/>
        <v/>
      </c>
      <c r="G103" s="90" t="str">
        <f t="shared" si="392"/>
        <v/>
      </c>
      <c r="H103" s="90" t="str">
        <f t="shared" si="393"/>
        <v/>
      </c>
      <c r="I103" s="91" t="str">
        <f t="shared" si="394"/>
        <v/>
      </c>
      <c r="J103" s="92" t="str">
        <f t="shared" si="395"/>
        <v/>
      </c>
      <c r="K103" s="93" t="str">
        <f t="shared" si="396"/>
        <v/>
      </c>
      <c r="L103" s="94" t="str">
        <f t="shared" si="397"/>
        <v/>
      </c>
      <c r="M103" s="95" t="str">
        <f t="shared" si="398"/>
        <v/>
      </c>
      <c r="O103" s="4"/>
      <c r="Q103" s="88" t="str">
        <f t="shared" si="399"/>
        <v/>
      </c>
      <c r="R103" s="89" t="str">
        <f t="shared" si="400"/>
        <v/>
      </c>
      <c r="S103" s="90" t="str">
        <f t="shared" si="401"/>
        <v/>
      </c>
      <c r="T103" s="90" t="str">
        <f t="shared" si="402"/>
        <v/>
      </c>
      <c r="U103" s="91" t="str">
        <f t="shared" si="403"/>
        <v/>
      </c>
      <c r="V103" s="92" t="str">
        <f t="shared" si="404"/>
        <v/>
      </c>
      <c r="W103" s="93" t="str">
        <f t="shared" si="405"/>
        <v/>
      </c>
      <c r="X103" s="94" t="str">
        <f t="shared" si="406"/>
        <v/>
      </c>
      <c r="Y103" s="95" t="str">
        <f t="shared" si="407"/>
        <v/>
      </c>
      <c r="AA103" s="4"/>
      <c r="AC103" s="88" t="str">
        <f t="shared" si="408"/>
        <v/>
      </c>
      <c r="AD103" s="89" t="str">
        <f t="shared" si="409"/>
        <v/>
      </c>
      <c r="AE103" s="90" t="str">
        <f t="shared" si="410"/>
        <v/>
      </c>
      <c r="AF103" s="90" t="str">
        <f t="shared" si="411"/>
        <v/>
      </c>
      <c r="AG103" s="91" t="str">
        <f t="shared" si="412"/>
        <v/>
      </c>
      <c r="AH103" s="92" t="str">
        <f t="shared" si="413"/>
        <v/>
      </c>
      <c r="AI103" s="93" t="str">
        <f t="shared" si="414"/>
        <v/>
      </c>
      <c r="AJ103" s="94" t="str">
        <f t="shared" si="415"/>
        <v/>
      </c>
      <c r="AK103" s="95" t="str">
        <f t="shared" si="416"/>
        <v/>
      </c>
      <c r="AM103" s="4"/>
      <c r="AO103" s="88" t="str">
        <f t="shared" si="417"/>
        <v/>
      </c>
      <c r="AP103" s="89" t="str">
        <f t="shared" si="418"/>
        <v/>
      </c>
      <c r="AQ103" s="90" t="str">
        <f t="shared" si="419"/>
        <v/>
      </c>
      <c r="AR103" s="90" t="str">
        <f t="shared" si="420"/>
        <v/>
      </c>
      <c r="AS103" s="91" t="str">
        <f t="shared" si="421"/>
        <v/>
      </c>
      <c r="AT103" s="92" t="str">
        <f t="shared" si="422"/>
        <v/>
      </c>
      <c r="AU103" s="93" t="str">
        <f t="shared" si="423"/>
        <v/>
      </c>
      <c r="AV103" s="94" t="str">
        <f t="shared" si="424"/>
        <v/>
      </c>
      <c r="AW103" s="95" t="str">
        <f t="shared" si="425"/>
        <v/>
      </c>
      <c r="AY103" s="4"/>
      <c r="BA103" s="88" t="str">
        <f t="shared" si="426"/>
        <v/>
      </c>
      <c r="BB103" s="89" t="str">
        <f t="shared" si="427"/>
        <v/>
      </c>
      <c r="BC103" s="90" t="str">
        <f t="shared" si="428"/>
        <v/>
      </c>
      <c r="BD103" s="90" t="str">
        <f t="shared" si="429"/>
        <v/>
      </c>
      <c r="BE103" s="91" t="str">
        <f t="shared" si="430"/>
        <v/>
      </c>
      <c r="BF103" s="92" t="str">
        <f t="shared" si="431"/>
        <v/>
      </c>
      <c r="BG103" s="93" t="str">
        <f t="shared" si="432"/>
        <v/>
      </c>
      <c r="BH103" s="94" t="str">
        <f t="shared" si="433"/>
        <v/>
      </c>
      <c r="BI103" s="95" t="str">
        <f t="shared" si="434"/>
        <v/>
      </c>
      <c r="BK103" s="4"/>
      <c r="BM103" s="88" t="str">
        <f t="shared" si="435"/>
        <v/>
      </c>
      <c r="BN103" s="89" t="str">
        <f t="shared" si="436"/>
        <v/>
      </c>
      <c r="BO103" s="90" t="str">
        <f t="shared" si="437"/>
        <v/>
      </c>
      <c r="BP103" s="90" t="str">
        <f t="shared" si="438"/>
        <v/>
      </c>
      <c r="BQ103" s="91" t="str">
        <f t="shared" si="439"/>
        <v/>
      </c>
      <c r="BR103" s="92" t="str">
        <f t="shared" si="440"/>
        <v/>
      </c>
      <c r="BS103" s="93" t="str">
        <f t="shared" si="441"/>
        <v/>
      </c>
      <c r="BT103" s="94" t="str">
        <f t="shared" si="442"/>
        <v/>
      </c>
      <c r="BU103" s="95" t="str">
        <f t="shared" si="443"/>
        <v/>
      </c>
      <c r="BW103" s="4"/>
      <c r="BY103" s="88" t="str">
        <f t="shared" si="444"/>
        <v/>
      </c>
      <c r="BZ103" s="89" t="str">
        <f t="shared" si="445"/>
        <v/>
      </c>
      <c r="CA103" s="90" t="str">
        <f t="shared" si="446"/>
        <v/>
      </c>
      <c r="CB103" s="90" t="str">
        <f t="shared" si="447"/>
        <v/>
      </c>
      <c r="CC103" s="91" t="str">
        <f t="shared" si="448"/>
        <v/>
      </c>
      <c r="CD103" s="92" t="str">
        <f t="shared" si="449"/>
        <v/>
      </c>
      <c r="CE103" s="93" t="str">
        <f t="shared" si="450"/>
        <v/>
      </c>
      <c r="CF103" s="94" t="str">
        <f t="shared" si="451"/>
        <v/>
      </c>
      <c r="CG103" s="95" t="str">
        <f t="shared" si="452"/>
        <v/>
      </c>
      <c r="CI103" s="4"/>
      <c r="CK103" s="88" t="str">
        <f t="shared" si="453"/>
        <v/>
      </c>
      <c r="CL103" s="89" t="str">
        <f t="shared" si="454"/>
        <v/>
      </c>
      <c r="CM103" s="90" t="str">
        <f t="shared" si="455"/>
        <v/>
      </c>
      <c r="CN103" s="90" t="str">
        <f t="shared" si="456"/>
        <v/>
      </c>
      <c r="CO103" s="91" t="str">
        <f t="shared" si="457"/>
        <v/>
      </c>
      <c r="CP103" s="92" t="str">
        <f t="shared" si="458"/>
        <v/>
      </c>
      <c r="CQ103" s="93" t="str">
        <f t="shared" si="459"/>
        <v/>
      </c>
      <c r="CR103" s="94" t="str">
        <f t="shared" si="460"/>
        <v/>
      </c>
      <c r="CS103" s="95" t="str">
        <f t="shared" si="461"/>
        <v/>
      </c>
      <c r="CU103" s="4"/>
      <c r="CW103" s="88" t="str">
        <f t="shared" si="462"/>
        <v/>
      </c>
      <c r="CX103" s="89" t="str">
        <f t="shared" si="463"/>
        <v/>
      </c>
      <c r="CY103" s="90" t="str">
        <f t="shared" si="464"/>
        <v/>
      </c>
      <c r="CZ103" s="90" t="str">
        <f t="shared" si="465"/>
        <v/>
      </c>
      <c r="DA103" s="91" t="str">
        <f t="shared" si="466"/>
        <v/>
      </c>
      <c r="DB103" s="92" t="str">
        <f t="shared" si="467"/>
        <v/>
      </c>
      <c r="DC103" s="93" t="str">
        <f t="shared" si="468"/>
        <v/>
      </c>
      <c r="DD103" s="94" t="str">
        <f t="shared" si="469"/>
        <v/>
      </c>
      <c r="DE103" s="95" t="str">
        <f t="shared" si="470"/>
        <v/>
      </c>
      <c r="DG103" s="4"/>
      <c r="DI103" s="88" t="str">
        <f t="shared" si="471"/>
        <v/>
      </c>
      <c r="DJ103" s="89" t="str">
        <f t="shared" si="472"/>
        <v/>
      </c>
      <c r="DK103" s="90" t="str">
        <f t="shared" si="473"/>
        <v/>
      </c>
      <c r="DL103" s="90" t="str">
        <f t="shared" si="474"/>
        <v/>
      </c>
      <c r="DM103" s="91" t="str">
        <f t="shared" si="475"/>
        <v/>
      </c>
      <c r="DN103" s="92" t="str">
        <f t="shared" si="476"/>
        <v/>
      </c>
      <c r="DO103" s="93" t="str">
        <f t="shared" si="477"/>
        <v/>
      </c>
      <c r="DP103" s="94" t="str">
        <f t="shared" si="478"/>
        <v/>
      </c>
      <c r="DQ103" s="95" t="str">
        <f t="shared" si="479"/>
        <v/>
      </c>
      <c r="DS103" s="4"/>
      <c r="DU103" s="88" t="str">
        <f t="shared" si="480"/>
        <v/>
      </c>
      <c r="DV103" s="89" t="str">
        <f t="shared" si="481"/>
        <v/>
      </c>
      <c r="DW103" s="90" t="str">
        <f t="shared" si="482"/>
        <v/>
      </c>
      <c r="DX103" s="90" t="str">
        <f t="shared" si="483"/>
        <v/>
      </c>
      <c r="DY103" s="91" t="str">
        <f t="shared" si="484"/>
        <v/>
      </c>
      <c r="DZ103" s="92" t="str">
        <f t="shared" si="485"/>
        <v/>
      </c>
      <c r="EA103" s="93" t="str">
        <f t="shared" si="486"/>
        <v/>
      </c>
      <c r="EB103" s="94" t="str">
        <f t="shared" si="487"/>
        <v/>
      </c>
      <c r="EC103" s="95" t="str">
        <f t="shared" si="488"/>
        <v/>
      </c>
      <c r="EE103" s="4"/>
      <c r="EG103" s="88" t="str">
        <f t="shared" si="489"/>
        <v/>
      </c>
      <c r="EH103" s="89" t="str">
        <f t="shared" si="490"/>
        <v/>
      </c>
      <c r="EI103" s="90" t="str">
        <f t="shared" si="491"/>
        <v/>
      </c>
      <c r="EJ103" s="90" t="str">
        <f t="shared" si="492"/>
        <v/>
      </c>
      <c r="EK103" s="91" t="str">
        <f t="shared" si="493"/>
        <v/>
      </c>
      <c r="EL103" s="92" t="str">
        <f t="shared" si="494"/>
        <v/>
      </c>
      <c r="EM103" s="93" t="str">
        <f t="shared" si="495"/>
        <v/>
      </c>
      <c r="EN103" s="94" t="str">
        <f t="shared" si="496"/>
        <v/>
      </c>
      <c r="EO103" s="95" t="str">
        <f t="shared" si="497"/>
        <v/>
      </c>
      <c r="EQ103" s="4"/>
      <c r="ES103" s="88" t="str">
        <f t="shared" si="498"/>
        <v/>
      </c>
      <c r="ET103" s="89" t="str">
        <f t="shared" si="499"/>
        <v/>
      </c>
      <c r="EU103" s="90" t="str">
        <f t="shared" si="500"/>
        <v/>
      </c>
      <c r="EV103" s="90" t="str">
        <f t="shared" si="501"/>
        <v/>
      </c>
      <c r="EW103" s="91" t="str">
        <f t="shared" si="502"/>
        <v/>
      </c>
      <c r="EX103" s="92" t="str">
        <f t="shared" si="503"/>
        <v/>
      </c>
      <c r="EY103" s="93" t="str">
        <f t="shared" si="504"/>
        <v/>
      </c>
      <c r="EZ103" s="94" t="str">
        <f t="shared" si="505"/>
        <v/>
      </c>
      <c r="FA103" s="95" t="str">
        <f t="shared" si="506"/>
        <v/>
      </c>
      <c r="FC103" s="4"/>
      <c r="FE103" s="88" t="str">
        <f t="shared" si="507"/>
        <v/>
      </c>
      <c r="FF103" s="89" t="str">
        <f t="shared" si="508"/>
        <v/>
      </c>
      <c r="FG103" s="90" t="str">
        <f t="shared" si="509"/>
        <v/>
      </c>
      <c r="FH103" s="90" t="str">
        <f t="shared" si="510"/>
        <v/>
      </c>
      <c r="FI103" s="91" t="str">
        <f t="shared" si="511"/>
        <v/>
      </c>
      <c r="FJ103" s="92" t="str">
        <f t="shared" si="512"/>
        <v/>
      </c>
      <c r="FK103" s="93" t="str">
        <f t="shared" si="513"/>
        <v/>
      </c>
      <c r="FL103" s="94" t="str">
        <f t="shared" si="514"/>
        <v/>
      </c>
      <c r="FM103" s="95" t="str">
        <f t="shared" si="515"/>
        <v/>
      </c>
      <c r="FO103" s="4"/>
      <c r="FQ103" s="88" t="str">
        <f>IF(FU103="","",#REF!)</f>
        <v/>
      </c>
      <c r="FR103" s="89" t="str">
        <f t="shared" si="516"/>
        <v/>
      </c>
      <c r="FS103" s="90" t="str">
        <f t="shared" si="517"/>
        <v/>
      </c>
      <c r="FT103" s="90" t="str">
        <f t="shared" si="518"/>
        <v/>
      </c>
      <c r="FU103" s="91" t="str">
        <f t="shared" si="519"/>
        <v/>
      </c>
      <c r="FV103" s="92" t="str">
        <f t="shared" si="520"/>
        <v/>
      </c>
      <c r="FW103" s="93" t="str">
        <f t="shared" si="521"/>
        <v/>
      </c>
      <c r="FX103" s="94" t="str">
        <f t="shared" si="522"/>
        <v/>
      </c>
      <c r="FY103" s="95" t="str">
        <f t="shared" si="523"/>
        <v/>
      </c>
      <c r="GA103" s="4"/>
      <c r="GC103" s="88" t="str">
        <f t="shared" si="524"/>
        <v/>
      </c>
      <c r="GD103" s="89" t="str">
        <f t="shared" si="525"/>
        <v/>
      </c>
      <c r="GE103" s="90" t="str">
        <f t="shared" si="526"/>
        <v/>
      </c>
      <c r="GF103" s="90" t="str">
        <f t="shared" si="527"/>
        <v/>
      </c>
      <c r="GG103" s="91" t="str">
        <f t="shared" si="528"/>
        <v/>
      </c>
      <c r="GH103" s="92" t="str">
        <f t="shared" si="529"/>
        <v/>
      </c>
      <c r="GI103" s="93" t="str">
        <f t="shared" si="530"/>
        <v/>
      </c>
      <c r="GJ103" s="94" t="str">
        <f t="shared" si="531"/>
        <v/>
      </c>
      <c r="GK103" s="95" t="str">
        <f t="shared" si="532"/>
        <v/>
      </c>
      <c r="GM103" s="4"/>
      <c r="GO103" s="88" t="str">
        <f t="shared" si="533"/>
        <v/>
      </c>
      <c r="GP103" s="89" t="str">
        <f t="shared" si="534"/>
        <v/>
      </c>
      <c r="GQ103" s="90" t="str">
        <f t="shared" si="535"/>
        <v/>
      </c>
      <c r="GR103" s="90" t="str">
        <f t="shared" si="536"/>
        <v/>
      </c>
      <c r="GS103" s="91" t="str">
        <f t="shared" si="537"/>
        <v/>
      </c>
      <c r="GT103" s="92" t="str">
        <f t="shared" si="538"/>
        <v/>
      </c>
      <c r="GU103" s="93" t="str">
        <f t="shared" si="539"/>
        <v/>
      </c>
      <c r="GV103" s="94" t="str">
        <f t="shared" si="540"/>
        <v/>
      </c>
      <c r="GW103" s="95" t="str">
        <f t="shared" si="541"/>
        <v/>
      </c>
      <c r="GY103" s="4"/>
      <c r="HA103" s="88" t="str">
        <f t="shared" si="542"/>
        <v/>
      </c>
      <c r="HB103" s="89" t="str">
        <f t="shared" si="543"/>
        <v/>
      </c>
      <c r="HC103" s="90" t="str">
        <f t="shared" si="544"/>
        <v/>
      </c>
      <c r="HD103" s="90" t="str">
        <f t="shared" si="545"/>
        <v/>
      </c>
      <c r="HE103" s="91" t="str">
        <f t="shared" si="546"/>
        <v/>
      </c>
      <c r="HF103" s="92" t="str">
        <f t="shared" si="547"/>
        <v/>
      </c>
      <c r="HG103" s="93" t="str">
        <f t="shared" si="548"/>
        <v/>
      </c>
      <c r="HH103" s="94" t="str">
        <f t="shared" si="549"/>
        <v/>
      </c>
      <c r="HI103" s="95" t="str">
        <f t="shared" si="550"/>
        <v/>
      </c>
      <c r="HK103" s="4"/>
      <c r="HM103" s="88" t="str">
        <f t="shared" si="551"/>
        <v/>
      </c>
      <c r="HN103" s="89" t="str">
        <f t="shared" si="552"/>
        <v/>
      </c>
      <c r="HO103" s="90" t="str">
        <f t="shared" si="553"/>
        <v/>
      </c>
      <c r="HP103" s="90" t="str">
        <f t="shared" si="554"/>
        <v/>
      </c>
      <c r="HQ103" s="91" t="str">
        <f t="shared" si="555"/>
        <v/>
      </c>
      <c r="HR103" s="92" t="str">
        <f t="shared" si="556"/>
        <v/>
      </c>
      <c r="HS103" s="93" t="str">
        <f t="shared" si="557"/>
        <v/>
      </c>
      <c r="HT103" s="94" t="str">
        <f t="shared" si="558"/>
        <v/>
      </c>
      <c r="HU103" s="95" t="str">
        <f t="shared" si="559"/>
        <v/>
      </c>
      <c r="HW103" s="4"/>
      <c r="HY103" s="88" t="str">
        <f t="shared" si="560"/>
        <v/>
      </c>
      <c r="HZ103" s="89" t="str">
        <f t="shared" si="561"/>
        <v/>
      </c>
      <c r="IA103" s="90" t="str">
        <f t="shared" si="562"/>
        <v/>
      </c>
      <c r="IB103" s="90" t="str">
        <f t="shared" si="563"/>
        <v/>
      </c>
      <c r="IC103" s="91" t="str">
        <f t="shared" si="564"/>
        <v/>
      </c>
      <c r="ID103" s="92" t="str">
        <f t="shared" si="565"/>
        <v/>
      </c>
      <c r="IE103" s="93" t="str">
        <f t="shared" si="566"/>
        <v/>
      </c>
      <c r="IF103" s="94" t="str">
        <f t="shared" si="567"/>
        <v/>
      </c>
      <c r="IG103" s="95" t="str">
        <f t="shared" si="568"/>
        <v/>
      </c>
      <c r="II103" s="4"/>
      <c r="IK103" s="88" t="str">
        <f t="shared" si="569"/>
        <v/>
      </c>
      <c r="IL103" s="89" t="str">
        <f t="shared" si="570"/>
        <v/>
      </c>
      <c r="IM103" s="90" t="str">
        <f t="shared" si="571"/>
        <v/>
      </c>
      <c r="IN103" s="90" t="str">
        <f t="shared" si="572"/>
        <v/>
      </c>
      <c r="IO103" s="91" t="str">
        <f t="shared" si="573"/>
        <v/>
      </c>
      <c r="IP103" s="92" t="str">
        <f t="shared" si="574"/>
        <v/>
      </c>
      <c r="IQ103" s="93" t="str">
        <f t="shared" si="575"/>
        <v/>
      </c>
      <c r="IR103" s="94" t="str">
        <f t="shared" si="576"/>
        <v/>
      </c>
      <c r="IS103" s="95" t="str">
        <f t="shared" si="577"/>
        <v/>
      </c>
      <c r="IU103" s="4"/>
      <c r="IW103" s="88" t="str">
        <f t="shared" si="578"/>
        <v/>
      </c>
      <c r="IX103" s="89" t="str">
        <f t="shared" si="579"/>
        <v/>
      </c>
      <c r="IY103" s="90" t="str">
        <f t="shared" si="580"/>
        <v/>
      </c>
      <c r="IZ103" s="90" t="str">
        <f t="shared" si="581"/>
        <v/>
      </c>
      <c r="JA103" s="91" t="str">
        <f t="shared" si="582"/>
        <v/>
      </c>
      <c r="JB103" s="92" t="str">
        <f t="shared" si="583"/>
        <v/>
      </c>
      <c r="JC103" s="93" t="str">
        <f t="shared" si="584"/>
        <v/>
      </c>
      <c r="JD103" s="94" t="str">
        <f t="shared" si="585"/>
        <v/>
      </c>
      <c r="JE103" s="95" t="str">
        <f t="shared" si="586"/>
        <v/>
      </c>
      <c r="JG103" s="4"/>
      <c r="JI103" s="88" t="str">
        <f t="shared" si="587"/>
        <v/>
      </c>
      <c r="JJ103" s="89" t="str">
        <f t="shared" si="588"/>
        <v/>
      </c>
      <c r="JK103" s="90" t="str">
        <f t="shared" si="589"/>
        <v/>
      </c>
      <c r="JL103" s="90" t="str">
        <f t="shared" si="590"/>
        <v/>
      </c>
      <c r="JM103" s="91" t="str">
        <f t="shared" si="591"/>
        <v/>
      </c>
      <c r="JN103" s="92" t="str">
        <f t="shared" si="592"/>
        <v/>
      </c>
      <c r="JO103" s="93" t="str">
        <f t="shared" si="593"/>
        <v/>
      </c>
      <c r="JP103" s="94" t="str">
        <f t="shared" si="594"/>
        <v/>
      </c>
      <c r="JQ103" s="95" t="str">
        <f t="shared" si="595"/>
        <v/>
      </c>
      <c r="JS103" s="4"/>
      <c r="JU103" s="88" t="str">
        <f t="shared" si="596"/>
        <v/>
      </c>
      <c r="JV103" s="89" t="str">
        <f t="shared" si="597"/>
        <v/>
      </c>
      <c r="JW103" s="90" t="str">
        <f t="shared" si="598"/>
        <v/>
      </c>
      <c r="JX103" s="90" t="str">
        <f t="shared" si="599"/>
        <v/>
      </c>
      <c r="JY103" s="91" t="str">
        <f t="shared" si="600"/>
        <v/>
      </c>
      <c r="JZ103" s="92" t="str">
        <f t="shared" si="601"/>
        <v/>
      </c>
      <c r="KA103" s="93" t="str">
        <f t="shared" si="602"/>
        <v/>
      </c>
      <c r="KB103" s="94" t="str">
        <f t="shared" si="603"/>
        <v/>
      </c>
      <c r="KC103" s="95" t="str">
        <f t="shared" si="604"/>
        <v/>
      </c>
      <c r="KE103" s="4"/>
    </row>
    <row r="104" spans="1:291" ht="13.5" customHeight="1" x14ac:dyDescent="0.25">
      <c r="A104" s="17"/>
      <c r="E104" s="88" t="str">
        <f t="shared" si="390"/>
        <v/>
      </c>
      <c r="F104" s="89" t="str">
        <f t="shared" si="391"/>
        <v/>
      </c>
      <c r="G104" s="90" t="str">
        <f t="shared" si="392"/>
        <v/>
      </c>
      <c r="H104" s="90" t="str">
        <f t="shared" si="393"/>
        <v/>
      </c>
      <c r="I104" s="91" t="str">
        <f t="shared" si="394"/>
        <v/>
      </c>
      <c r="J104" s="92" t="str">
        <f t="shared" si="395"/>
        <v/>
      </c>
      <c r="K104" s="93" t="str">
        <f t="shared" si="396"/>
        <v/>
      </c>
      <c r="L104" s="94" t="str">
        <f t="shared" si="397"/>
        <v/>
      </c>
      <c r="M104" s="95" t="str">
        <f t="shared" si="398"/>
        <v/>
      </c>
      <c r="O104" s="4"/>
      <c r="Q104" s="88" t="str">
        <f t="shared" si="399"/>
        <v/>
      </c>
      <c r="R104" s="89" t="str">
        <f t="shared" si="400"/>
        <v/>
      </c>
      <c r="S104" s="90" t="str">
        <f t="shared" si="401"/>
        <v/>
      </c>
      <c r="T104" s="90" t="str">
        <f t="shared" si="402"/>
        <v/>
      </c>
      <c r="U104" s="91" t="str">
        <f t="shared" si="403"/>
        <v/>
      </c>
      <c r="V104" s="92" t="str">
        <f t="shared" si="404"/>
        <v/>
      </c>
      <c r="W104" s="93" t="str">
        <f t="shared" si="405"/>
        <v/>
      </c>
      <c r="X104" s="94" t="str">
        <f t="shared" si="406"/>
        <v/>
      </c>
      <c r="Y104" s="95" t="str">
        <f t="shared" si="407"/>
        <v/>
      </c>
      <c r="AA104" s="4"/>
      <c r="AC104" s="88" t="str">
        <f t="shared" si="408"/>
        <v/>
      </c>
      <c r="AD104" s="89" t="str">
        <f t="shared" si="409"/>
        <v/>
      </c>
      <c r="AE104" s="90" t="str">
        <f t="shared" si="410"/>
        <v/>
      </c>
      <c r="AF104" s="90" t="str">
        <f t="shared" si="411"/>
        <v/>
      </c>
      <c r="AG104" s="91" t="str">
        <f t="shared" si="412"/>
        <v/>
      </c>
      <c r="AH104" s="92" t="str">
        <f t="shared" si="413"/>
        <v/>
      </c>
      <c r="AI104" s="93" t="str">
        <f t="shared" si="414"/>
        <v/>
      </c>
      <c r="AJ104" s="94" t="str">
        <f t="shared" si="415"/>
        <v/>
      </c>
      <c r="AK104" s="95" t="str">
        <f t="shared" si="416"/>
        <v/>
      </c>
      <c r="AM104" s="4"/>
      <c r="AO104" s="88" t="str">
        <f t="shared" si="417"/>
        <v/>
      </c>
      <c r="AP104" s="89" t="str">
        <f t="shared" si="418"/>
        <v/>
      </c>
      <c r="AQ104" s="90" t="str">
        <f t="shared" si="419"/>
        <v/>
      </c>
      <c r="AR104" s="90" t="str">
        <f t="shared" si="420"/>
        <v/>
      </c>
      <c r="AS104" s="91" t="str">
        <f t="shared" si="421"/>
        <v/>
      </c>
      <c r="AT104" s="92" t="str">
        <f t="shared" si="422"/>
        <v/>
      </c>
      <c r="AU104" s="93" t="str">
        <f t="shared" si="423"/>
        <v/>
      </c>
      <c r="AV104" s="94" t="str">
        <f t="shared" si="424"/>
        <v/>
      </c>
      <c r="AW104" s="95" t="str">
        <f t="shared" si="425"/>
        <v/>
      </c>
      <c r="AY104" s="4"/>
      <c r="BA104" s="88" t="str">
        <f t="shared" si="426"/>
        <v/>
      </c>
      <c r="BB104" s="89" t="str">
        <f t="shared" si="427"/>
        <v/>
      </c>
      <c r="BC104" s="90" t="str">
        <f t="shared" si="428"/>
        <v/>
      </c>
      <c r="BD104" s="90" t="str">
        <f t="shared" si="429"/>
        <v/>
      </c>
      <c r="BE104" s="91" t="str">
        <f t="shared" si="430"/>
        <v/>
      </c>
      <c r="BF104" s="92" t="str">
        <f t="shared" si="431"/>
        <v/>
      </c>
      <c r="BG104" s="93" t="str">
        <f t="shared" si="432"/>
        <v/>
      </c>
      <c r="BH104" s="94" t="str">
        <f t="shared" si="433"/>
        <v/>
      </c>
      <c r="BI104" s="95" t="str">
        <f t="shared" si="434"/>
        <v/>
      </c>
      <c r="BK104" s="4"/>
      <c r="BM104" s="88" t="str">
        <f t="shared" si="435"/>
        <v/>
      </c>
      <c r="BN104" s="89" t="str">
        <f t="shared" si="436"/>
        <v/>
      </c>
      <c r="BO104" s="90" t="str">
        <f t="shared" si="437"/>
        <v/>
      </c>
      <c r="BP104" s="90" t="str">
        <f t="shared" si="438"/>
        <v/>
      </c>
      <c r="BQ104" s="91" t="str">
        <f t="shared" si="439"/>
        <v/>
      </c>
      <c r="BR104" s="92" t="str">
        <f t="shared" si="440"/>
        <v/>
      </c>
      <c r="BS104" s="93" t="str">
        <f t="shared" si="441"/>
        <v/>
      </c>
      <c r="BT104" s="94" t="str">
        <f t="shared" si="442"/>
        <v/>
      </c>
      <c r="BU104" s="95" t="str">
        <f t="shared" si="443"/>
        <v/>
      </c>
      <c r="BW104" s="4"/>
      <c r="BY104" s="88" t="str">
        <f t="shared" si="444"/>
        <v/>
      </c>
      <c r="BZ104" s="89" t="str">
        <f t="shared" si="445"/>
        <v/>
      </c>
      <c r="CA104" s="90" t="str">
        <f t="shared" si="446"/>
        <v/>
      </c>
      <c r="CB104" s="90" t="str">
        <f t="shared" si="447"/>
        <v/>
      </c>
      <c r="CC104" s="91" t="str">
        <f t="shared" si="448"/>
        <v/>
      </c>
      <c r="CD104" s="92" t="str">
        <f t="shared" si="449"/>
        <v/>
      </c>
      <c r="CE104" s="93" t="str">
        <f t="shared" si="450"/>
        <v/>
      </c>
      <c r="CF104" s="94" t="str">
        <f t="shared" si="451"/>
        <v/>
      </c>
      <c r="CG104" s="95" t="str">
        <f t="shared" si="452"/>
        <v/>
      </c>
      <c r="CI104" s="4"/>
      <c r="CK104" s="88" t="str">
        <f t="shared" si="453"/>
        <v/>
      </c>
      <c r="CL104" s="89" t="str">
        <f t="shared" si="454"/>
        <v/>
      </c>
      <c r="CM104" s="90" t="str">
        <f t="shared" si="455"/>
        <v/>
      </c>
      <c r="CN104" s="90" t="str">
        <f t="shared" si="456"/>
        <v/>
      </c>
      <c r="CO104" s="91" t="str">
        <f t="shared" si="457"/>
        <v/>
      </c>
      <c r="CP104" s="92" t="str">
        <f t="shared" si="458"/>
        <v/>
      </c>
      <c r="CQ104" s="93" t="str">
        <f t="shared" si="459"/>
        <v/>
      </c>
      <c r="CR104" s="94" t="str">
        <f t="shared" si="460"/>
        <v/>
      </c>
      <c r="CS104" s="95" t="str">
        <f t="shared" si="461"/>
        <v/>
      </c>
      <c r="CU104" s="4"/>
      <c r="CW104" s="88" t="str">
        <f t="shared" si="462"/>
        <v/>
      </c>
      <c r="CX104" s="89" t="str">
        <f t="shared" si="463"/>
        <v/>
      </c>
      <c r="CY104" s="90" t="str">
        <f t="shared" si="464"/>
        <v/>
      </c>
      <c r="CZ104" s="90" t="str">
        <f t="shared" si="465"/>
        <v/>
      </c>
      <c r="DA104" s="91" t="str">
        <f t="shared" si="466"/>
        <v/>
      </c>
      <c r="DB104" s="92" t="str">
        <f t="shared" si="467"/>
        <v/>
      </c>
      <c r="DC104" s="93" t="str">
        <f t="shared" si="468"/>
        <v/>
      </c>
      <c r="DD104" s="94" t="str">
        <f t="shared" si="469"/>
        <v/>
      </c>
      <c r="DE104" s="95" t="str">
        <f t="shared" si="470"/>
        <v/>
      </c>
      <c r="DG104" s="4"/>
      <c r="DI104" s="88" t="str">
        <f t="shared" si="471"/>
        <v/>
      </c>
      <c r="DJ104" s="89" t="str">
        <f t="shared" si="472"/>
        <v/>
      </c>
      <c r="DK104" s="90" t="str">
        <f t="shared" si="473"/>
        <v/>
      </c>
      <c r="DL104" s="90" t="str">
        <f t="shared" si="474"/>
        <v/>
      </c>
      <c r="DM104" s="91" t="str">
        <f t="shared" si="475"/>
        <v/>
      </c>
      <c r="DN104" s="92" t="str">
        <f t="shared" si="476"/>
        <v/>
      </c>
      <c r="DO104" s="93" t="str">
        <f t="shared" si="477"/>
        <v/>
      </c>
      <c r="DP104" s="94" t="str">
        <f t="shared" si="478"/>
        <v/>
      </c>
      <c r="DQ104" s="95" t="str">
        <f t="shared" si="479"/>
        <v/>
      </c>
      <c r="DS104" s="4"/>
      <c r="DU104" s="88" t="str">
        <f t="shared" si="480"/>
        <v/>
      </c>
      <c r="DV104" s="89" t="str">
        <f t="shared" si="481"/>
        <v/>
      </c>
      <c r="DW104" s="90" t="str">
        <f t="shared" si="482"/>
        <v/>
      </c>
      <c r="DX104" s="90" t="str">
        <f t="shared" si="483"/>
        <v/>
      </c>
      <c r="DY104" s="91" t="str">
        <f t="shared" si="484"/>
        <v/>
      </c>
      <c r="DZ104" s="92" t="str">
        <f t="shared" si="485"/>
        <v/>
      </c>
      <c r="EA104" s="93" t="str">
        <f t="shared" si="486"/>
        <v/>
      </c>
      <c r="EB104" s="94" t="str">
        <f t="shared" si="487"/>
        <v/>
      </c>
      <c r="EC104" s="95" t="str">
        <f t="shared" si="488"/>
        <v/>
      </c>
      <c r="EE104" s="4"/>
      <c r="EG104" s="88" t="str">
        <f t="shared" si="489"/>
        <v/>
      </c>
      <c r="EH104" s="89" t="str">
        <f t="shared" si="490"/>
        <v/>
      </c>
      <c r="EI104" s="90" t="str">
        <f t="shared" si="491"/>
        <v/>
      </c>
      <c r="EJ104" s="90" t="str">
        <f t="shared" si="492"/>
        <v/>
      </c>
      <c r="EK104" s="91" t="str">
        <f t="shared" si="493"/>
        <v/>
      </c>
      <c r="EL104" s="92" t="str">
        <f t="shared" si="494"/>
        <v/>
      </c>
      <c r="EM104" s="93" t="str">
        <f t="shared" si="495"/>
        <v/>
      </c>
      <c r="EN104" s="94" t="str">
        <f t="shared" si="496"/>
        <v/>
      </c>
      <c r="EO104" s="95" t="str">
        <f t="shared" si="497"/>
        <v/>
      </c>
      <c r="EQ104" s="4"/>
      <c r="ES104" s="88" t="str">
        <f t="shared" si="498"/>
        <v/>
      </c>
      <c r="ET104" s="89" t="str">
        <f t="shared" si="499"/>
        <v/>
      </c>
      <c r="EU104" s="90" t="str">
        <f t="shared" si="500"/>
        <v/>
      </c>
      <c r="EV104" s="90" t="str">
        <f t="shared" si="501"/>
        <v/>
      </c>
      <c r="EW104" s="91" t="str">
        <f t="shared" si="502"/>
        <v/>
      </c>
      <c r="EX104" s="92" t="str">
        <f t="shared" si="503"/>
        <v/>
      </c>
      <c r="EY104" s="93" t="str">
        <f t="shared" si="504"/>
        <v/>
      </c>
      <c r="EZ104" s="94" t="str">
        <f t="shared" si="505"/>
        <v/>
      </c>
      <c r="FA104" s="95" t="str">
        <f t="shared" si="506"/>
        <v/>
      </c>
      <c r="FC104" s="4"/>
      <c r="FE104" s="88" t="str">
        <f t="shared" si="507"/>
        <v/>
      </c>
      <c r="FF104" s="89" t="str">
        <f t="shared" si="508"/>
        <v/>
      </c>
      <c r="FG104" s="90" t="str">
        <f t="shared" si="509"/>
        <v/>
      </c>
      <c r="FH104" s="90" t="str">
        <f t="shared" si="510"/>
        <v/>
      </c>
      <c r="FI104" s="91" t="str">
        <f t="shared" si="511"/>
        <v/>
      </c>
      <c r="FJ104" s="92" t="str">
        <f t="shared" si="512"/>
        <v/>
      </c>
      <c r="FK104" s="93" t="str">
        <f t="shared" si="513"/>
        <v/>
      </c>
      <c r="FL104" s="94" t="str">
        <f t="shared" si="514"/>
        <v/>
      </c>
      <c r="FM104" s="95" t="str">
        <f t="shared" si="515"/>
        <v/>
      </c>
      <c r="FO104" s="4"/>
      <c r="FQ104" s="88" t="str">
        <f>IF(FU104="","",#REF!)</f>
        <v/>
      </c>
      <c r="FR104" s="89" t="str">
        <f t="shared" si="516"/>
        <v/>
      </c>
      <c r="FS104" s="90" t="str">
        <f t="shared" si="517"/>
        <v/>
      </c>
      <c r="FT104" s="90" t="str">
        <f t="shared" si="518"/>
        <v/>
      </c>
      <c r="FU104" s="91" t="str">
        <f t="shared" si="519"/>
        <v/>
      </c>
      <c r="FV104" s="92" t="str">
        <f t="shared" si="520"/>
        <v/>
      </c>
      <c r="FW104" s="93" t="str">
        <f t="shared" si="521"/>
        <v/>
      </c>
      <c r="FX104" s="94" t="str">
        <f t="shared" si="522"/>
        <v/>
      </c>
      <c r="FY104" s="95" t="str">
        <f t="shared" si="523"/>
        <v/>
      </c>
      <c r="GA104" s="4"/>
      <c r="GC104" s="88" t="str">
        <f t="shared" si="524"/>
        <v/>
      </c>
      <c r="GD104" s="89" t="str">
        <f t="shared" si="525"/>
        <v/>
      </c>
      <c r="GE104" s="90" t="str">
        <f t="shared" si="526"/>
        <v/>
      </c>
      <c r="GF104" s="90" t="str">
        <f t="shared" si="527"/>
        <v/>
      </c>
      <c r="GG104" s="91" t="str">
        <f t="shared" si="528"/>
        <v/>
      </c>
      <c r="GH104" s="92" t="str">
        <f t="shared" si="529"/>
        <v/>
      </c>
      <c r="GI104" s="93" t="str">
        <f t="shared" si="530"/>
        <v/>
      </c>
      <c r="GJ104" s="94" t="str">
        <f t="shared" si="531"/>
        <v/>
      </c>
      <c r="GK104" s="95" t="str">
        <f t="shared" si="532"/>
        <v/>
      </c>
      <c r="GM104" s="4"/>
      <c r="GO104" s="88" t="str">
        <f t="shared" si="533"/>
        <v/>
      </c>
      <c r="GP104" s="89" t="str">
        <f t="shared" si="534"/>
        <v/>
      </c>
      <c r="GQ104" s="90" t="str">
        <f t="shared" si="535"/>
        <v/>
      </c>
      <c r="GR104" s="90" t="str">
        <f t="shared" si="536"/>
        <v/>
      </c>
      <c r="GS104" s="91" t="str">
        <f t="shared" si="537"/>
        <v/>
      </c>
      <c r="GT104" s="92" t="str">
        <f t="shared" si="538"/>
        <v/>
      </c>
      <c r="GU104" s="93" t="str">
        <f t="shared" si="539"/>
        <v/>
      </c>
      <c r="GV104" s="94" t="str">
        <f t="shared" si="540"/>
        <v/>
      </c>
      <c r="GW104" s="95" t="str">
        <f t="shared" si="541"/>
        <v/>
      </c>
      <c r="GY104" s="4"/>
      <c r="HA104" s="88" t="str">
        <f t="shared" si="542"/>
        <v/>
      </c>
      <c r="HB104" s="89" t="str">
        <f t="shared" si="543"/>
        <v/>
      </c>
      <c r="HC104" s="90" t="str">
        <f t="shared" si="544"/>
        <v/>
      </c>
      <c r="HD104" s="90" t="str">
        <f t="shared" si="545"/>
        <v/>
      </c>
      <c r="HE104" s="91" t="str">
        <f t="shared" si="546"/>
        <v/>
      </c>
      <c r="HF104" s="92" t="str">
        <f t="shared" si="547"/>
        <v/>
      </c>
      <c r="HG104" s="93" t="str">
        <f t="shared" si="548"/>
        <v/>
      </c>
      <c r="HH104" s="94" t="str">
        <f t="shared" si="549"/>
        <v/>
      </c>
      <c r="HI104" s="95" t="str">
        <f t="shared" si="550"/>
        <v/>
      </c>
      <c r="HK104" s="4"/>
      <c r="HM104" s="88" t="str">
        <f t="shared" si="551"/>
        <v/>
      </c>
      <c r="HN104" s="89" t="str">
        <f t="shared" si="552"/>
        <v/>
      </c>
      <c r="HO104" s="90" t="str">
        <f t="shared" si="553"/>
        <v/>
      </c>
      <c r="HP104" s="90" t="str">
        <f t="shared" si="554"/>
        <v/>
      </c>
      <c r="HQ104" s="91" t="str">
        <f t="shared" si="555"/>
        <v/>
      </c>
      <c r="HR104" s="92" t="str">
        <f t="shared" si="556"/>
        <v/>
      </c>
      <c r="HS104" s="93" t="str">
        <f t="shared" si="557"/>
        <v/>
      </c>
      <c r="HT104" s="94" t="str">
        <f t="shared" si="558"/>
        <v/>
      </c>
      <c r="HU104" s="95" t="str">
        <f t="shared" si="559"/>
        <v/>
      </c>
      <c r="HW104" s="4"/>
      <c r="HY104" s="88" t="str">
        <f t="shared" si="560"/>
        <v/>
      </c>
      <c r="HZ104" s="89" t="str">
        <f t="shared" si="561"/>
        <v/>
      </c>
      <c r="IA104" s="90" t="str">
        <f t="shared" si="562"/>
        <v/>
      </c>
      <c r="IB104" s="90" t="str">
        <f t="shared" si="563"/>
        <v/>
      </c>
      <c r="IC104" s="91" t="str">
        <f t="shared" si="564"/>
        <v/>
      </c>
      <c r="ID104" s="92" t="str">
        <f t="shared" si="565"/>
        <v/>
      </c>
      <c r="IE104" s="93" t="str">
        <f t="shared" si="566"/>
        <v/>
      </c>
      <c r="IF104" s="94" t="str">
        <f t="shared" si="567"/>
        <v/>
      </c>
      <c r="IG104" s="95" t="str">
        <f t="shared" si="568"/>
        <v/>
      </c>
      <c r="II104" s="4"/>
      <c r="IK104" s="88" t="str">
        <f t="shared" si="569"/>
        <v/>
      </c>
      <c r="IL104" s="89" t="str">
        <f t="shared" si="570"/>
        <v/>
      </c>
      <c r="IM104" s="90" t="str">
        <f t="shared" si="571"/>
        <v/>
      </c>
      <c r="IN104" s="90" t="str">
        <f t="shared" si="572"/>
        <v/>
      </c>
      <c r="IO104" s="91" t="str">
        <f t="shared" si="573"/>
        <v/>
      </c>
      <c r="IP104" s="92" t="str">
        <f t="shared" si="574"/>
        <v/>
      </c>
      <c r="IQ104" s="93" t="str">
        <f t="shared" si="575"/>
        <v/>
      </c>
      <c r="IR104" s="94" t="str">
        <f t="shared" si="576"/>
        <v/>
      </c>
      <c r="IS104" s="95" t="str">
        <f t="shared" si="577"/>
        <v/>
      </c>
      <c r="IU104" s="4"/>
      <c r="IW104" s="88" t="str">
        <f t="shared" si="578"/>
        <v/>
      </c>
      <c r="IX104" s="89" t="str">
        <f t="shared" si="579"/>
        <v/>
      </c>
      <c r="IY104" s="90" t="str">
        <f t="shared" si="580"/>
        <v/>
      </c>
      <c r="IZ104" s="90" t="str">
        <f t="shared" si="581"/>
        <v/>
      </c>
      <c r="JA104" s="91" t="str">
        <f t="shared" si="582"/>
        <v/>
      </c>
      <c r="JB104" s="92" t="str">
        <f t="shared" si="583"/>
        <v/>
      </c>
      <c r="JC104" s="93" t="str">
        <f t="shared" si="584"/>
        <v/>
      </c>
      <c r="JD104" s="94" t="str">
        <f t="shared" si="585"/>
        <v/>
      </c>
      <c r="JE104" s="95" t="str">
        <f t="shared" si="586"/>
        <v/>
      </c>
      <c r="JG104" s="4"/>
      <c r="JI104" s="88" t="str">
        <f t="shared" si="587"/>
        <v/>
      </c>
      <c r="JJ104" s="89" t="str">
        <f t="shared" si="588"/>
        <v/>
      </c>
      <c r="JK104" s="90" t="str">
        <f t="shared" si="589"/>
        <v/>
      </c>
      <c r="JL104" s="90" t="str">
        <f t="shared" si="590"/>
        <v/>
      </c>
      <c r="JM104" s="91" t="str">
        <f t="shared" si="591"/>
        <v/>
      </c>
      <c r="JN104" s="92" t="str">
        <f t="shared" si="592"/>
        <v/>
      </c>
      <c r="JO104" s="93" t="str">
        <f t="shared" si="593"/>
        <v/>
      </c>
      <c r="JP104" s="94" t="str">
        <f t="shared" si="594"/>
        <v/>
      </c>
      <c r="JQ104" s="95" t="str">
        <f t="shared" si="595"/>
        <v/>
      </c>
      <c r="JS104" s="4"/>
      <c r="JU104" s="88" t="str">
        <f t="shared" si="596"/>
        <v/>
      </c>
      <c r="JV104" s="89" t="str">
        <f t="shared" si="597"/>
        <v/>
      </c>
      <c r="JW104" s="90" t="str">
        <f t="shared" si="598"/>
        <v/>
      </c>
      <c r="JX104" s="90" t="str">
        <f t="shared" si="599"/>
        <v/>
      </c>
      <c r="JY104" s="91" t="str">
        <f t="shared" si="600"/>
        <v/>
      </c>
      <c r="JZ104" s="92" t="str">
        <f t="shared" si="601"/>
        <v/>
      </c>
      <c r="KA104" s="93" t="str">
        <f t="shared" si="602"/>
        <v/>
      </c>
      <c r="KB104" s="94" t="str">
        <f t="shared" si="603"/>
        <v/>
      </c>
      <c r="KC104" s="95" t="str">
        <f t="shared" si="604"/>
        <v/>
      </c>
      <c r="KE104" s="4"/>
    </row>
    <row r="105" spans="1:291" ht="13.5" customHeight="1" x14ac:dyDescent="0.25">
      <c r="A105" s="17"/>
      <c r="E105" s="88" t="str">
        <f t="shared" si="390"/>
        <v/>
      </c>
      <c r="F105" s="89" t="str">
        <f t="shared" si="391"/>
        <v/>
      </c>
      <c r="G105" s="90" t="str">
        <f t="shared" si="392"/>
        <v/>
      </c>
      <c r="H105" s="90" t="str">
        <f t="shared" si="393"/>
        <v/>
      </c>
      <c r="I105" s="91" t="str">
        <f t="shared" si="394"/>
        <v/>
      </c>
      <c r="J105" s="92" t="str">
        <f t="shared" si="395"/>
        <v/>
      </c>
      <c r="K105" s="93" t="str">
        <f t="shared" si="396"/>
        <v/>
      </c>
      <c r="L105" s="94" t="str">
        <f t="shared" si="397"/>
        <v/>
      </c>
      <c r="M105" s="95" t="str">
        <f t="shared" si="398"/>
        <v/>
      </c>
      <c r="O105" s="4"/>
      <c r="Q105" s="88" t="str">
        <f t="shared" si="399"/>
        <v/>
      </c>
      <c r="R105" s="89" t="str">
        <f t="shared" si="400"/>
        <v/>
      </c>
      <c r="S105" s="90" t="str">
        <f t="shared" si="401"/>
        <v/>
      </c>
      <c r="T105" s="90" t="str">
        <f t="shared" si="402"/>
        <v/>
      </c>
      <c r="U105" s="91" t="str">
        <f t="shared" si="403"/>
        <v/>
      </c>
      <c r="V105" s="92" t="str">
        <f t="shared" si="404"/>
        <v/>
      </c>
      <c r="W105" s="93" t="str">
        <f t="shared" si="405"/>
        <v/>
      </c>
      <c r="X105" s="94" t="str">
        <f t="shared" si="406"/>
        <v/>
      </c>
      <c r="Y105" s="95" t="str">
        <f t="shared" si="407"/>
        <v/>
      </c>
      <c r="AA105" s="4"/>
      <c r="AC105" s="88" t="str">
        <f t="shared" si="408"/>
        <v/>
      </c>
      <c r="AD105" s="89" t="str">
        <f t="shared" si="409"/>
        <v/>
      </c>
      <c r="AE105" s="90" t="str">
        <f t="shared" si="410"/>
        <v/>
      </c>
      <c r="AF105" s="90" t="str">
        <f t="shared" si="411"/>
        <v/>
      </c>
      <c r="AG105" s="91" t="str">
        <f t="shared" si="412"/>
        <v/>
      </c>
      <c r="AH105" s="92" t="str">
        <f t="shared" si="413"/>
        <v/>
      </c>
      <c r="AI105" s="93" t="str">
        <f t="shared" si="414"/>
        <v/>
      </c>
      <c r="AJ105" s="94" t="str">
        <f t="shared" si="415"/>
        <v/>
      </c>
      <c r="AK105" s="95" t="str">
        <f t="shared" si="416"/>
        <v/>
      </c>
      <c r="AM105" s="4"/>
      <c r="AO105" s="88" t="str">
        <f t="shared" si="417"/>
        <v/>
      </c>
      <c r="AP105" s="89" t="str">
        <f t="shared" si="418"/>
        <v/>
      </c>
      <c r="AQ105" s="90" t="str">
        <f t="shared" si="419"/>
        <v/>
      </c>
      <c r="AR105" s="90" t="str">
        <f t="shared" si="420"/>
        <v/>
      </c>
      <c r="AS105" s="91" t="str">
        <f t="shared" si="421"/>
        <v/>
      </c>
      <c r="AT105" s="92" t="str">
        <f t="shared" si="422"/>
        <v/>
      </c>
      <c r="AU105" s="93" t="str">
        <f t="shared" si="423"/>
        <v/>
      </c>
      <c r="AV105" s="94" t="str">
        <f t="shared" si="424"/>
        <v/>
      </c>
      <c r="AW105" s="95" t="str">
        <f t="shared" si="425"/>
        <v/>
      </c>
      <c r="AY105" s="4"/>
      <c r="BA105" s="88" t="str">
        <f t="shared" si="426"/>
        <v/>
      </c>
      <c r="BB105" s="89" t="str">
        <f t="shared" si="427"/>
        <v/>
      </c>
      <c r="BC105" s="90" t="str">
        <f t="shared" si="428"/>
        <v/>
      </c>
      <c r="BD105" s="90" t="str">
        <f t="shared" si="429"/>
        <v/>
      </c>
      <c r="BE105" s="91" t="str">
        <f t="shared" si="430"/>
        <v/>
      </c>
      <c r="BF105" s="92" t="str">
        <f t="shared" si="431"/>
        <v/>
      </c>
      <c r="BG105" s="93" t="str">
        <f t="shared" si="432"/>
        <v/>
      </c>
      <c r="BH105" s="94" t="str">
        <f t="shared" si="433"/>
        <v/>
      </c>
      <c r="BI105" s="95" t="str">
        <f t="shared" si="434"/>
        <v/>
      </c>
      <c r="BK105" s="4"/>
      <c r="BM105" s="88" t="str">
        <f t="shared" si="435"/>
        <v/>
      </c>
      <c r="BN105" s="89" t="str">
        <f t="shared" si="436"/>
        <v/>
      </c>
      <c r="BO105" s="90" t="str">
        <f t="shared" si="437"/>
        <v/>
      </c>
      <c r="BP105" s="90" t="str">
        <f t="shared" si="438"/>
        <v/>
      </c>
      <c r="BQ105" s="91" t="str">
        <f t="shared" si="439"/>
        <v/>
      </c>
      <c r="BR105" s="92" t="str">
        <f t="shared" si="440"/>
        <v/>
      </c>
      <c r="BS105" s="93" t="str">
        <f t="shared" si="441"/>
        <v/>
      </c>
      <c r="BT105" s="94" t="str">
        <f t="shared" si="442"/>
        <v/>
      </c>
      <c r="BU105" s="95" t="str">
        <f t="shared" si="443"/>
        <v/>
      </c>
      <c r="BW105" s="4"/>
      <c r="BY105" s="88" t="str">
        <f t="shared" si="444"/>
        <v/>
      </c>
      <c r="BZ105" s="89" t="str">
        <f t="shared" si="445"/>
        <v/>
      </c>
      <c r="CA105" s="90" t="str">
        <f t="shared" si="446"/>
        <v/>
      </c>
      <c r="CB105" s="90" t="str">
        <f t="shared" si="447"/>
        <v/>
      </c>
      <c r="CC105" s="91" t="str">
        <f t="shared" si="448"/>
        <v/>
      </c>
      <c r="CD105" s="92" t="str">
        <f t="shared" si="449"/>
        <v/>
      </c>
      <c r="CE105" s="93" t="str">
        <f t="shared" si="450"/>
        <v/>
      </c>
      <c r="CF105" s="94" t="str">
        <f t="shared" si="451"/>
        <v/>
      </c>
      <c r="CG105" s="95" t="str">
        <f t="shared" si="452"/>
        <v/>
      </c>
      <c r="CI105" s="4"/>
      <c r="CK105" s="88" t="str">
        <f t="shared" si="453"/>
        <v/>
      </c>
      <c r="CL105" s="89" t="str">
        <f t="shared" si="454"/>
        <v/>
      </c>
      <c r="CM105" s="90" t="str">
        <f t="shared" si="455"/>
        <v/>
      </c>
      <c r="CN105" s="90" t="str">
        <f t="shared" si="456"/>
        <v/>
      </c>
      <c r="CO105" s="91" t="str">
        <f t="shared" si="457"/>
        <v/>
      </c>
      <c r="CP105" s="92" t="str">
        <f t="shared" si="458"/>
        <v/>
      </c>
      <c r="CQ105" s="93" t="str">
        <f t="shared" si="459"/>
        <v/>
      </c>
      <c r="CR105" s="94" t="str">
        <f t="shared" si="460"/>
        <v/>
      </c>
      <c r="CS105" s="95" t="str">
        <f t="shared" si="461"/>
        <v/>
      </c>
      <c r="CU105" s="4"/>
      <c r="CW105" s="88" t="str">
        <f t="shared" si="462"/>
        <v/>
      </c>
      <c r="CX105" s="89" t="str">
        <f t="shared" si="463"/>
        <v/>
      </c>
      <c r="CY105" s="90" t="str">
        <f t="shared" si="464"/>
        <v/>
      </c>
      <c r="CZ105" s="90" t="str">
        <f t="shared" si="465"/>
        <v/>
      </c>
      <c r="DA105" s="91" t="str">
        <f t="shared" si="466"/>
        <v/>
      </c>
      <c r="DB105" s="92" t="str">
        <f t="shared" si="467"/>
        <v/>
      </c>
      <c r="DC105" s="93" t="str">
        <f t="shared" si="468"/>
        <v/>
      </c>
      <c r="DD105" s="94" t="str">
        <f t="shared" si="469"/>
        <v/>
      </c>
      <c r="DE105" s="95" t="str">
        <f t="shared" si="470"/>
        <v/>
      </c>
      <c r="DG105" s="4"/>
      <c r="DI105" s="88" t="str">
        <f t="shared" si="471"/>
        <v/>
      </c>
      <c r="DJ105" s="89" t="str">
        <f t="shared" si="472"/>
        <v/>
      </c>
      <c r="DK105" s="90" t="str">
        <f t="shared" si="473"/>
        <v/>
      </c>
      <c r="DL105" s="90" t="str">
        <f t="shared" si="474"/>
        <v/>
      </c>
      <c r="DM105" s="91" t="str">
        <f t="shared" si="475"/>
        <v/>
      </c>
      <c r="DN105" s="92" t="str">
        <f t="shared" si="476"/>
        <v/>
      </c>
      <c r="DO105" s="93" t="str">
        <f t="shared" si="477"/>
        <v/>
      </c>
      <c r="DP105" s="94" t="str">
        <f t="shared" si="478"/>
        <v/>
      </c>
      <c r="DQ105" s="95" t="str">
        <f t="shared" si="479"/>
        <v/>
      </c>
      <c r="DS105" s="4"/>
      <c r="DU105" s="88" t="str">
        <f t="shared" si="480"/>
        <v/>
      </c>
      <c r="DV105" s="89" t="str">
        <f t="shared" si="481"/>
        <v/>
      </c>
      <c r="DW105" s="90" t="str">
        <f t="shared" si="482"/>
        <v/>
      </c>
      <c r="DX105" s="90" t="str">
        <f t="shared" si="483"/>
        <v/>
      </c>
      <c r="DY105" s="91" t="str">
        <f t="shared" si="484"/>
        <v/>
      </c>
      <c r="DZ105" s="92" t="str">
        <f t="shared" si="485"/>
        <v/>
      </c>
      <c r="EA105" s="93" t="str">
        <f t="shared" si="486"/>
        <v/>
      </c>
      <c r="EB105" s="94" t="str">
        <f t="shared" si="487"/>
        <v/>
      </c>
      <c r="EC105" s="95" t="str">
        <f t="shared" si="488"/>
        <v/>
      </c>
      <c r="EE105" s="4"/>
      <c r="EG105" s="88" t="str">
        <f t="shared" si="489"/>
        <v/>
      </c>
      <c r="EH105" s="89" t="str">
        <f t="shared" si="490"/>
        <v/>
      </c>
      <c r="EI105" s="90" t="str">
        <f t="shared" si="491"/>
        <v/>
      </c>
      <c r="EJ105" s="90" t="str">
        <f t="shared" si="492"/>
        <v/>
      </c>
      <c r="EK105" s="91" t="str">
        <f t="shared" si="493"/>
        <v/>
      </c>
      <c r="EL105" s="92" t="str">
        <f t="shared" si="494"/>
        <v/>
      </c>
      <c r="EM105" s="93" t="str">
        <f t="shared" si="495"/>
        <v/>
      </c>
      <c r="EN105" s="94" t="str">
        <f t="shared" si="496"/>
        <v/>
      </c>
      <c r="EO105" s="95" t="str">
        <f t="shared" si="497"/>
        <v/>
      </c>
      <c r="EQ105" s="4"/>
      <c r="ES105" s="88" t="str">
        <f t="shared" si="498"/>
        <v/>
      </c>
      <c r="ET105" s="89" t="str">
        <f t="shared" si="499"/>
        <v/>
      </c>
      <c r="EU105" s="90" t="str">
        <f t="shared" si="500"/>
        <v/>
      </c>
      <c r="EV105" s="90" t="str">
        <f t="shared" si="501"/>
        <v/>
      </c>
      <c r="EW105" s="91" t="str">
        <f t="shared" si="502"/>
        <v/>
      </c>
      <c r="EX105" s="92" t="str">
        <f t="shared" si="503"/>
        <v/>
      </c>
      <c r="EY105" s="93" t="str">
        <f t="shared" si="504"/>
        <v/>
      </c>
      <c r="EZ105" s="94" t="str">
        <f t="shared" si="505"/>
        <v/>
      </c>
      <c r="FA105" s="95" t="str">
        <f t="shared" si="506"/>
        <v/>
      </c>
      <c r="FC105" s="4"/>
      <c r="FE105" s="88" t="str">
        <f t="shared" si="507"/>
        <v/>
      </c>
      <c r="FF105" s="89" t="str">
        <f t="shared" si="508"/>
        <v/>
      </c>
      <c r="FG105" s="90" t="str">
        <f t="shared" si="509"/>
        <v/>
      </c>
      <c r="FH105" s="90" t="str">
        <f t="shared" si="510"/>
        <v/>
      </c>
      <c r="FI105" s="91" t="str">
        <f t="shared" si="511"/>
        <v/>
      </c>
      <c r="FJ105" s="92" t="str">
        <f t="shared" si="512"/>
        <v/>
      </c>
      <c r="FK105" s="93" t="str">
        <f t="shared" si="513"/>
        <v/>
      </c>
      <c r="FL105" s="94" t="str">
        <f t="shared" si="514"/>
        <v/>
      </c>
      <c r="FM105" s="95" t="str">
        <f t="shared" si="515"/>
        <v/>
      </c>
      <c r="FO105" s="4"/>
      <c r="FQ105" s="88" t="str">
        <f>IF(FU105="","",#REF!)</f>
        <v/>
      </c>
      <c r="FR105" s="89" t="str">
        <f t="shared" si="516"/>
        <v/>
      </c>
      <c r="FS105" s="90" t="str">
        <f t="shared" si="517"/>
        <v/>
      </c>
      <c r="FT105" s="90" t="str">
        <f t="shared" si="518"/>
        <v/>
      </c>
      <c r="FU105" s="91" t="str">
        <f t="shared" si="519"/>
        <v/>
      </c>
      <c r="FV105" s="92" t="str">
        <f t="shared" si="520"/>
        <v/>
      </c>
      <c r="FW105" s="93" t="str">
        <f t="shared" si="521"/>
        <v/>
      </c>
      <c r="FX105" s="94" t="str">
        <f t="shared" si="522"/>
        <v/>
      </c>
      <c r="FY105" s="95" t="str">
        <f t="shared" si="523"/>
        <v/>
      </c>
      <c r="GA105" s="4"/>
      <c r="GC105" s="88" t="str">
        <f t="shared" si="524"/>
        <v/>
      </c>
      <c r="GD105" s="89" t="str">
        <f t="shared" si="525"/>
        <v/>
      </c>
      <c r="GE105" s="90" t="str">
        <f t="shared" si="526"/>
        <v/>
      </c>
      <c r="GF105" s="90" t="str">
        <f t="shared" si="527"/>
        <v/>
      </c>
      <c r="GG105" s="91" t="str">
        <f t="shared" si="528"/>
        <v/>
      </c>
      <c r="GH105" s="92" t="str">
        <f t="shared" si="529"/>
        <v/>
      </c>
      <c r="GI105" s="93" t="str">
        <f t="shared" si="530"/>
        <v/>
      </c>
      <c r="GJ105" s="94" t="str">
        <f t="shared" si="531"/>
        <v/>
      </c>
      <c r="GK105" s="95" t="str">
        <f t="shared" si="532"/>
        <v/>
      </c>
      <c r="GM105" s="4"/>
      <c r="GO105" s="88" t="str">
        <f t="shared" si="533"/>
        <v/>
      </c>
      <c r="GP105" s="89" t="str">
        <f t="shared" si="534"/>
        <v/>
      </c>
      <c r="GQ105" s="90" t="str">
        <f t="shared" si="535"/>
        <v/>
      </c>
      <c r="GR105" s="90" t="str">
        <f t="shared" si="536"/>
        <v/>
      </c>
      <c r="GS105" s="91" t="str">
        <f t="shared" si="537"/>
        <v/>
      </c>
      <c r="GT105" s="92" t="str">
        <f t="shared" si="538"/>
        <v/>
      </c>
      <c r="GU105" s="93" t="str">
        <f t="shared" si="539"/>
        <v/>
      </c>
      <c r="GV105" s="94" t="str">
        <f t="shared" si="540"/>
        <v/>
      </c>
      <c r="GW105" s="95" t="str">
        <f t="shared" si="541"/>
        <v/>
      </c>
      <c r="GY105" s="4"/>
      <c r="HA105" s="88" t="str">
        <f t="shared" si="542"/>
        <v/>
      </c>
      <c r="HB105" s="89" t="str">
        <f t="shared" si="543"/>
        <v/>
      </c>
      <c r="HC105" s="90" t="str">
        <f t="shared" si="544"/>
        <v/>
      </c>
      <c r="HD105" s="90" t="str">
        <f t="shared" si="545"/>
        <v/>
      </c>
      <c r="HE105" s="91" t="str">
        <f t="shared" si="546"/>
        <v/>
      </c>
      <c r="HF105" s="92" t="str">
        <f t="shared" si="547"/>
        <v/>
      </c>
      <c r="HG105" s="93" t="str">
        <f t="shared" si="548"/>
        <v/>
      </c>
      <c r="HH105" s="94" t="str">
        <f t="shared" si="549"/>
        <v/>
      </c>
      <c r="HI105" s="95" t="str">
        <f t="shared" si="550"/>
        <v/>
      </c>
      <c r="HK105" s="4"/>
      <c r="HM105" s="88" t="str">
        <f t="shared" si="551"/>
        <v/>
      </c>
      <c r="HN105" s="89" t="str">
        <f t="shared" si="552"/>
        <v/>
      </c>
      <c r="HO105" s="90" t="str">
        <f t="shared" si="553"/>
        <v/>
      </c>
      <c r="HP105" s="90" t="str">
        <f t="shared" si="554"/>
        <v/>
      </c>
      <c r="HQ105" s="91" t="str">
        <f t="shared" si="555"/>
        <v/>
      </c>
      <c r="HR105" s="92" t="str">
        <f t="shared" si="556"/>
        <v/>
      </c>
      <c r="HS105" s="93" t="str">
        <f t="shared" si="557"/>
        <v/>
      </c>
      <c r="HT105" s="94" t="str">
        <f t="shared" si="558"/>
        <v/>
      </c>
      <c r="HU105" s="95" t="str">
        <f t="shared" si="559"/>
        <v/>
      </c>
      <c r="HW105" s="4"/>
      <c r="HY105" s="88" t="str">
        <f t="shared" si="560"/>
        <v/>
      </c>
      <c r="HZ105" s="89" t="str">
        <f t="shared" si="561"/>
        <v/>
      </c>
      <c r="IA105" s="90" t="str">
        <f t="shared" si="562"/>
        <v/>
      </c>
      <c r="IB105" s="90" t="str">
        <f t="shared" si="563"/>
        <v/>
      </c>
      <c r="IC105" s="91" t="str">
        <f t="shared" si="564"/>
        <v/>
      </c>
      <c r="ID105" s="92" t="str">
        <f t="shared" si="565"/>
        <v/>
      </c>
      <c r="IE105" s="93" t="str">
        <f t="shared" si="566"/>
        <v/>
      </c>
      <c r="IF105" s="94" t="str">
        <f t="shared" si="567"/>
        <v/>
      </c>
      <c r="IG105" s="95" t="str">
        <f t="shared" si="568"/>
        <v/>
      </c>
      <c r="II105" s="4"/>
      <c r="IK105" s="88" t="str">
        <f t="shared" si="569"/>
        <v/>
      </c>
      <c r="IL105" s="89" t="str">
        <f t="shared" si="570"/>
        <v/>
      </c>
      <c r="IM105" s="90" t="str">
        <f t="shared" si="571"/>
        <v/>
      </c>
      <c r="IN105" s="90" t="str">
        <f t="shared" si="572"/>
        <v/>
      </c>
      <c r="IO105" s="91" t="str">
        <f t="shared" si="573"/>
        <v/>
      </c>
      <c r="IP105" s="92" t="str">
        <f t="shared" si="574"/>
        <v/>
      </c>
      <c r="IQ105" s="93" t="str">
        <f t="shared" si="575"/>
        <v/>
      </c>
      <c r="IR105" s="94" t="str">
        <f t="shared" si="576"/>
        <v/>
      </c>
      <c r="IS105" s="95" t="str">
        <f t="shared" si="577"/>
        <v/>
      </c>
      <c r="IU105" s="4"/>
      <c r="IW105" s="88" t="str">
        <f t="shared" si="578"/>
        <v/>
      </c>
      <c r="IX105" s="89" t="str">
        <f t="shared" si="579"/>
        <v/>
      </c>
      <c r="IY105" s="90" t="str">
        <f t="shared" si="580"/>
        <v/>
      </c>
      <c r="IZ105" s="90" t="str">
        <f t="shared" si="581"/>
        <v/>
      </c>
      <c r="JA105" s="91" t="str">
        <f t="shared" si="582"/>
        <v/>
      </c>
      <c r="JB105" s="92" t="str">
        <f t="shared" si="583"/>
        <v/>
      </c>
      <c r="JC105" s="93" t="str">
        <f t="shared" si="584"/>
        <v/>
      </c>
      <c r="JD105" s="94" t="str">
        <f t="shared" si="585"/>
        <v/>
      </c>
      <c r="JE105" s="95" t="str">
        <f t="shared" si="586"/>
        <v/>
      </c>
      <c r="JG105" s="4"/>
      <c r="JI105" s="88" t="str">
        <f t="shared" si="587"/>
        <v/>
      </c>
      <c r="JJ105" s="89" t="str">
        <f t="shared" si="588"/>
        <v/>
      </c>
      <c r="JK105" s="90" t="str">
        <f t="shared" si="589"/>
        <v/>
      </c>
      <c r="JL105" s="90" t="str">
        <f t="shared" si="590"/>
        <v/>
      </c>
      <c r="JM105" s="91" t="str">
        <f t="shared" si="591"/>
        <v/>
      </c>
      <c r="JN105" s="92" t="str">
        <f t="shared" si="592"/>
        <v/>
      </c>
      <c r="JO105" s="93" t="str">
        <f t="shared" si="593"/>
        <v/>
      </c>
      <c r="JP105" s="94" t="str">
        <f t="shared" si="594"/>
        <v/>
      </c>
      <c r="JQ105" s="95" t="str">
        <f t="shared" si="595"/>
        <v/>
      </c>
      <c r="JS105" s="4"/>
      <c r="JU105" s="88" t="str">
        <f t="shared" si="596"/>
        <v/>
      </c>
      <c r="JV105" s="89" t="str">
        <f t="shared" si="597"/>
        <v/>
      </c>
      <c r="JW105" s="90" t="str">
        <f t="shared" si="598"/>
        <v/>
      </c>
      <c r="JX105" s="90" t="str">
        <f t="shared" si="599"/>
        <v/>
      </c>
      <c r="JY105" s="91" t="str">
        <f t="shared" si="600"/>
        <v/>
      </c>
      <c r="JZ105" s="92" t="str">
        <f t="shared" si="601"/>
        <v/>
      </c>
      <c r="KA105" s="93" t="str">
        <f t="shared" si="602"/>
        <v/>
      </c>
      <c r="KB105" s="94" t="str">
        <f t="shared" si="603"/>
        <v/>
      </c>
      <c r="KC105" s="95" t="str">
        <f t="shared" si="604"/>
        <v/>
      </c>
      <c r="KE105" s="4"/>
    </row>
    <row r="106" spans="1:291" ht="13.5" customHeight="1" x14ac:dyDescent="0.25">
      <c r="A106" s="17"/>
      <c r="E106" s="88" t="str">
        <f t="shared" si="390"/>
        <v/>
      </c>
      <c r="F106" s="89" t="str">
        <f t="shared" si="391"/>
        <v/>
      </c>
      <c r="G106" s="90" t="str">
        <f t="shared" si="392"/>
        <v/>
      </c>
      <c r="H106" s="90" t="str">
        <f t="shared" si="393"/>
        <v/>
      </c>
      <c r="I106" s="91" t="str">
        <f t="shared" si="394"/>
        <v/>
      </c>
      <c r="J106" s="92" t="str">
        <f t="shared" si="395"/>
        <v/>
      </c>
      <c r="K106" s="93" t="str">
        <f t="shared" si="396"/>
        <v/>
      </c>
      <c r="L106" s="94" t="str">
        <f t="shared" si="397"/>
        <v/>
      </c>
      <c r="M106" s="95" t="str">
        <f t="shared" si="398"/>
        <v/>
      </c>
      <c r="O106" s="4"/>
      <c r="Q106" s="88" t="str">
        <f t="shared" si="399"/>
        <v/>
      </c>
      <c r="R106" s="89" t="str">
        <f t="shared" si="400"/>
        <v/>
      </c>
      <c r="S106" s="90" t="str">
        <f t="shared" si="401"/>
        <v/>
      </c>
      <c r="T106" s="90" t="str">
        <f t="shared" si="402"/>
        <v/>
      </c>
      <c r="U106" s="91" t="str">
        <f t="shared" si="403"/>
        <v/>
      </c>
      <c r="V106" s="92" t="str">
        <f t="shared" si="404"/>
        <v/>
      </c>
      <c r="W106" s="93" t="str">
        <f t="shared" si="405"/>
        <v/>
      </c>
      <c r="X106" s="94" t="str">
        <f t="shared" si="406"/>
        <v/>
      </c>
      <c r="Y106" s="95" t="str">
        <f t="shared" si="407"/>
        <v/>
      </c>
      <c r="AA106" s="4"/>
      <c r="AC106" s="88" t="str">
        <f t="shared" si="408"/>
        <v/>
      </c>
      <c r="AD106" s="89" t="str">
        <f t="shared" si="409"/>
        <v/>
      </c>
      <c r="AE106" s="90" t="str">
        <f t="shared" si="410"/>
        <v/>
      </c>
      <c r="AF106" s="90" t="str">
        <f t="shared" si="411"/>
        <v/>
      </c>
      <c r="AG106" s="91" t="str">
        <f t="shared" si="412"/>
        <v/>
      </c>
      <c r="AH106" s="92" t="str">
        <f t="shared" si="413"/>
        <v/>
      </c>
      <c r="AI106" s="93" t="str">
        <f t="shared" si="414"/>
        <v/>
      </c>
      <c r="AJ106" s="94" t="str">
        <f t="shared" si="415"/>
        <v/>
      </c>
      <c r="AK106" s="95" t="str">
        <f t="shared" si="416"/>
        <v/>
      </c>
      <c r="AM106" s="4"/>
      <c r="AO106" s="88" t="str">
        <f t="shared" si="417"/>
        <v/>
      </c>
      <c r="AP106" s="89" t="str">
        <f t="shared" si="418"/>
        <v/>
      </c>
      <c r="AQ106" s="90" t="str">
        <f t="shared" si="419"/>
        <v/>
      </c>
      <c r="AR106" s="90" t="str">
        <f t="shared" si="420"/>
        <v/>
      </c>
      <c r="AS106" s="91" t="str">
        <f t="shared" si="421"/>
        <v/>
      </c>
      <c r="AT106" s="92" t="str">
        <f t="shared" si="422"/>
        <v/>
      </c>
      <c r="AU106" s="93" t="str">
        <f t="shared" si="423"/>
        <v/>
      </c>
      <c r="AV106" s="94" t="str">
        <f t="shared" si="424"/>
        <v/>
      </c>
      <c r="AW106" s="95" t="str">
        <f t="shared" si="425"/>
        <v/>
      </c>
      <c r="AY106" s="4"/>
      <c r="BA106" s="88" t="str">
        <f t="shared" si="426"/>
        <v/>
      </c>
      <c r="BB106" s="89" t="str">
        <f t="shared" si="427"/>
        <v/>
      </c>
      <c r="BC106" s="90" t="str">
        <f t="shared" si="428"/>
        <v/>
      </c>
      <c r="BD106" s="90" t="str">
        <f t="shared" si="429"/>
        <v/>
      </c>
      <c r="BE106" s="91" t="str">
        <f t="shared" si="430"/>
        <v/>
      </c>
      <c r="BF106" s="92" t="str">
        <f t="shared" si="431"/>
        <v/>
      </c>
      <c r="BG106" s="93" t="str">
        <f t="shared" si="432"/>
        <v/>
      </c>
      <c r="BH106" s="94" t="str">
        <f t="shared" si="433"/>
        <v/>
      </c>
      <c r="BI106" s="95" t="str">
        <f t="shared" si="434"/>
        <v/>
      </c>
      <c r="BK106" s="4"/>
      <c r="BM106" s="88" t="str">
        <f t="shared" si="435"/>
        <v/>
      </c>
      <c r="BN106" s="89" t="str">
        <f t="shared" si="436"/>
        <v/>
      </c>
      <c r="BO106" s="90" t="str">
        <f t="shared" si="437"/>
        <v/>
      </c>
      <c r="BP106" s="90" t="str">
        <f t="shared" si="438"/>
        <v/>
      </c>
      <c r="BQ106" s="91" t="str">
        <f t="shared" si="439"/>
        <v/>
      </c>
      <c r="BR106" s="92" t="str">
        <f t="shared" si="440"/>
        <v/>
      </c>
      <c r="BS106" s="93" t="str">
        <f t="shared" si="441"/>
        <v/>
      </c>
      <c r="BT106" s="94" t="str">
        <f t="shared" si="442"/>
        <v/>
      </c>
      <c r="BU106" s="95" t="str">
        <f t="shared" si="443"/>
        <v/>
      </c>
      <c r="BW106" s="4"/>
      <c r="BY106" s="88" t="str">
        <f t="shared" si="444"/>
        <v/>
      </c>
      <c r="BZ106" s="89" t="str">
        <f t="shared" si="445"/>
        <v/>
      </c>
      <c r="CA106" s="90" t="str">
        <f t="shared" si="446"/>
        <v/>
      </c>
      <c r="CB106" s="90" t="str">
        <f t="shared" si="447"/>
        <v/>
      </c>
      <c r="CC106" s="91" t="str">
        <f t="shared" si="448"/>
        <v/>
      </c>
      <c r="CD106" s="92" t="str">
        <f t="shared" si="449"/>
        <v/>
      </c>
      <c r="CE106" s="93" t="str">
        <f t="shared" si="450"/>
        <v/>
      </c>
      <c r="CF106" s="94" t="str">
        <f t="shared" si="451"/>
        <v/>
      </c>
      <c r="CG106" s="95" t="str">
        <f t="shared" si="452"/>
        <v/>
      </c>
      <c r="CI106" s="4"/>
      <c r="CK106" s="88" t="str">
        <f t="shared" si="453"/>
        <v/>
      </c>
      <c r="CL106" s="89" t="str">
        <f t="shared" si="454"/>
        <v/>
      </c>
      <c r="CM106" s="90" t="str">
        <f t="shared" si="455"/>
        <v/>
      </c>
      <c r="CN106" s="90" t="str">
        <f t="shared" si="456"/>
        <v/>
      </c>
      <c r="CO106" s="91" t="str">
        <f t="shared" si="457"/>
        <v/>
      </c>
      <c r="CP106" s="92" t="str">
        <f t="shared" si="458"/>
        <v/>
      </c>
      <c r="CQ106" s="93" t="str">
        <f t="shared" si="459"/>
        <v/>
      </c>
      <c r="CR106" s="94" t="str">
        <f t="shared" si="460"/>
        <v/>
      </c>
      <c r="CS106" s="95" t="str">
        <f t="shared" si="461"/>
        <v/>
      </c>
      <c r="CU106" s="4"/>
      <c r="CW106" s="88" t="str">
        <f t="shared" si="462"/>
        <v/>
      </c>
      <c r="CX106" s="89" t="str">
        <f t="shared" si="463"/>
        <v/>
      </c>
      <c r="CY106" s="90" t="str">
        <f t="shared" si="464"/>
        <v/>
      </c>
      <c r="CZ106" s="90" t="str">
        <f t="shared" si="465"/>
        <v/>
      </c>
      <c r="DA106" s="91" t="str">
        <f t="shared" si="466"/>
        <v/>
      </c>
      <c r="DB106" s="92" t="str">
        <f t="shared" si="467"/>
        <v/>
      </c>
      <c r="DC106" s="93" t="str">
        <f t="shared" si="468"/>
        <v/>
      </c>
      <c r="DD106" s="94" t="str">
        <f t="shared" si="469"/>
        <v/>
      </c>
      <c r="DE106" s="95" t="str">
        <f t="shared" si="470"/>
        <v/>
      </c>
      <c r="DG106" s="4"/>
      <c r="DI106" s="88" t="str">
        <f t="shared" si="471"/>
        <v/>
      </c>
      <c r="DJ106" s="89" t="str">
        <f t="shared" si="472"/>
        <v/>
      </c>
      <c r="DK106" s="90" t="str">
        <f t="shared" si="473"/>
        <v/>
      </c>
      <c r="DL106" s="90" t="str">
        <f t="shared" si="474"/>
        <v/>
      </c>
      <c r="DM106" s="91" t="str">
        <f t="shared" si="475"/>
        <v/>
      </c>
      <c r="DN106" s="92" t="str">
        <f t="shared" si="476"/>
        <v/>
      </c>
      <c r="DO106" s="93" t="str">
        <f t="shared" si="477"/>
        <v/>
      </c>
      <c r="DP106" s="94" t="str">
        <f t="shared" si="478"/>
        <v/>
      </c>
      <c r="DQ106" s="95" t="str">
        <f t="shared" si="479"/>
        <v/>
      </c>
      <c r="DS106" s="4"/>
      <c r="DU106" s="88" t="str">
        <f t="shared" si="480"/>
        <v/>
      </c>
      <c r="DV106" s="89" t="str">
        <f t="shared" si="481"/>
        <v/>
      </c>
      <c r="DW106" s="90" t="str">
        <f t="shared" si="482"/>
        <v/>
      </c>
      <c r="DX106" s="90" t="str">
        <f t="shared" si="483"/>
        <v/>
      </c>
      <c r="DY106" s="91" t="str">
        <f t="shared" si="484"/>
        <v/>
      </c>
      <c r="DZ106" s="92" t="str">
        <f t="shared" si="485"/>
        <v/>
      </c>
      <c r="EA106" s="93" t="str">
        <f t="shared" si="486"/>
        <v/>
      </c>
      <c r="EB106" s="94" t="str">
        <f t="shared" si="487"/>
        <v/>
      </c>
      <c r="EC106" s="95" t="str">
        <f t="shared" si="488"/>
        <v/>
      </c>
      <c r="EE106" s="4"/>
      <c r="EG106" s="88" t="str">
        <f t="shared" si="489"/>
        <v/>
      </c>
      <c r="EH106" s="89" t="str">
        <f t="shared" si="490"/>
        <v/>
      </c>
      <c r="EI106" s="90" t="str">
        <f t="shared" si="491"/>
        <v/>
      </c>
      <c r="EJ106" s="90" t="str">
        <f t="shared" si="492"/>
        <v/>
      </c>
      <c r="EK106" s="91" t="str">
        <f t="shared" si="493"/>
        <v/>
      </c>
      <c r="EL106" s="92" t="str">
        <f t="shared" si="494"/>
        <v/>
      </c>
      <c r="EM106" s="93" t="str">
        <f t="shared" si="495"/>
        <v/>
      </c>
      <c r="EN106" s="94" t="str">
        <f t="shared" si="496"/>
        <v/>
      </c>
      <c r="EO106" s="95" t="str">
        <f t="shared" si="497"/>
        <v/>
      </c>
      <c r="EQ106" s="4"/>
      <c r="ES106" s="88" t="str">
        <f t="shared" si="498"/>
        <v/>
      </c>
      <c r="ET106" s="89" t="str">
        <f t="shared" si="499"/>
        <v/>
      </c>
      <c r="EU106" s="90" t="str">
        <f t="shared" si="500"/>
        <v/>
      </c>
      <c r="EV106" s="90" t="str">
        <f t="shared" si="501"/>
        <v/>
      </c>
      <c r="EW106" s="91" t="str">
        <f t="shared" si="502"/>
        <v/>
      </c>
      <c r="EX106" s="92" t="str">
        <f t="shared" si="503"/>
        <v/>
      </c>
      <c r="EY106" s="93" t="str">
        <f t="shared" si="504"/>
        <v/>
      </c>
      <c r="EZ106" s="94" t="str">
        <f t="shared" si="505"/>
        <v/>
      </c>
      <c r="FA106" s="95" t="str">
        <f t="shared" si="506"/>
        <v/>
      </c>
      <c r="FC106" s="4"/>
      <c r="FE106" s="88" t="str">
        <f t="shared" si="507"/>
        <v/>
      </c>
      <c r="FF106" s="89" t="str">
        <f t="shared" si="508"/>
        <v/>
      </c>
      <c r="FG106" s="90" t="str">
        <f t="shared" si="509"/>
        <v/>
      </c>
      <c r="FH106" s="90" t="str">
        <f t="shared" si="510"/>
        <v/>
      </c>
      <c r="FI106" s="91" t="str">
        <f t="shared" si="511"/>
        <v/>
      </c>
      <c r="FJ106" s="92" t="str">
        <f t="shared" si="512"/>
        <v/>
      </c>
      <c r="FK106" s="93" t="str">
        <f t="shared" si="513"/>
        <v/>
      </c>
      <c r="FL106" s="94" t="str">
        <f t="shared" si="514"/>
        <v/>
      </c>
      <c r="FM106" s="95" t="str">
        <f t="shared" si="515"/>
        <v/>
      </c>
      <c r="FO106" s="4"/>
      <c r="FQ106" s="88" t="str">
        <f>IF(FU106="","",#REF!)</f>
        <v/>
      </c>
      <c r="FR106" s="89" t="str">
        <f t="shared" si="516"/>
        <v/>
      </c>
      <c r="FS106" s="90" t="str">
        <f t="shared" si="517"/>
        <v/>
      </c>
      <c r="FT106" s="90" t="str">
        <f t="shared" si="518"/>
        <v/>
      </c>
      <c r="FU106" s="91" t="str">
        <f t="shared" si="519"/>
        <v/>
      </c>
      <c r="FV106" s="92" t="str">
        <f t="shared" si="520"/>
        <v/>
      </c>
      <c r="FW106" s="93" t="str">
        <f t="shared" si="521"/>
        <v/>
      </c>
      <c r="FX106" s="94" t="str">
        <f t="shared" si="522"/>
        <v/>
      </c>
      <c r="FY106" s="95" t="str">
        <f t="shared" si="523"/>
        <v/>
      </c>
      <c r="GA106" s="4"/>
      <c r="GC106" s="88" t="str">
        <f t="shared" si="524"/>
        <v/>
      </c>
      <c r="GD106" s="89" t="str">
        <f t="shared" si="525"/>
        <v/>
      </c>
      <c r="GE106" s="90" t="str">
        <f t="shared" si="526"/>
        <v/>
      </c>
      <c r="GF106" s="90" t="str">
        <f t="shared" si="527"/>
        <v/>
      </c>
      <c r="GG106" s="91" t="str">
        <f t="shared" si="528"/>
        <v/>
      </c>
      <c r="GH106" s="92" t="str">
        <f t="shared" si="529"/>
        <v/>
      </c>
      <c r="GI106" s="93" t="str">
        <f t="shared" si="530"/>
        <v/>
      </c>
      <c r="GJ106" s="94" t="str">
        <f t="shared" si="531"/>
        <v/>
      </c>
      <c r="GK106" s="95" t="str">
        <f t="shared" si="532"/>
        <v/>
      </c>
      <c r="GM106" s="4"/>
      <c r="GO106" s="88" t="str">
        <f t="shared" si="533"/>
        <v/>
      </c>
      <c r="GP106" s="89" t="str">
        <f t="shared" si="534"/>
        <v/>
      </c>
      <c r="GQ106" s="90" t="str">
        <f t="shared" si="535"/>
        <v/>
      </c>
      <c r="GR106" s="90" t="str">
        <f t="shared" si="536"/>
        <v/>
      </c>
      <c r="GS106" s="91" t="str">
        <f t="shared" si="537"/>
        <v/>
      </c>
      <c r="GT106" s="92" t="str">
        <f t="shared" si="538"/>
        <v/>
      </c>
      <c r="GU106" s="93" t="str">
        <f t="shared" si="539"/>
        <v/>
      </c>
      <c r="GV106" s="94" t="str">
        <f t="shared" si="540"/>
        <v/>
      </c>
      <c r="GW106" s="95" t="str">
        <f t="shared" si="541"/>
        <v/>
      </c>
      <c r="GY106" s="4"/>
      <c r="HA106" s="88" t="str">
        <f t="shared" si="542"/>
        <v/>
      </c>
      <c r="HB106" s="89" t="str">
        <f t="shared" si="543"/>
        <v/>
      </c>
      <c r="HC106" s="90" t="str">
        <f t="shared" si="544"/>
        <v/>
      </c>
      <c r="HD106" s="90" t="str">
        <f t="shared" si="545"/>
        <v/>
      </c>
      <c r="HE106" s="91" t="str">
        <f t="shared" si="546"/>
        <v/>
      </c>
      <c r="HF106" s="92" t="str">
        <f t="shared" si="547"/>
        <v/>
      </c>
      <c r="HG106" s="93" t="str">
        <f t="shared" si="548"/>
        <v/>
      </c>
      <c r="HH106" s="94" t="str">
        <f t="shared" si="549"/>
        <v/>
      </c>
      <c r="HI106" s="95" t="str">
        <f t="shared" si="550"/>
        <v/>
      </c>
      <c r="HK106" s="4"/>
      <c r="HM106" s="88" t="str">
        <f t="shared" si="551"/>
        <v/>
      </c>
      <c r="HN106" s="89" t="str">
        <f t="shared" si="552"/>
        <v/>
      </c>
      <c r="HO106" s="90" t="str">
        <f t="shared" si="553"/>
        <v/>
      </c>
      <c r="HP106" s="90" t="str">
        <f t="shared" si="554"/>
        <v/>
      </c>
      <c r="HQ106" s="91" t="str">
        <f t="shared" si="555"/>
        <v/>
      </c>
      <c r="HR106" s="92" t="str">
        <f t="shared" si="556"/>
        <v/>
      </c>
      <c r="HS106" s="93" t="str">
        <f t="shared" si="557"/>
        <v/>
      </c>
      <c r="HT106" s="94" t="str">
        <f t="shared" si="558"/>
        <v/>
      </c>
      <c r="HU106" s="95" t="str">
        <f t="shared" si="559"/>
        <v/>
      </c>
      <c r="HW106" s="4"/>
      <c r="HY106" s="88" t="str">
        <f t="shared" si="560"/>
        <v/>
      </c>
      <c r="HZ106" s="89" t="str">
        <f t="shared" si="561"/>
        <v/>
      </c>
      <c r="IA106" s="90" t="str">
        <f t="shared" si="562"/>
        <v/>
      </c>
      <c r="IB106" s="90" t="str">
        <f t="shared" si="563"/>
        <v/>
      </c>
      <c r="IC106" s="91" t="str">
        <f t="shared" si="564"/>
        <v/>
      </c>
      <c r="ID106" s="92" t="str">
        <f t="shared" si="565"/>
        <v/>
      </c>
      <c r="IE106" s="93" t="str">
        <f t="shared" si="566"/>
        <v/>
      </c>
      <c r="IF106" s="94" t="str">
        <f t="shared" si="567"/>
        <v/>
      </c>
      <c r="IG106" s="95" t="str">
        <f t="shared" si="568"/>
        <v/>
      </c>
      <c r="II106" s="4"/>
      <c r="IK106" s="88" t="str">
        <f t="shared" si="569"/>
        <v/>
      </c>
      <c r="IL106" s="89" t="str">
        <f t="shared" si="570"/>
        <v/>
      </c>
      <c r="IM106" s="90" t="str">
        <f t="shared" si="571"/>
        <v/>
      </c>
      <c r="IN106" s="90" t="str">
        <f t="shared" si="572"/>
        <v/>
      </c>
      <c r="IO106" s="91" t="str">
        <f t="shared" si="573"/>
        <v/>
      </c>
      <c r="IP106" s="92" t="str">
        <f t="shared" si="574"/>
        <v/>
      </c>
      <c r="IQ106" s="93" t="str">
        <f t="shared" si="575"/>
        <v/>
      </c>
      <c r="IR106" s="94" t="str">
        <f t="shared" si="576"/>
        <v/>
      </c>
      <c r="IS106" s="95" t="str">
        <f t="shared" si="577"/>
        <v/>
      </c>
      <c r="IU106" s="4"/>
      <c r="IW106" s="88" t="str">
        <f t="shared" si="578"/>
        <v/>
      </c>
      <c r="IX106" s="89" t="str">
        <f t="shared" si="579"/>
        <v/>
      </c>
      <c r="IY106" s="90" t="str">
        <f t="shared" si="580"/>
        <v/>
      </c>
      <c r="IZ106" s="90" t="str">
        <f t="shared" si="581"/>
        <v/>
      </c>
      <c r="JA106" s="91" t="str">
        <f t="shared" si="582"/>
        <v/>
      </c>
      <c r="JB106" s="92" t="str">
        <f t="shared" si="583"/>
        <v/>
      </c>
      <c r="JC106" s="93" t="str">
        <f t="shared" si="584"/>
        <v/>
      </c>
      <c r="JD106" s="94" t="str">
        <f t="shared" si="585"/>
        <v/>
      </c>
      <c r="JE106" s="95" t="str">
        <f t="shared" si="586"/>
        <v/>
      </c>
      <c r="JG106" s="4"/>
      <c r="JI106" s="88" t="str">
        <f t="shared" si="587"/>
        <v/>
      </c>
      <c r="JJ106" s="89" t="str">
        <f t="shared" si="588"/>
        <v/>
      </c>
      <c r="JK106" s="90" t="str">
        <f t="shared" si="589"/>
        <v/>
      </c>
      <c r="JL106" s="90" t="str">
        <f t="shared" si="590"/>
        <v/>
      </c>
      <c r="JM106" s="91" t="str">
        <f t="shared" si="591"/>
        <v/>
      </c>
      <c r="JN106" s="92" t="str">
        <f t="shared" si="592"/>
        <v/>
      </c>
      <c r="JO106" s="93" t="str">
        <f t="shared" si="593"/>
        <v/>
      </c>
      <c r="JP106" s="94" t="str">
        <f t="shared" si="594"/>
        <v/>
      </c>
      <c r="JQ106" s="95" t="str">
        <f t="shared" si="595"/>
        <v/>
      </c>
      <c r="JS106" s="4"/>
      <c r="JU106" s="88" t="str">
        <f t="shared" si="596"/>
        <v/>
      </c>
      <c r="JV106" s="89" t="str">
        <f t="shared" si="597"/>
        <v/>
      </c>
      <c r="JW106" s="90" t="str">
        <f t="shared" si="598"/>
        <v/>
      </c>
      <c r="JX106" s="90" t="str">
        <f t="shared" si="599"/>
        <v/>
      </c>
      <c r="JY106" s="91" t="str">
        <f t="shared" si="600"/>
        <v/>
      </c>
      <c r="JZ106" s="92" t="str">
        <f t="shared" si="601"/>
        <v/>
      </c>
      <c r="KA106" s="93" t="str">
        <f t="shared" si="602"/>
        <v/>
      </c>
      <c r="KB106" s="94" t="str">
        <f t="shared" si="603"/>
        <v/>
      </c>
      <c r="KC106" s="95" t="str">
        <f t="shared" si="604"/>
        <v/>
      </c>
      <c r="KE106" s="4"/>
    </row>
    <row r="107" spans="1:291" ht="13.5" customHeight="1" x14ac:dyDescent="0.25">
      <c r="A107" s="17"/>
      <c r="E107" s="88" t="str">
        <f t="shared" si="390"/>
        <v/>
      </c>
      <c r="F107" s="89" t="str">
        <f t="shared" si="391"/>
        <v/>
      </c>
      <c r="G107" s="90" t="str">
        <f t="shared" si="392"/>
        <v/>
      </c>
      <c r="H107" s="90" t="str">
        <f t="shared" si="393"/>
        <v/>
      </c>
      <c r="I107" s="91" t="str">
        <f t="shared" si="394"/>
        <v/>
      </c>
      <c r="J107" s="92" t="str">
        <f t="shared" si="395"/>
        <v/>
      </c>
      <c r="K107" s="93" t="str">
        <f t="shared" si="396"/>
        <v/>
      </c>
      <c r="L107" s="94" t="str">
        <f t="shared" si="397"/>
        <v/>
      </c>
      <c r="M107" s="95" t="str">
        <f t="shared" si="398"/>
        <v/>
      </c>
      <c r="O107" s="4"/>
      <c r="Q107" s="88" t="str">
        <f t="shared" si="399"/>
        <v/>
      </c>
      <c r="R107" s="89" t="str">
        <f t="shared" si="400"/>
        <v/>
      </c>
      <c r="S107" s="90" t="str">
        <f t="shared" si="401"/>
        <v/>
      </c>
      <c r="T107" s="90" t="str">
        <f t="shared" si="402"/>
        <v/>
      </c>
      <c r="U107" s="91" t="str">
        <f t="shared" si="403"/>
        <v/>
      </c>
      <c r="V107" s="92" t="str">
        <f t="shared" si="404"/>
        <v/>
      </c>
      <c r="W107" s="93" t="str">
        <f t="shared" si="405"/>
        <v/>
      </c>
      <c r="X107" s="94" t="str">
        <f t="shared" si="406"/>
        <v/>
      </c>
      <c r="Y107" s="95" t="str">
        <f t="shared" si="407"/>
        <v/>
      </c>
      <c r="AA107" s="4"/>
      <c r="AC107" s="88" t="str">
        <f t="shared" si="408"/>
        <v/>
      </c>
      <c r="AD107" s="89" t="str">
        <f t="shared" si="409"/>
        <v/>
      </c>
      <c r="AE107" s="90" t="str">
        <f t="shared" si="410"/>
        <v/>
      </c>
      <c r="AF107" s="90" t="str">
        <f t="shared" si="411"/>
        <v/>
      </c>
      <c r="AG107" s="91" t="str">
        <f t="shared" si="412"/>
        <v/>
      </c>
      <c r="AH107" s="92" t="str">
        <f t="shared" si="413"/>
        <v/>
      </c>
      <c r="AI107" s="93" t="str">
        <f t="shared" si="414"/>
        <v/>
      </c>
      <c r="AJ107" s="94" t="str">
        <f t="shared" si="415"/>
        <v/>
      </c>
      <c r="AK107" s="95" t="str">
        <f t="shared" si="416"/>
        <v/>
      </c>
      <c r="AM107" s="4"/>
      <c r="AO107" s="88" t="str">
        <f t="shared" si="417"/>
        <v/>
      </c>
      <c r="AP107" s="89" t="str">
        <f t="shared" si="418"/>
        <v/>
      </c>
      <c r="AQ107" s="90" t="str">
        <f t="shared" si="419"/>
        <v/>
      </c>
      <c r="AR107" s="90" t="str">
        <f t="shared" si="420"/>
        <v/>
      </c>
      <c r="AS107" s="91" t="str">
        <f t="shared" si="421"/>
        <v/>
      </c>
      <c r="AT107" s="92" t="str">
        <f t="shared" si="422"/>
        <v/>
      </c>
      <c r="AU107" s="93" t="str">
        <f t="shared" si="423"/>
        <v/>
      </c>
      <c r="AV107" s="94" t="str">
        <f t="shared" si="424"/>
        <v/>
      </c>
      <c r="AW107" s="95" t="str">
        <f t="shared" si="425"/>
        <v/>
      </c>
      <c r="AY107" s="4"/>
      <c r="BA107" s="88" t="str">
        <f t="shared" si="426"/>
        <v/>
      </c>
      <c r="BB107" s="89" t="str">
        <f t="shared" si="427"/>
        <v/>
      </c>
      <c r="BC107" s="90" t="str">
        <f t="shared" si="428"/>
        <v/>
      </c>
      <c r="BD107" s="90" t="str">
        <f t="shared" si="429"/>
        <v/>
      </c>
      <c r="BE107" s="91" t="str">
        <f t="shared" si="430"/>
        <v/>
      </c>
      <c r="BF107" s="92" t="str">
        <f t="shared" si="431"/>
        <v/>
      </c>
      <c r="BG107" s="93" t="str">
        <f t="shared" si="432"/>
        <v/>
      </c>
      <c r="BH107" s="94" t="str">
        <f t="shared" si="433"/>
        <v/>
      </c>
      <c r="BI107" s="95" t="str">
        <f t="shared" si="434"/>
        <v/>
      </c>
      <c r="BK107" s="4"/>
      <c r="BM107" s="88" t="str">
        <f t="shared" si="435"/>
        <v/>
      </c>
      <c r="BN107" s="89" t="str">
        <f t="shared" si="436"/>
        <v/>
      </c>
      <c r="BO107" s="90" t="str">
        <f t="shared" si="437"/>
        <v/>
      </c>
      <c r="BP107" s="90" t="str">
        <f t="shared" si="438"/>
        <v/>
      </c>
      <c r="BQ107" s="91" t="str">
        <f t="shared" si="439"/>
        <v/>
      </c>
      <c r="BR107" s="92" t="str">
        <f t="shared" si="440"/>
        <v/>
      </c>
      <c r="BS107" s="93" t="str">
        <f t="shared" si="441"/>
        <v/>
      </c>
      <c r="BT107" s="94" t="str">
        <f t="shared" si="442"/>
        <v/>
      </c>
      <c r="BU107" s="95" t="str">
        <f t="shared" si="443"/>
        <v/>
      </c>
      <c r="BW107" s="4"/>
      <c r="BY107" s="88" t="str">
        <f t="shared" si="444"/>
        <v/>
      </c>
      <c r="BZ107" s="89" t="str">
        <f t="shared" si="445"/>
        <v/>
      </c>
      <c r="CA107" s="90" t="str">
        <f t="shared" si="446"/>
        <v/>
      </c>
      <c r="CB107" s="90" t="str">
        <f t="shared" si="447"/>
        <v/>
      </c>
      <c r="CC107" s="91" t="str">
        <f t="shared" si="448"/>
        <v/>
      </c>
      <c r="CD107" s="92" t="str">
        <f t="shared" si="449"/>
        <v/>
      </c>
      <c r="CE107" s="93" t="str">
        <f t="shared" si="450"/>
        <v/>
      </c>
      <c r="CF107" s="94" t="str">
        <f t="shared" si="451"/>
        <v/>
      </c>
      <c r="CG107" s="95" t="str">
        <f t="shared" si="452"/>
        <v/>
      </c>
      <c r="CI107" s="4"/>
      <c r="CK107" s="88" t="str">
        <f t="shared" si="453"/>
        <v/>
      </c>
      <c r="CL107" s="89" t="str">
        <f t="shared" si="454"/>
        <v/>
      </c>
      <c r="CM107" s="90" t="str">
        <f t="shared" si="455"/>
        <v/>
      </c>
      <c r="CN107" s="90" t="str">
        <f t="shared" si="456"/>
        <v/>
      </c>
      <c r="CO107" s="91" t="str">
        <f t="shared" si="457"/>
        <v/>
      </c>
      <c r="CP107" s="92" t="str">
        <f t="shared" si="458"/>
        <v/>
      </c>
      <c r="CQ107" s="93" t="str">
        <f t="shared" si="459"/>
        <v/>
      </c>
      <c r="CR107" s="94" t="str">
        <f t="shared" si="460"/>
        <v/>
      </c>
      <c r="CS107" s="95" t="str">
        <f t="shared" si="461"/>
        <v/>
      </c>
      <c r="CU107" s="4"/>
      <c r="CW107" s="88" t="str">
        <f t="shared" si="462"/>
        <v/>
      </c>
      <c r="CX107" s="89" t="str">
        <f t="shared" si="463"/>
        <v/>
      </c>
      <c r="CY107" s="90" t="str">
        <f t="shared" si="464"/>
        <v/>
      </c>
      <c r="CZ107" s="90" t="str">
        <f t="shared" si="465"/>
        <v/>
      </c>
      <c r="DA107" s="91" t="str">
        <f t="shared" si="466"/>
        <v/>
      </c>
      <c r="DB107" s="92" t="str">
        <f t="shared" si="467"/>
        <v/>
      </c>
      <c r="DC107" s="93" t="str">
        <f t="shared" si="468"/>
        <v/>
      </c>
      <c r="DD107" s="94" t="str">
        <f t="shared" si="469"/>
        <v/>
      </c>
      <c r="DE107" s="95" t="str">
        <f t="shared" si="470"/>
        <v/>
      </c>
      <c r="DG107" s="4"/>
      <c r="DI107" s="88" t="str">
        <f t="shared" si="471"/>
        <v/>
      </c>
      <c r="DJ107" s="89" t="str">
        <f t="shared" si="472"/>
        <v/>
      </c>
      <c r="DK107" s="90" t="str">
        <f t="shared" si="473"/>
        <v/>
      </c>
      <c r="DL107" s="90" t="str">
        <f t="shared" si="474"/>
        <v/>
      </c>
      <c r="DM107" s="91" t="str">
        <f t="shared" si="475"/>
        <v/>
      </c>
      <c r="DN107" s="92" t="str">
        <f t="shared" si="476"/>
        <v/>
      </c>
      <c r="DO107" s="93" t="str">
        <f t="shared" si="477"/>
        <v/>
      </c>
      <c r="DP107" s="94" t="str">
        <f t="shared" si="478"/>
        <v/>
      </c>
      <c r="DQ107" s="95" t="str">
        <f t="shared" si="479"/>
        <v/>
      </c>
      <c r="DS107" s="4"/>
      <c r="DU107" s="88" t="str">
        <f t="shared" si="480"/>
        <v/>
      </c>
      <c r="DV107" s="89" t="str">
        <f t="shared" si="481"/>
        <v/>
      </c>
      <c r="DW107" s="90" t="str">
        <f t="shared" si="482"/>
        <v/>
      </c>
      <c r="DX107" s="90" t="str">
        <f t="shared" si="483"/>
        <v/>
      </c>
      <c r="DY107" s="91" t="str">
        <f t="shared" si="484"/>
        <v/>
      </c>
      <c r="DZ107" s="92" t="str">
        <f t="shared" si="485"/>
        <v/>
      </c>
      <c r="EA107" s="93" t="str">
        <f t="shared" si="486"/>
        <v/>
      </c>
      <c r="EB107" s="94" t="str">
        <f t="shared" si="487"/>
        <v/>
      </c>
      <c r="EC107" s="95" t="str">
        <f t="shared" si="488"/>
        <v/>
      </c>
      <c r="EE107" s="4"/>
      <c r="EG107" s="88" t="str">
        <f t="shared" si="489"/>
        <v/>
      </c>
      <c r="EH107" s="89" t="str">
        <f t="shared" si="490"/>
        <v/>
      </c>
      <c r="EI107" s="90" t="str">
        <f t="shared" si="491"/>
        <v/>
      </c>
      <c r="EJ107" s="90" t="str">
        <f t="shared" si="492"/>
        <v/>
      </c>
      <c r="EK107" s="91" t="str">
        <f t="shared" si="493"/>
        <v/>
      </c>
      <c r="EL107" s="92" t="str">
        <f t="shared" si="494"/>
        <v/>
      </c>
      <c r="EM107" s="93" t="str">
        <f t="shared" si="495"/>
        <v/>
      </c>
      <c r="EN107" s="94" t="str">
        <f t="shared" si="496"/>
        <v/>
      </c>
      <c r="EO107" s="95" t="str">
        <f t="shared" si="497"/>
        <v/>
      </c>
      <c r="EQ107" s="4"/>
      <c r="ES107" s="88" t="str">
        <f t="shared" si="498"/>
        <v/>
      </c>
      <c r="ET107" s="89" t="str">
        <f t="shared" si="499"/>
        <v/>
      </c>
      <c r="EU107" s="90" t="str">
        <f t="shared" si="500"/>
        <v/>
      </c>
      <c r="EV107" s="90" t="str">
        <f t="shared" si="501"/>
        <v/>
      </c>
      <c r="EW107" s="91" t="str">
        <f t="shared" si="502"/>
        <v/>
      </c>
      <c r="EX107" s="92" t="str">
        <f t="shared" si="503"/>
        <v/>
      </c>
      <c r="EY107" s="93" t="str">
        <f t="shared" si="504"/>
        <v/>
      </c>
      <c r="EZ107" s="94" t="str">
        <f t="shared" si="505"/>
        <v/>
      </c>
      <c r="FA107" s="95" t="str">
        <f t="shared" si="506"/>
        <v/>
      </c>
      <c r="FC107" s="4"/>
      <c r="FE107" s="88" t="str">
        <f t="shared" si="507"/>
        <v/>
      </c>
      <c r="FF107" s="89" t="str">
        <f t="shared" si="508"/>
        <v/>
      </c>
      <c r="FG107" s="90" t="str">
        <f t="shared" si="509"/>
        <v/>
      </c>
      <c r="FH107" s="90" t="str">
        <f t="shared" si="510"/>
        <v/>
      </c>
      <c r="FI107" s="91" t="str">
        <f t="shared" si="511"/>
        <v/>
      </c>
      <c r="FJ107" s="92" t="str">
        <f t="shared" si="512"/>
        <v/>
      </c>
      <c r="FK107" s="93" t="str">
        <f t="shared" si="513"/>
        <v/>
      </c>
      <c r="FL107" s="94" t="str">
        <f t="shared" si="514"/>
        <v/>
      </c>
      <c r="FM107" s="95" t="str">
        <f t="shared" si="515"/>
        <v/>
      </c>
      <c r="FO107" s="4"/>
      <c r="FQ107" s="88" t="str">
        <f>IF(FU107="","",#REF!)</f>
        <v/>
      </c>
      <c r="FR107" s="89" t="str">
        <f t="shared" si="516"/>
        <v/>
      </c>
      <c r="FS107" s="90" t="str">
        <f t="shared" si="517"/>
        <v/>
      </c>
      <c r="FT107" s="90" t="str">
        <f t="shared" si="518"/>
        <v/>
      </c>
      <c r="FU107" s="91" t="str">
        <f t="shared" si="519"/>
        <v/>
      </c>
      <c r="FV107" s="92" t="str">
        <f t="shared" si="520"/>
        <v/>
      </c>
      <c r="FW107" s="93" t="str">
        <f t="shared" si="521"/>
        <v/>
      </c>
      <c r="FX107" s="94" t="str">
        <f t="shared" si="522"/>
        <v/>
      </c>
      <c r="FY107" s="95" t="str">
        <f t="shared" si="523"/>
        <v/>
      </c>
      <c r="GA107" s="4"/>
      <c r="GC107" s="88" t="str">
        <f t="shared" si="524"/>
        <v/>
      </c>
      <c r="GD107" s="89" t="str">
        <f t="shared" si="525"/>
        <v/>
      </c>
      <c r="GE107" s="90" t="str">
        <f t="shared" si="526"/>
        <v/>
      </c>
      <c r="GF107" s="90" t="str">
        <f t="shared" si="527"/>
        <v/>
      </c>
      <c r="GG107" s="91" t="str">
        <f t="shared" si="528"/>
        <v/>
      </c>
      <c r="GH107" s="92" t="str">
        <f t="shared" si="529"/>
        <v/>
      </c>
      <c r="GI107" s="93" t="str">
        <f t="shared" si="530"/>
        <v/>
      </c>
      <c r="GJ107" s="94" t="str">
        <f t="shared" si="531"/>
        <v/>
      </c>
      <c r="GK107" s="95" t="str">
        <f t="shared" si="532"/>
        <v/>
      </c>
      <c r="GM107" s="4"/>
      <c r="GO107" s="88" t="str">
        <f t="shared" si="533"/>
        <v/>
      </c>
      <c r="GP107" s="89" t="str">
        <f t="shared" si="534"/>
        <v/>
      </c>
      <c r="GQ107" s="90" t="str">
        <f t="shared" si="535"/>
        <v/>
      </c>
      <c r="GR107" s="90" t="str">
        <f t="shared" si="536"/>
        <v/>
      </c>
      <c r="GS107" s="91" t="str">
        <f t="shared" si="537"/>
        <v/>
      </c>
      <c r="GT107" s="92" t="str">
        <f t="shared" si="538"/>
        <v/>
      </c>
      <c r="GU107" s="93" t="str">
        <f t="shared" si="539"/>
        <v/>
      </c>
      <c r="GV107" s="94" t="str">
        <f t="shared" si="540"/>
        <v/>
      </c>
      <c r="GW107" s="95" t="str">
        <f t="shared" si="541"/>
        <v/>
      </c>
      <c r="GY107" s="4"/>
      <c r="HA107" s="88" t="str">
        <f t="shared" si="542"/>
        <v/>
      </c>
      <c r="HB107" s="89" t="str">
        <f t="shared" si="543"/>
        <v/>
      </c>
      <c r="HC107" s="90" t="str">
        <f t="shared" si="544"/>
        <v/>
      </c>
      <c r="HD107" s="90" t="str">
        <f t="shared" si="545"/>
        <v/>
      </c>
      <c r="HE107" s="91" t="str">
        <f t="shared" si="546"/>
        <v/>
      </c>
      <c r="HF107" s="92" t="str">
        <f t="shared" si="547"/>
        <v/>
      </c>
      <c r="HG107" s="93" t="str">
        <f t="shared" si="548"/>
        <v/>
      </c>
      <c r="HH107" s="94" t="str">
        <f t="shared" si="549"/>
        <v/>
      </c>
      <c r="HI107" s="95" t="str">
        <f t="shared" si="550"/>
        <v/>
      </c>
      <c r="HK107" s="4"/>
      <c r="HM107" s="88" t="str">
        <f t="shared" si="551"/>
        <v/>
      </c>
      <c r="HN107" s="89" t="str">
        <f t="shared" si="552"/>
        <v/>
      </c>
      <c r="HO107" s="90" t="str">
        <f t="shared" si="553"/>
        <v/>
      </c>
      <c r="HP107" s="90" t="str">
        <f t="shared" si="554"/>
        <v/>
      </c>
      <c r="HQ107" s="91" t="str">
        <f t="shared" si="555"/>
        <v/>
      </c>
      <c r="HR107" s="92" t="str">
        <f t="shared" si="556"/>
        <v/>
      </c>
      <c r="HS107" s="93" t="str">
        <f t="shared" si="557"/>
        <v/>
      </c>
      <c r="HT107" s="94" t="str">
        <f t="shared" si="558"/>
        <v/>
      </c>
      <c r="HU107" s="95" t="str">
        <f t="shared" si="559"/>
        <v/>
      </c>
      <c r="HW107" s="4"/>
      <c r="HY107" s="88" t="str">
        <f t="shared" si="560"/>
        <v/>
      </c>
      <c r="HZ107" s="89" t="str">
        <f t="shared" si="561"/>
        <v/>
      </c>
      <c r="IA107" s="90" t="str">
        <f t="shared" si="562"/>
        <v/>
      </c>
      <c r="IB107" s="90" t="str">
        <f t="shared" si="563"/>
        <v/>
      </c>
      <c r="IC107" s="91" t="str">
        <f t="shared" si="564"/>
        <v/>
      </c>
      <c r="ID107" s="92" t="str">
        <f t="shared" si="565"/>
        <v/>
      </c>
      <c r="IE107" s="93" t="str">
        <f t="shared" si="566"/>
        <v/>
      </c>
      <c r="IF107" s="94" t="str">
        <f t="shared" si="567"/>
        <v/>
      </c>
      <c r="IG107" s="95" t="str">
        <f t="shared" si="568"/>
        <v/>
      </c>
      <c r="II107" s="4"/>
      <c r="IK107" s="88" t="str">
        <f t="shared" si="569"/>
        <v/>
      </c>
      <c r="IL107" s="89" t="str">
        <f t="shared" si="570"/>
        <v/>
      </c>
      <c r="IM107" s="90" t="str">
        <f t="shared" si="571"/>
        <v/>
      </c>
      <c r="IN107" s="90" t="str">
        <f t="shared" si="572"/>
        <v/>
      </c>
      <c r="IO107" s="91" t="str">
        <f t="shared" si="573"/>
        <v/>
      </c>
      <c r="IP107" s="92" t="str">
        <f t="shared" si="574"/>
        <v/>
      </c>
      <c r="IQ107" s="93" t="str">
        <f t="shared" si="575"/>
        <v/>
      </c>
      <c r="IR107" s="94" t="str">
        <f t="shared" si="576"/>
        <v/>
      </c>
      <c r="IS107" s="95" t="str">
        <f t="shared" si="577"/>
        <v/>
      </c>
      <c r="IU107" s="4"/>
      <c r="IW107" s="88" t="str">
        <f t="shared" si="578"/>
        <v/>
      </c>
      <c r="IX107" s="89" t="str">
        <f t="shared" si="579"/>
        <v/>
      </c>
      <c r="IY107" s="90" t="str">
        <f t="shared" si="580"/>
        <v/>
      </c>
      <c r="IZ107" s="90" t="str">
        <f t="shared" si="581"/>
        <v/>
      </c>
      <c r="JA107" s="91" t="str">
        <f t="shared" si="582"/>
        <v/>
      </c>
      <c r="JB107" s="92" t="str">
        <f t="shared" si="583"/>
        <v/>
      </c>
      <c r="JC107" s="93" t="str">
        <f t="shared" si="584"/>
        <v/>
      </c>
      <c r="JD107" s="94" t="str">
        <f t="shared" si="585"/>
        <v/>
      </c>
      <c r="JE107" s="95" t="str">
        <f t="shared" si="586"/>
        <v/>
      </c>
      <c r="JG107" s="4"/>
      <c r="JI107" s="88" t="str">
        <f t="shared" si="587"/>
        <v/>
      </c>
      <c r="JJ107" s="89" t="str">
        <f t="shared" si="588"/>
        <v/>
      </c>
      <c r="JK107" s="90" t="str">
        <f t="shared" si="589"/>
        <v/>
      </c>
      <c r="JL107" s="90" t="str">
        <f t="shared" si="590"/>
        <v/>
      </c>
      <c r="JM107" s="91" t="str">
        <f t="shared" si="591"/>
        <v/>
      </c>
      <c r="JN107" s="92" t="str">
        <f t="shared" si="592"/>
        <v/>
      </c>
      <c r="JO107" s="93" t="str">
        <f t="shared" si="593"/>
        <v/>
      </c>
      <c r="JP107" s="94" t="str">
        <f t="shared" si="594"/>
        <v/>
      </c>
      <c r="JQ107" s="95" t="str">
        <f t="shared" si="595"/>
        <v/>
      </c>
      <c r="JS107" s="4"/>
      <c r="JU107" s="88" t="str">
        <f t="shared" si="596"/>
        <v/>
      </c>
      <c r="JV107" s="89" t="str">
        <f t="shared" si="597"/>
        <v/>
      </c>
      <c r="JW107" s="90" t="str">
        <f t="shared" si="598"/>
        <v/>
      </c>
      <c r="JX107" s="90" t="str">
        <f t="shared" si="599"/>
        <v/>
      </c>
      <c r="JY107" s="91" t="str">
        <f t="shared" si="600"/>
        <v/>
      </c>
      <c r="JZ107" s="92" t="str">
        <f t="shared" si="601"/>
        <v/>
      </c>
      <c r="KA107" s="93" t="str">
        <f t="shared" si="602"/>
        <v/>
      </c>
      <c r="KB107" s="94" t="str">
        <f t="shared" si="603"/>
        <v/>
      </c>
      <c r="KC107" s="95" t="str">
        <f t="shared" si="604"/>
        <v/>
      </c>
      <c r="KE107" s="4"/>
    </row>
    <row r="108" spans="1:291" ht="13.5" customHeight="1" x14ac:dyDescent="0.25">
      <c r="A108" s="17"/>
      <c r="E108" s="88" t="str">
        <f t="shared" si="390"/>
        <v/>
      </c>
      <c r="F108" s="89" t="str">
        <f t="shared" si="391"/>
        <v/>
      </c>
      <c r="G108" s="90" t="str">
        <f t="shared" si="392"/>
        <v/>
      </c>
      <c r="H108" s="90" t="str">
        <f t="shared" si="393"/>
        <v/>
      </c>
      <c r="I108" s="91" t="str">
        <f t="shared" si="394"/>
        <v/>
      </c>
      <c r="J108" s="92" t="str">
        <f t="shared" si="395"/>
        <v/>
      </c>
      <c r="K108" s="93" t="str">
        <f t="shared" si="396"/>
        <v/>
      </c>
      <c r="L108" s="94" t="str">
        <f t="shared" si="397"/>
        <v/>
      </c>
      <c r="M108" s="95" t="str">
        <f t="shared" si="398"/>
        <v/>
      </c>
      <c r="O108" s="4"/>
      <c r="Q108" s="88" t="str">
        <f t="shared" si="399"/>
        <v/>
      </c>
      <c r="R108" s="89" t="str">
        <f t="shared" si="400"/>
        <v/>
      </c>
      <c r="S108" s="90" t="str">
        <f t="shared" si="401"/>
        <v/>
      </c>
      <c r="T108" s="90" t="str">
        <f t="shared" si="402"/>
        <v/>
      </c>
      <c r="U108" s="91" t="str">
        <f t="shared" si="403"/>
        <v/>
      </c>
      <c r="V108" s="92" t="str">
        <f t="shared" si="404"/>
        <v/>
      </c>
      <c r="W108" s="93" t="str">
        <f t="shared" si="405"/>
        <v/>
      </c>
      <c r="X108" s="94" t="str">
        <f t="shared" si="406"/>
        <v/>
      </c>
      <c r="Y108" s="95" t="str">
        <f t="shared" si="407"/>
        <v/>
      </c>
      <c r="AA108" s="4"/>
      <c r="AC108" s="88" t="str">
        <f t="shared" si="408"/>
        <v/>
      </c>
      <c r="AD108" s="89" t="str">
        <f t="shared" si="409"/>
        <v/>
      </c>
      <c r="AE108" s="90" t="str">
        <f t="shared" si="410"/>
        <v/>
      </c>
      <c r="AF108" s="90" t="str">
        <f t="shared" si="411"/>
        <v/>
      </c>
      <c r="AG108" s="91" t="str">
        <f t="shared" si="412"/>
        <v/>
      </c>
      <c r="AH108" s="92" t="str">
        <f t="shared" si="413"/>
        <v/>
      </c>
      <c r="AI108" s="93" t="str">
        <f t="shared" si="414"/>
        <v/>
      </c>
      <c r="AJ108" s="94" t="str">
        <f t="shared" si="415"/>
        <v/>
      </c>
      <c r="AK108" s="95" t="str">
        <f t="shared" si="416"/>
        <v/>
      </c>
      <c r="AM108" s="4"/>
      <c r="AO108" s="88" t="str">
        <f t="shared" si="417"/>
        <v/>
      </c>
      <c r="AP108" s="89" t="str">
        <f t="shared" si="418"/>
        <v/>
      </c>
      <c r="AQ108" s="90" t="str">
        <f t="shared" si="419"/>
        <v/>
      </c>
      <c r="AR108" s="90" t="str">
        <f t="shared" si="420"/>
        <v/>
      </c>
      <c r="AS108" s="91" t="str">
        <f t="shared" si="421"/>
        <v/>
      </c>
      <c r="AT108" s="92" t="str">
        <f t="shared" si="422"/>
        <v/>
      </c>
      <c r="AU108" s="93" t="str">
        <f t="shared" si="423"/>
        <v/>
      </c>
      <c r="AV108" s="94" t="str">
        <f t="shared" si="424"/>
        <v/>
      </c>
      <c r="AW108" s="95" t="str">
        <f t="shared" si="425"/>
        <v/>
      </c>
      <c r="AY108" s="4"/>
      <c r="BA108" s="88" t="str">
        <f t="shared" si="426"/>
        <v/>
      </c>
      <c r="BB108" s="89" t="str">
        <f t="shared" si="427"/>
        <v/>
      </c>
      <c r="BC108" s="90" t="str">
        <f t="shared" si="428"/>
        <v/>
      </c>
      <c r="BD108" s="90" t="str">
        <f t="shared" si="429"/>
        <v/>
      </c>
      <c r="BE108" s="91" t="str">
        <f t="shared" si="430"/>
        <v/>
      </c>
      <c r="BF108" s="92" t="str">
        <f t="shared" si="431"/>
        <v/>
      </c>
      <c r="BG108" s="93" t="str">
        <f t="shared" si="432"/>
        <v/>
      </c>
      <c r="BH108" s="94" t="str">
        <f t="shared" si="433"/>
        <v/>
      </c>
      <c r="BI108" s="95" t="str">
        <f t="shared" si="434"/>
        <v/>
      </c>
      <c r="BK108" s="4"/>
      <c r="BM108" s="88" t="str">
        <f t="shared" si="435"/>
        <v/>
      </c>
      <c r="BN108" s="89" t="str">
        <f t="shared" si="436"/>
        <v/>
      </c>
      <c r="BO108" s="90" t="str">
        <f t="shared" si="437"/>
        <v/>
      </c>
      <c r="BP108" s="90" t="str">
        <f t="shared" si="438"/>
        <v/>
      </c>
      <c r="BQ108" s="91" t="str">
        <f t="shared" si="439"/>
        <v/>
      </c>
      <c r="BR108" s="92" t="str">
        <f t="shared" si="440"/>
        <v/>
      </c>
      <c r="BS108" s="93" t="str">
        <f t="shared" si="441"/>
        <v/>
      </c>
      <c r="BT108" s="94" t="str">
        <f t="shared" si="442"/>
        <v/>
      </c>
      <c r="BU108" s="95" t="str">
        <f t="shared" si="443"/>
        <v/>
      </c>
      <c r="BW108" s="4"/>
      <c r="BY108" s="88" t="str">
        <f t="shared" si="444"/>
        <v/>
      </c>
      <c r="BZ108" s="89" t="str">
        <f t="shared" si="445"/>
        <v/>
      </c>
      <c r="CA108" s="90" t="str">
        <f t="shared" si="446"/>
        <v/>
      </c>
      <c r="CB108" s="90" t="str">
        <f t="shared" si="447"/>
        <v/>
      </c>
      <c r="CC108" s="91" t="str">
        <f t="shared" si="448"/>
        <v/>
      </c>
      <c r="CD108" s="92" t="str">
        <f t="shared" si="449"/>
        <v/>
      </c>
      <c r="CE108" s="93" t="str">
        <f t="shared" si="450"/>
        <v/>
      </c>
      <c r="CF108" s="94" t="str">
        <f t="shared" si="451"/>
        <v/>
      </c>
      <c r="CG108" s="95" t="str">
        <f t="shared" si="452"/>
        <v/>
      </c>
      <c r="CI108" s="4"/>
      <c r="CK108" s="88" t="str">
        <f t="shared" si="453"/>
        <v/>
      </c>
      <c r="CL108" s="89" t="str">
        <f t="shared" si="454"/>
        <v/>
      </c>
      <c r="CM108" s="90" t="str">
        <f t="shared" si="455"/>
        <v/>
      </c>
      <c r="CN108" s="90" t="str">
        <f t="shared" si="456"/>
        <v/>
      </c>
      <c r="CO108" s="91" t="str">
        <f t="shared" si="457"/>
        <v/>
      </c>
      <c r="CP108" s="92" t="str">
        <f t="shared" si="458"/>
        <v/>
      </c>
      <c r="CQ108" s="93" t="str">
        <f t="shared" si="459"/>
        <v/>
      </c>
      <c r="CR108" s="94" t="str">
        <f t="shared" si="460"/>
        <v/>
      </c>
      <c r="CS108" s="95" t="str">
        <f t="shared" si="461"/>
        <v/>
      </c>
      <c r="CU108" s="4"/>
      <c r="CW108" s="88" t="str">
        <f t="shared" si="462"/>
        <v/>
      </c>
      <c r="CX108" s="89" t="str">
        <f t="shared" si="463"/>
        <v/>
      </c>
      <c r="CY108" s="90" t="str">
        <f t="shared" si="464"/>
        <v/>
      </c>
      <c r="CZ108" s="90" t="str">
        <f t="shared" si="465"/>
        <v/>
      </c>
      <c r="DA108" s="91" t="str">
        <f t="shared" si="466"/>
        <v/>
      </c>
      <c r="DB108" s="92" t="str">
        <f t="shared" si="467"/>
        <v/>
      </c>
      <c r="DC108" s="93" t="str">
        <f t="shared" si="468"/>
        <v/>
      </c>
      <c r="DD108" s="94" t="str">
        <f t="shared" si="469"/>
        <v/>
      </c>
      <c r="DE108" s="95" t="str">
        <f t="shared" si="470"/>
        <v/>
      </c>
      <c r="DG108" s="4"/>
      <c r="DI108" s="88" t="str">
        <f t="shared" si="471"/>
        <v/>
      </c>
      <c r="DJ108" s="89" t="str">
        <f t="shared" si="472"/>
        <v/>
      </c>
      <c r="DK108" s="90" t="str">
        <f t="shared" si="473"/>
        <v/>
      </c>
      <c r="DL108" s="90" t="str">
        <f t="shared" si="474"/>
        <v/>
      </c>
      <c r="DM108" s="91" t="str">
        <f t="shared" si="475"/>
        <v/>
      </c>
      <c r="DN108" s="92" t="str">
        <f t="shared" si="476"/>
        <v/>
      </c>
      <c r="DO108" s="93" t="str">
        <f t="shared" si="477"/>
        <v/>
      </c>
      <c r="DP108" s="94" t="str">
        <f t="shared" si="478"/>
        <v/>
      </c>
      <c r="DQ108" s="95" t="str">
        <f t="shared" si="479"/>
        <v/>
      </c>
      <c r="DS108" s="4"/>
      <c r="DU108" s="88" t="str">
        <f t="shared" si="480"/>
        <v/>
      </c>
      <c r="DV108" s="89" t="str">
        <f t="shared" si="481"/>
        <v/>
      </c>
      <c r="DW108" s="90" t="str">
        <f t="shared" si="482"/>
        <v/>
      </c>
      <c r="DX108" s="90" t="str">
        <f t="shared" si="483"/>
        <v/>
      </c>
      <c r="DY108" s="91" t="str">
        <f t="shared" si="484"/>
        <v/>
      </c>
      <c r="DZ108" s="92" t="str">
        <f t="shared" si="485"/>
        <v/>
      </c>
      <c r="EA108" s="93" t="str">
        <f t="shared" si="486"/>
        <v/>
      </c>
      <c r="EB108" s="94" t="str">
        <f t="shared" si="487"/>
        <v/>
      </c>
      <c r="EC108" s="95" t="str">
        <f t="shared" si="488"/>
        <v/>
      </c>
      <c r="EE108" s="4"/>
      <c r="EG108" s="88" t="str">
        <f t="shared" si="489"/>
        <v/>
      </c>
      <c r="EH108" s="89" t="str">
        <f t="shared" si="490"/>
        <v/>
      </c>
      <c r="EI108" s="90" t="str">
        <f t="shared" si="491"/>
        <v/>
      </c>
      <c r="EJ108" s="90" t="str">
        <f t="shared" si="492"/>
        <v/>
      </c>
      <c r="EK108" s="91" t="str">
        <f t="shared" si="493"/>
        <v/>
      </c>
      <c r="EL108" s="92" t="str">
        <f t="shared" si="494"/>
        <v/>
      </c>
      <c r="EM108" s="93" t="str">
        <f t="shared" si="495"/>
        <v/>
      </c>
      <c r="EN108" s="94" t="str">
        <f t="shared" si="496"/>
        <v/>
      </c>
      <c r="EO108" s="95" t="str">
        <f t="shared" si="497"/>
        <v/>
      </c>
      <c r="EQ108" s="4"/>
      <c r="ES108" s="88" t="str">
        <f t="shared" si="498"/>
        <v/>
      </c>
      <c r="ET108" s="89" t="str">
        <f t="shared" si="499"/>
        <v/>
      </c>
      <c r="EU108" s="90" t="str">
        <f t="shared" si="500"/>
        <v/>
      </c>
      <c r="EV108" s="90" t="str">
        <f t="shared" si="501"/>
        <v/>
      </c>
      <c r="EW108" s="91" t="str">
        <f t="shared" si="502"/>
        <v/>
      </c>
      <c r="EX108" s="92" t="str">
        <f t="shared" si="503"/>
        <v/>
      </c>
      <c r="EY108" s="93" t="str">
        <f t="shared" si="504"/>
        <v/>
      </c>
      <c r="EZ108" s="94" t="str">
        <f t="shared" si="505"/>
        <v/>
      </c>
      <c r="FA108" s="95" t="str">
        <f t="shared" si="506"/>
        <v/>
      </c>
      <c r="FC108" s="4"/>
      <c r="FE108" s="88" t="str">
        <f t="shared" si="507"/>
        <v/>
      </c>
      <c r="FF108" s="89" t="str">
        <f t="shared" si="508"/>
        <v/>
      </c>
      <c r="FG108" s="90" t="str">
        <f t="shared" si="509"/>
        <v/>
      </c>
      <c r="FH108" s="90" t="str">
        <f t="shared" si="510"/>
        <v/>
      </c>
      <c r="FI108" s="91" t="str">
        <f t="shared" si="511"/>
        <v/>
      </c>
      <c r="FJ108" s="92" t="str">
        <f t="shared" si="512"/>
        <v/>
      </c>
      <c r="FK108" s="93" t="str">
        <f t="shared" si="513"/>
        <v/>
      </c>
      <c r="FL108" s="94" t="str">
        <f t="shared" si="514"/>
        <v/>
      </c>
      <c r="FM108" s="95" t="str">
        <f t="shared" si="515"/>
        <v/>
      </c>
      <c r="FO108" s="4"/>
      <c r="FQ108" s="88" t="str">
        <f>IF(FU108="","",#REF!)</f>
        <v/>
      </c>
      <c r="FR108" s="89" t="str">
        <f t="shared" si="516"/>
        <v/>
      </c>
      <c r="FS108" s="90" t="str">
        <f t="shared" si="517"/>
        <v/>
      </c>
      <c r="FT108" s="90" t="str">
        <f t="shared" si="518"/>
        <v/>
      </c>
      <c r="FU108" s="91" t="str">
        <f t="shared" si="519"/>
        <v/>
      </c>
      <c r="FV108" s="92" t="str">
        <f t="shared" si="520"/>
        <v/>
      </c>
      <c r="FW108" s="93" t="str">
        <f t="shared" si="521"/>
        <v/>
      </c>
      <c r="FX108" s="94" t="str">
        <f t="shared" si="522"/>
        <v/>
      </c>
      <c r="FY108" s="95" t="str">
        <f t="shared" si="523"/>
        <v/>
      </c>
      <c r="GA108" s="4"/>
      <c r="GC108" s="88" t="str">
        <f t="shared" si="524"/>
        <v/>
      </c>
      <c r="GD108" s="89" t="str">
        <f t="shared" si="525"/>
        <v/>
      </c>
      <c r="GE108" s="90" t="str">
        <f t="shared" si="526"/>
        <v/>
      </c>
      <c r="GF108" s="90" t="str">
        <f t="shared" si="527"/>
        <v/>
      </c>
      <c r="GG108" s="91" t="str">
        <f t="shared" si="528"/>
        <v/>
      </c>
      <c r="GH108" s="92" t="str">
        <f t="shared" si="529"/>
        <v/>
      </c>
      <c r="GI108" s="93" t="str">
        <f t="shared" si="530"/>
        <v/>
      </c>
      <c r="GJ108" s="94" t="str">
        <f t="shared" si="531"/>
        <v/>
      </c>
      <c r="GK108" s="95" t="str">
        <f t="shared" si="532"/>
        <v/>
      </c>
      <c r="GM108" s="4"/>
      <c r="GO108" s="88" t="str">
        <f t="shared" si="533"/>
        <v/>
      </c>
      <c r="GP108" s="89" t="str">
        <f t="shared" si="534"/>
        <v/>
      </c>
      <c r="GQ108" s="90" t="str">
        <f t="shared" si="535"/>
        <v/>
      </c>
      <c r="GR108" s="90" t="str">
        <f t="shared" si="536"/>
        <v/>
      </c>
      <c r="GS108" s="91" t="str">
        <f t="shared" si="537"/>
        <v/>
      </c>
      <c r="GT108" s="92" t="str">
        <f t="shared" si="538"/>
        <v/>
      </c>
      <c r="GU108" s="93" t="str">
        <f t="shared" si="539"/>
        <v/>
      </c>
      <c r="GV108" s="94" t="str">
        <f t="shared" si="540"/>
        <v/>
      </c>
      <c r="GW108" s="95" t="str">
        <f t="shared" si="541"/>
        <v/>
      </c>
      <c r="GY108" s="4"/>
      <c r="HA108" s="88" t="str">
        <f t="shared" si="542"/>
        <v/>
      </c>
      <c r="HB108" s="89" t="str">
        <f t="shared" si="543"/>
        <v/>
      </c>
      <c r="HC108" s="90" t="str">
        <f t="shared" si="544"/>
        <v/>
      </c>
      <c r="HD108" s="90" t="str">
        <f t="shared" si="545"/>
        <v/>
      </c>
      <c r="HE108" s="91" t="str">
        <f t="shared" si="546"/>
        <v/>
      </c>
      <c r="HF108" s="92" t="str">
        <f t="shared" si="547"/>
        <v/>
      </c>
      <c r="HG108" s="93" t="str">
        <f t="shared" si="548"/>
        <v/>
      </c>
      <c r="HH108" s="94" t="str">
        <f t="shared" si="549"/>
        <v/>
      </c>
      <c r="HI108" s="95" t="str">
        <f t="shared" si="550"/>
        <v/>
      </c>
      <c r="HK108" s="4"/>
      <c r="HM108" s="88" t="str">
        <f t="shared" si="551"/>
        <v/>
      </c>
      <c r="HN108" s="89" t="str">
        <f t="shared" si="552"/>
        <v/>
      </c>
      <c r="HO108" s="90" t="str">
        <f t="shared" si="553"/>
        <v/>
      </c>
      <c r="HP108" s="90" t="str">
        <f t="shared" si="554"/>
        <v/>
      </c>
      <c r="HQ108" s="91" t="str">
        <f t="shared" si="555"/>
        <v/>
      </c>
      <c r="HR108" s="92" t="str">
        <f t="shared" si="556"/>
        <v/>
      </c>
      <c r="HS108" s="93" t="str">
        <f t="shared" si="557"/>
        <v/>
      </c>
      <c r="HT108" s="94" t="str">
        <f t="shared" si="558"/>
        <v/>
      </c>
      <c r="HU108" s="95" t="str">
        <f t="shared" si="559"/>
        <v/>
      </c>
      <c r="HW108" s="4"/>
      <c r="HY108" s="88" t="str">
        <f t="shared" si="560"/>
        <v/>
      </c>
      <c r="HZ108" s="89" t="str">
        <f t="shared" si="561"/>
        <v/>
      </c>
      <c r="IA108" s="90" t="str">
        <f t="shared" si="562"/>
        <v/>
      </c>
      <c r="IB108" s="90" t="str">
        <f t="shared" si="563"/>
        <v/>
      </c>
      <c r="IC108" s="91" t="str">
        <f t="shared" si="564"/>
        <v/>
      </c>
      <c r="ID108" s="92" t="str">
        <f t="shared" si="565"/>
        <v/>
      </c>
      <c r="IE108" s="93" t="str">
        <f t="shared" si="566"/>
        <v/>
      </c>
      <c r="IF108" s="94" t="str">
        <f t="shared" si="567"/>
        <v/>
      </c>
      <c r="IG108" s="95" t="str">
        <f t="shared" si="568"/>
        <v/>
      </c>
      <c r="II108" s="4"/>
      <c r="IK108" s="88" t="str">
        <f t="shared" si="569"/>
        <v/>
      </c>
      <c r="IL108" s="89" t="str">
        <f t="shared" si="570"/>
        <v/>
      </c>
      <c r="IM108" s="90" t="str">
        <f t="shared" si="571"/>
        <v/>
      </c>
      <c r="IN108" s="90" t="str">
        <f t="shared" si="572"/>
        <v/>
      </c>
      <c r="IO108" s="91" t="str">
        <f t="shared" si="573"/>
        <v/>
      </c>
      <c r="IP108" s="92" t="str">
        <f t="shared" si="574"/>
        <v/>
      </c>
      <c r="IQ108" s="93" t="str">
        <f t="shared" si="575"/>
        <v/>
      </c>
      <c r="IR108" s="94" t="str">
        <f t="shared" si="576"/>
        <v/>
      </c>
      <c r="IS108" s="95" t="str">
        <f t="shared" si="577"/>
        <v/>
      </c>
      <c r="IU108" s="4"/>
      <c r="IW108" s="88" t="str">
        <f t="shared" si="578"/>
        <v/>
      </c>
      <c r="IX108" s="89" t="str">
        <f t="shared" si="579"/>
        <v/>
      </c>
      <c r="IY108" s="90" t="str">
        <f t="shared" si="580"/>
        <v/>
      </c>
      <c r="IZ108" s="90" t="str">
        <f t="shared" si="581"/>
        <v/>
      </c>
      <c r="JA108" s="91" t="str">
        <f t="shared" si="582"/>
        <v/>
      </c>
      <c r="JB108" s="92" t="str">
        <f t="shared" si="583"/>
        <v/>
      </c>
      <c r="JC108" s="93" t="str">
        <f t="shared" si="584"/>
        <v/>
      </c>
      <c r="JD108" s="94" t="str">
        <f t="shared" si="585"/>
        <v/>
      </c>
      <c r="JE108" s="95" t="str">
        <f t="shared" si="586"/>
        <v/>
      </c>
      <c r="JG108" s="4"/>
      <c r="JI108" s="88" t="str">
        <f t="shared" si="587"/>
        <v/>
      </c>
      <c r="JJ108" s="89" t="str">
        <f t="shared" si="588"/>
        <v/>
      </c>
      <c r="JK108" s="90" t="str">
        <f t="shared" si="589"/>
        <v/>
      </c>
      <c r="JL108" s="90" t="str">
        <f t="shared" si="590"/>
        <v/>
      </c>
      <c r="JM108" s="91" t="str">
        <f t="shared" si="591"/>
        <v/>
      </c>
      <c r="JN108" s="92" t="str">
        <f t="shared" si="592"/>
        <v/>
      </c>
      <c r="JO108" s="93" t="str">
        <f t="shared" si="593"/>
        <v/>
      </c>
      <c r="JP108" s="94" t="str">
        <f t="shared" si="594"/>
        <v/>
      </c>
      <c r="JQ108" s="95" t="str">
        <f t="shared" si="595"/>
        <v/>
      </c>
      <c r="JS108" s="4"/>
      <c r="JU108" s="88" t="str">
        <f t="shared" si="596"/>
        <v/>
      </c>
      <c r="JV108" s="89" t="str">
        <f t="shared" si="597"/>
        <v/>
      </c>
      <c r="JW108" s="90" t="str">
        <f t="shared" si="598"/>
        <v/>
      </c>
      <c r="JX108" s="90" t="str">
        <f t="shared" si="599"/>
        <v/>
      </c>
      <c r="JY108" s="91" t="str">
        <f t="shared" si="600"/>
        <v/>
      </c>
      <c r="JZ108" s="92" t="str">
        <f t="shared" si="601"/>
        <v/>
      </c>
      <c r="KA108" s="93" t="str">
        <f t="shared" si="602"/>
        <v/>
      </c>
      <c r="KB108" s="94" t="str">
        <f t="shared" si="603"/>
        <v/>
      </c>
      <c r="KC108" s="95" t="str">
        <f t="shared" si="604"/>
        <v/>
      </c>
      <c r="KE108" s="4"/>
    </row>
    <row r="109" spans="1:291" ht="13.5" customHeight="1" x14ac:dyDescent="0.25">
      <c r="A109" s="17"/>
      <c r="E109" s="88" t="str">
        <f t="shared" si="390"/>
        <v/>
      </c>
      <c r="F109" s="89" t="str">
        <f t="shared" si="391"/>
        <v/>
      </c>
      <c r="G109" s="90" t="str">
        <f t="shared" si="392"/>
        <v/>
      </c>
      <c r="H109" s="90" t="str">
        <f t="shared" si="393"/>
        <v/>
      </c>
      <c r="I109" s="91" t="str">
        <f t="shared" si="394"/>
        <v/>
      </c>
      <c r="J109" s="92" t="str">
        <f t="shared" si="395"/>
        <v/>
      </c>
      <c r="K109" s="93" t="str">
        <f t="shared" si="396"/>
        <v/>
      </c>
      <c r="L109" s="94" t="str">
        <f t="shared" si="397"/>
        <v/>
      </c>
      <c r="M109" s="95" t="str">
        <f t="shared" si="398"/>
        <v/>
      </c>
      <c r="O109" s="4"/>
      <c r="Q109" s="88" t="str">
        <f t="shared" si="399"/>
        <v/>
      </c>
      <c r="R109" s="89" t="str">
        <f t="shared" si="400"/>
        <v/>
      </c>
      <c r="S109" s="90" t="str">
        <f t="shared" si="401"/>
        <v/>
      </c>
      <c r="T109" s="90" t="str">
        <f t="shared" si="402"/>
        <v/>
      </c>
      <c r="U109" s="91" t="str">
        <f t="shared" si="403"/>
        <v/>
      </c>
      <c r="V109" s="92" t="str">
        <f t="shared" si="404"/>
        <v/>
      </c>
      <c r="W109" s="93" t="str">
        <f t="shared" si="405"/>
        <v/>
      </c>
      <c r="X109" s="94" t="str">
        <f t="shared" si="406"/>
        <v/>
      </c>
      <c r="Y109" s="95" t="str">
        <f t="shared" si="407"/>
        <v/>
      </c>
      <c r="AA109" s="4"/>
      <c r="AC109" s="88" t="str">
        <f t="shared" si="408"/>
        <v/>
      </c>
      <c r="AD109" s="89" t="str">
        <f t="shared" si="409"/>
        <v/>
      </c>
      <c r="AE109" s="90" t="str">
        <f t="shared" si="410"/>
        <v/>
      </c>
      <c r="AF109" s="90" t="str">
        <f t="shared" si="411"/>
        <v/>
      </c>
      <c r="AG109" s="91" t="str">
        <f t="shared" si="412"/>
        <v/>
      </c>
      <c r="AH109" s="92" t="str">
        <f t="shared" si="413"/>
        <v/>
      </c>
      <c r="AI109" s="93" t="str">
        <f t="shared" si="414"/>
        <v/>
      </c>
      <c r="AJ109" s="94" t="str">
        <f t="shared" si="415"/>
        <v/>
      </c>
      <c r="AK109" s="95" t="str">
        <f t="shared" si="416"/>
        <v/>
      </c>
      <c r="AM109" s="4"/>
      <c r="AO109" s="88" t="str">
        <f t="shared" si="417"/>
        <v/>
      </c>
      <c r="AP109" s="89" t="str">
        <f t="shared" si="418"/>
        <v/>
      </c>
      <c r="AQ109" s="90" t="str">
        <f t="shared" si="419"/>
        <v/>
      </c>
      <c r="AR109" s="90" t="str">
        <f t="shared" si="420"/>
        <v/>
      </c>
      <c r="AS109" s="91" t="str">
        <f t="shared" si="421"/>
        <v/>
      </c>
      <c r="AT109" s="92" t="str">
        <f t="shared" si="422"/>
        <v/>
      </c>
      <c r="AU109" s="93" t="str">
        <f t="shared" si="423"/>
        <v/>
      </c>
      <c r="AV109" s="94" t="str">
        <f t="shared" si="424"/>
        <v/>
      </c>
      <c r="AW109" s="95" t="str">
        <f t="shared" si="425"/>
        <v/>
      </c>
      <c r="AY109" s="4"/>
      <c r="BA109" s="88" t="str">
        <f t="shared" si="426"/>
        <v/>
      </c>
      <c r="BB109" s="89" t="str">
        <f t="shared" si="427"/>
        <v/>
      </c>
      <c r="BC109" s="90" t="str">
        <f t="shared" si="428"/>
        <v/>
      </c>
      <c r="BD109" s="90" t="str">
        <f t="shared" si="429"/>
        <v/>
      </c>
      <c r="BE109" s="91" t="str">
        <f t="shared" si="430"/>
        <v/>
      </c>
      <c r="BF109" s="92" t="str">
        <f t="shared" si="431"/>
        <v/>
      </c>
      <c r="BG109" s="93" t="str">
        <f t="shared" si="432"/>
        <v/>
      </c>
      <c r="BH109" s="94" t="str">
        <f t="shared" si="433"/>
        <v/>
      </c>
      <c r="BI109" s="95" t="str">
        <f t="shared" si="434"/>
        <v/>
      </c>
      <c r="BK109" s="4"/>
      <c r="BM109" s="88" t="str">
        <f t="shared" si="435"/>
        <v/>
      </c>
      <c r="BN109" s="89" t="str">
        <f t="shared" si="436"/>
        <v/>
      </c>
      <c r="BO109" s="90" t="str">
        <f t="shared" si="437"/>
        <v/>
      </c>
      <c r="BP109" s="90" t="str">
        <f t="shared" si="438"/>
        <v/>
      </c>
      <c r="BQ109" s="91" t="str">
        <f t="shared" si="439"/>
        <v/>
      </c>
      <c r="BR109" s="92" t="str">
        <f t="shared" si="440"/>
        <v/>
      </c>
      <c r="BS109" s="93" t="str">
        <f t="shared" si="441"/>
        <v/>
      </c>
      <c r="BT109" s="94" t="str">
        <f t="shared" si="442"/>
        <v/>
      </c>
      <c r="BU109" s="95" t="str">
        <f t="shared" si="443"/>
        <v/>
      </c>
      <c r="BW109" s="4"/>
      <c r="BY109" s="88" t="str">
        <f t="shared" si="444"/>
        <v/>
      </c>
      <c r="BZ109" s="89" t="str">
        <f t="shared" si="445"/>
        <v/>
      </c>
      <c r="CA109" s="90" t="str">
        <f t="shared" si="446"/>
        <v/>
      </c>
      <c r="CB109" s="90" t="str">
        <f t="shared" si="447"/>
        <v/>
      </c>
      <c r="CC109" s="91" t="str">
        <f t="shared" si="448"/>
        <v/>
      </c>
      <c r="CD109" s="92" t="str">
        <f t="shared" si="449"/>
        <v/>
      </c>
      <c r="CE109" s="93" t="str">
        <f t="shared" si="450"/>
        <v/>
      </c>
      <c r="CF109" s="94" t="str">
        <f t="shared" si="451"/>
        <v/>
      </c>
      <c r="CG109" s="95" t="str">
        <f t="shared" si="452"/>
        <v/>
      </c>
      <c r="CI109" s="4"/>
      <c r="CK109" s="88" t="str">
        <f t="shared" si="453"/>
        <v/>
      </c>
      <c r="CL109" s="89" t="str">
        <f t="shared" si="454"/>
        <v/>
      </c>
      <c r="CM109" s="90" t="str">
        <f t="shared" si="455"/>
        <v/>
      </c>
      <c r="CN109" s="90" t="str">
        <f t="shared" si="456"/>
        <v/>
      </c>
      <c r="CO109" s="91" t="str">
        <f t="shared" si="457"/>
        <v/>
      </c>
      <c r="CP109" s="92" t="str">
        <f t="shared" si="458"/>
        <v/>
      </c>
      <c r="CQ109" s="93" t="str">
        <f t="shared" si="459"/>
        <v/>
      </c>
      <c r="CR109" s="94" t="str">
        <f t="shared" si="460"/>
        <v/>
      </c>
      <c r="CS109" s="95" t="str">
        <f t="shared" si="461"/>
        <v/>
      </c>
      <c r="CU109" s="4"/>
      <c r="CW109" s="88" t="str">
        <f t="shared" si="462"/>
        <v/>
      </c>
      <c r="CX109" s="89" t="str">
        <f t="shared" si="463"/>
        <v/>
      </c>
      <c r="CY109" s="90" t="str">
        <f t="shared" si="464"/>
        <v/>
      </c>
      <c r="CZ109" s="90" t="str">
        <f t="shared" si="465"/>
        <v/>
      </c>
      <c r="DA109" s="91" t="str">
        <f t="shared" si="466"/>
        <v/>
      </c>
      <c r="DB109" s="92" t="str">
        <f t="shared" si="467"/>
        <v/>
      </c>
      <c r="DC109" s="93" t="str">
        <f t="shared" si="468"/>
        <v/>
      </c>
      <c r="DD109" s="94" t="str">
        <f t="shared" si="469"/>
        <v/>
      </c>
      <c r="DE109" s="95" t="str">
        <f t="shared" si="470"/>
        <v/>
      </c>
      <c r="DG109" s="4"/>
      <c r="DI109" s="88" t="str">
        <f t="shared" si="471"/>
        <v/>
      </c>
      <c r="DJ109" s="89" t="str">
        <f t="shared" si="472"/>
        <v/>
      </c>
      <c r="DK109" s="90" t="str">
        <f t="shared" si="473"/>
        <v/>
      </c>
      <c r="DL109" s="90" t="str">
        <f t="shared" si="474"/>
        <v/>
      </c>
      <c r="DM109" s="91" t="str">
        <f t="shared" si="475"/>
        <v/>
      </c>
      <c r="DN109" s="92" t="str">
        <f t="shared" si="476"/>
        <v/>
      </c>
      <c r="DO109" s="93" t="str">
        <f t="shared" si="477"/>
        <v/>
      </c>
      <c r="DP109" s="94" t="str">
        <f t="shared" si="478"/>
        <v/>
      </c>
      <c r="DQ109" s="95" t="str">
        <f t="shared" si="479"/>
        <v/>
      </c>
      <c r="DS109" s="4"/>
      <c r="DU109" s="88" t="str">
        <f t="shared" si="480"/>
        <v/>
      </c>
      <c r="DV109" s="89" t="str">
        <f t="shared" si="481"/>
        <v/>
      </c>
      <c r="DW109" s="90" t="str">
        <f t="shared" si="482"/>
        <v/>
      </c>
      <c r="DX109" s="90" t="str">
        <f t="shared" si="483"/>
        <v/>
      </c>
      <c r="DY109" s="91" t="str">
        <f t="shared" si="484"/>
        <v/>
      </c>
      <c r="DZ109" s="92" t="str">
        <f t="shared" si="485"/>
        <v/>
      </c>
      <c r="EA109" s="93" t="str">
        <f t="shared" si="486"/>
        <v/>
      </c>
      <c r="EB109" s="94" t="str">
        <f t="shared" si="487"/>
        <v/>
      </c>
      <c r="EC109" s="95" t="str">
        <f t="shared" si="488"/>
        <v/>
      </c>
      <c r="EE109" s="4"/>
      <c r="EG109" s="88" t="str">
        <f t="shared" si="489"/>
        <v/>
      </c>
      <c r="EH109" s="89" t="str">
        <f t="shared" si="490"/>
        <v/>
      </c>
      <c r="EI109" s="90" t="str">
        <f t="shared" si="491"/>
        <v/>
      </c>
      <c r="EJ109" s="90" t="str">
        <f t="shared" si="492"/>
        <v/>
      </c>
      <c r="EK109" s="91" t="str">
        <f t="shared" si="493"/>
        <v/>
      </c>
      <c r="EL109" s="92" t="str">
        <f t="shared" si="494"/>
        <v/>
      </c>
      <c r="EM109" s="93" t="str">
        <f t="shared" si="495"/>
        <v/>
      </c>
      <c r="EN109" s="94" t="str">
        <f t="shared" si="496"/>
        <v/>
      </c>
      <c r="EO109" s="95" t="str">
        <f t="shared" si="497"/>
        <v/>
      </c>
      <c r="EQ109" s="4"/>
      <c r="ES109" s="88" t="str">
        <f t="shared" si="498"/>
        <v/>
      </c>
      <c r="ET109" s="89" t="str">
        <f t="shared" si="499"/>
        <v/>
      </c>
      <c r="EU109" s="90" t="str">
        <f t="shared" si="500"/>
        <v/>
      </c>
      <c r="EV109" s="90" t="str">
        <f t="shared" si="501"/>
        <v/>
      </c>
      <c r="EW109" s="91" t="str">
        <f t="shared" si="502"/>
        <v/>
      </c>
      <c r="EX109" s="92" t="str">
        <f t="shared" si="503"/>
        <v/>
      </c>
      <c r="EY109" s="93" t="str">
        <f t="shared" si="504"/>
        <v/>
      </c>
      <c r="EZ109" s="94" t="str">
        <f t="shared" si="505"/>
        <v/>
      </c>
      <c r="FA109" s="95" t="str">
        <f t="shared" si="506"/>
        <v/>
      </c>
      <c r="FC109" s="4"/>
      <c r="FE109" s="88" t="str">
        <f t="shared" si="507"/>
        <v/>
      </c>
      <c r="FF109" s="89" t="str">
        <f t="shared" si="508"/>
        <v/>
      </c>
      <c r="FG109" s="90" t="str">
        <f t="shared" si="509"/>
        <v/>
      </c>
      <c r="FH109" s="90" t="str">
        <f t="shared" si="510"/>
        <v/>
      </c>
      <c r="FI109" s="91" t="str">
        <f t="shared" si="511"/>
        <v/>
      </c>
      <c r="FJ109" s="92" t="str">
        <f t="shared" si="512"/>
        <v/>
      </c>
      <c r="FK109" s="93" t="str">
        <f t="shared" si="513"/>
        <v/>
      </c>
      <c r="FL109" s="94" t="str">
        <f t="shared" si="514"/>
        <v/>
      </c>
      <c r="FM109" s="95" t="str">
        <f t="shared" si="515"/>
        <v/>
      </c>
      <c r="FO109" s="4"/>
      <c r="FQ109" s="88" t="str">
        <f>IF(FU109="","",#REF!)</f>
        <v/>
      </c>
      <c r="FR109" s="89" t="str">
        <f t="shared" si="516"/>
        <v/>
      </c>
      <c r="FS109" s="90" t="str">
        <f t="shared" si="517"/>
        <v/>
      </c>
      <c r="FT109" s="90" t="str">
        <f t="shared" si="518"/>
        <v/>
      </c>
      <c r="FU109" s="91" t="str">
        <f t="shared" si="519"/>
        <v/>
      </c>
      <c r="FV109" s="92" t="str">
        <f t="shared" si="520"/>
        <v/>
      </c>
      <c r="FW109" s="93" t="str">
        <f t="shared" si="521"/>
        <v/>
      </c>
      <c r="FX109" s="94" t="str">
        <f t="shared" si="522"/>
        <v/>
      </c>
      <c r="FY109" s="95" t="str">
        <f t="shared" si="523"/>
        <v/>
      </c>
      <c r="GA109" s="4"/>
      <c r="GC109" s="88" t="str">
        <f t="shared" si="524"/>
        <v/>
      </c>
      <c r="GD109" s="89" t="str">
        <f t="shared" si="525"/>
        <v/>
      </c>
      <c r="GE109" s="90" t="str">
        <f t="shared" si="526"/>
        <v/>
      </c>
      <c r="GF109" s="90" t="str">
        <f t="shared" si="527"/>
        <v/>
      </c>
      <c r="GG109" s="91" t="str">
        <f t="shared" si="528"/>
        <v/>
      </c>
      <c r="GH109" s="92" t="str">
        <f t="shared" si="529"/>
        <v/>
      </c>
      <c r="GI109" s="93" t="str">
        <f t="shared" si="530"/>
        <v/>
      </c>
      <c r="GJ109" s="94" t="str">
        <f t="shared" si="531"/>
        <v/>
      </c>
      <c r="GK109" s="95" t="str">
        <f t="shared" si="532"/>
        <v/>
      </c>
      <c r="GM109" s="4"/>
      <c r="GO109" s="88" t="str">
        <f t="shared" si="533"/>
        <v/>
      </c>
      <c r="GP109" s="89" t="str">
        <f t="shared" si="534"/>
        <v/>
      </c>
      <c r="GQ109" s="90" t="str">
        <f t="shared" si="535"/>
        <v/>
      </c>
      <c r="GR109" s="90" t="str">
        <f t="shared" si="536"/>
        <v/>
      </c>
      <c r="GS109" s="91" t="str">
        <f t="shared" si="537"/>
        <v/>
      </c>
      <c r="GT109" s="92" t="str">
        <f t="shared" si="538"/>
        <v/>
      </c>
      <c r="GU109" s="93" t="str">
        <f t="shared" si="539"/>
        <v/>
      </c>
      <c r="GV109" s="94" t="str">
        <f t="shared" si="540"/>
        <v/>
      </c>
      <c r="GW109" s="95" t="str">
        <f t="shared" si="541"/>
        <v/>
      </c>
      <c r="GY109" s="4"/>
      <c r="HA109" s="88" t="str">
        <f t="shared" si="542"/>
        <v/>
      </c>
      <c r="HB109" s="89" t="str">
        <f t="shared" si="543"/>
        <v/>
      </c>
      <c r="HC109" s="90" t="str">
        <f t="shared" si="544"/>
        <v/>
      </c>
      <c r="HD109" s="90" t="str">
        <f t="shared" si="545"/>
        <v/>
      </c>
      <c r="HE109" s="91" t="str">
        <f t="shared" si="546"/>
        <v/>
      </c>
      <c r="HF109" s="92" t="str">
        <f t="shared" si="547"/>
        <v/>
      </c>
      <c r="HG109" s="93" t="str">
        <f t="shared" si="548"/>
        <v/>
      </c>
      <c r="HH109" s="94" t="str">
        <f t="shared" si="549"/>
        <v/>
      </c>
      <c r="HI109" s="95" t="str">
        <f t="shared" si="550"/>
        <v/>
      </c>
      <c r="HK109" s="4"/>
      <c r="HM109" s="88" t="str">
        <f t="shared" si="551"/>
        <v/>
      </c>
      <c r="HN109" s="89" t="str">
        <f t="shared" si="552"/>
        <v/>
      </c>
      <c r="HO109" s="90" t="str">
        <f t="shared" si="553"/>
        <v/>
      </c>
      <c r="HP109" s="90" t="str">
        <f t="shared" si="554"/>
        <v/>
      </c>
      <c r="HQ109" s="91" t="str">
        <f t="shared" si="555"/>
        <v/>
      </c>
      <c r="HR109" s="92" t="str">
        <f t="shared" si="556"/>
        <v/>
      </c>
      <c r="HS109" s="93" t="str">
        <f t="shared" si="557"/>
        <v/>
      </c>
      <c r="HT109" s="94" t="str">
        <f t="shared" si="558"/>
        <v/>
      </c>
      <c r="HU109" s="95" t="str">
        <f t="shared" si="559"/>
        <v/>
      </c>
      <c r="HW109" s="4"/>
      <c r="HY109" s="88" t="str">
        <f t="shared" si="560"/>
        <v/>
      </c>
      <c r="HZ109" s="89" t="str">
        <f t="shared" si="561"/>
        <v/>
      </c>
      <c r="IA109" s="90" t="str">
        <f t="shared" si="562"/>
        <v/>
      </c>
      <c r="IB109" s="90" t="str">
        <f t="shared" si="563"/>
        <v/>
      </c>
      <c r="IC109" s="91" t="str">
        <f t="shared" si="564"/>
        <v/>
      </c>
      <c r="ID109" s="92" t="str">
        <f t="shared" si="565"/>
        <v/>
      </c>
      <c r="IE109" s="93" t="str">
        <f t="shared" si="566"/>
        <v/>
      </c>
      <c r="IF109" s="94" t="str">
        <f t="shared" si="567"/>
        <v/>
      </c>
      <c r="IG109" s="95" t="str">
        <f t="shared" si="568"/>
        <v/>
      </c>
      <c r="II109" s="4"/>
      <c r="IK109" s="88" t="str">
        <f t="shared" si="569"/>
        <v/>
      </c>
      <c r="IL109" s="89" t="str">
        <f t="shared" si="570"/>
        <v/>
      </c>
      <c r="IM109" s="90" t="str">
        <f t="shared" si="571"/>
        <v/>
      </c>
      <c r="IN109" s="90" t="str">
        <f t="shared" si="572"/>
        <v/>
      </c>
      <c r="IO109" s="91" t="str">
        <f t="shared" si="573"/>
        <v/>
      </c>
      <c r="IP109" s="92" t="str">
        <f t="shared" si="574"/>
        <v/>
      </c>
      <c r="IQ109" s="93" t="str">
        <f t="shared" si="575"/>
        <v/>
      </c>
      <c r="IR109" s="94" t="str">
        <f t="shared" si="576"/>
        <v/>
      </c>
      <c r="IS109" s="95" t="str">
        <f t="shared" si="577"/>
        <v/>
      </c>
      <c r="IU109" s="4"/>
      <c r="IW109" s="88" t="str">
        <f t="shared" si="578"/>
        <v/>
      </c>
      <c r="IX109" s="89" t="str">
        <f t="shared" si="579"/>
        <v/>
      </c>
      <c r="IY109" s="90" t="str">
        <f t="shared" si="580"/>
        <v/>
      </c>
      <c r="IZ109" s="90" t="str">
        <f t="shared" si="581"/>
        <v/>
      </c>
      <c r="JA109" s="91" t="str">
        <f t="shared" si="582"/>
        <v/>
      </c>
      <c r="JB109" s="92" t="str">
        <f t="shared" si="583"/>
        <v/>
      </c>
      <c r="JC109" s="93" t="str">
        <f t="shared" si="584"/>
        <v/>
      </c>
      <c r="JD109" s="94" t="str">
        <f t="shared" si="585"/>
        <v/>
      </c>
      <c r="JE109" s="95" t="str">
        <f t="shared" si="586"/>
        <v/>
      </c>
      <c r="JG109" s="4"/>
      <c r="JI109" s="88" t="str">
        <f t="shared" si="587"/>
        <v/>
      </c>
      <c r="JJ109" s="89" t="str">
        <f t="shared" si="588"/>
        <v/>
      </c>
      <c r="JK109" s="90" t="str">
        <f t="shared" si="589"/>
        <v/>
      </c>
      <c r="JL109" s="90" t="str">
        <f t="shared" si="590"/>
        <v/>
      </c>
      <c r="JM109" s="91" t="str">
        <f t="shared" si="591"/>
        <v/>
      </c>
      <c r="JN109" s="92" t="str">
        <f t="shared" si="592"/>
        <v/>
      </c>
      <c r="JO109" s="93" t="str">
        <f t="shared" si="593"/>
        <v/>
      </c>
      <c r="JP109" s="94" t="str">
        <f t="shared" si="594"/>
        <v/>
      </c>
      <c r="JQ109" s="95" t="str">
        <f t="shared" si="595"/>
        <v/>
      </c>
      <c r="JS109" s="4"/>
      <c r="JU109" s="88" t="str">
        <f t="shared" si="596"/>
        <v/>
      </c>
      <c r="JV109" s="89" t="str">
        <f t="shared" si="597"/>
        <v/>
      </c>
      <c r="JW109" s="90" t="str">
        <f t="shared" si="598"/>
        <v/>
      </c>
      <c r="JX109" s="90" t="str">
        <f t="shared" si="599"/>
        <v/>
      </c>
      <c r="JY109" s="91" t="str">
        <f t="shared" si="600"/>
        <v/>
      </c>
      <c r="JZ109" s="92" t="str">
        <f t="shared" si="601"/>
        <v/>
      </c>
      <c r="KA109" s="93" t="str">
        <f t="shared" si="602"/>
        <v/>
      </c>
      <c r="KB109" s="94" t="str">
        <f t="shared" si="603"/>
        <v/>
      </c>
      <c r="KC109" s="95" t="str">
        <f t="shared" si="604"/>
        <v/>
      </c>
      <c r="KE109" s="4"/>
    </row>
    <row r="110" spans="1:291" ht="13.5" customHeight="1" x14ac:dyDescent="0.25">
      <c r="A110" s="17"/>
      <c r="E110" s="88" t="str">
        <f t="shared" si="390"/>
        <v/>
      </c>
      <c r="F110" s="89" t="str">
        <f t="shared" si="391"/>
        <v/>
      </c>
      <c r="G110" s="90" t="str">
        <f t="shared" si="392"/>
        <v/>
      </c>
      <c r="H110" s="90" t="str">
        <f t="shared" si="393"/>
        <v/>
      </c>
      <c r="I110" s="91" t="str">
        <f t="shared" si="394"/>
        <v/>
      </c>
      <c r="J110" s="92" t="str">
        <f t="shared" si="395"/>
        <v/>
      </c>
      <c r="K110" s="93" t="str">
        <f t="shared" si="396"/>
        <v/>
      </c>
      <c r="L110" s="94" t="str">
        <f t="shared" si="397"/>
        <v/>
      </c>
      <c r="M110" s="95" t="str">
        <f t="shared" si="398"/>
        <v/>
      </c>
      <c r="O110" s="4"/>
      <c r="Q110" s="88" t="str">
        <f t="shared" si="399"/>
        <v/>
      </c>
      <c r="R110" s="89" t="str">
        <f t="shared" si="400"/>
        <v/>
      </c>
      <c r="S110" s="90" t="str">
        <f t="shared" si="401"/>
        <v/>
      </c>
      <c r="T110" s="90" t="str">
        <f t="shared" si="402"/>
        <v/>
      </c>
      <c r="U110" s="91" t="str">
        <f t="shared" si="403"/>
        <v/>
      </c>
      <c r="V110" s="92" t="str">
        <f t="shared" si="404"/>
        <v/>
      </c>
      <c r="W110" s="93" t="str">
        <f t="shared" si="405"/>
        <v/>
      </c>
      <c r="X110" s="94" t="str">
        <f t="shared" si="406"/>
        <v/>
      </c>
      <c r="Y110" s="95" t="str">
        <f t="shared" si="407"/>
        <v/>
      </c>
      <c r="AA110" s="4"/>
      <c r="AC110" s="88" t="str">
        <f t="shared" si="408"/>
        <v/>
      </c>
      <c r="AD110" s="89" t="str">
        <f t="shared" si="409"/>
        <v/>
      </c>
      <c r="AE110" s="90" t="str">
        <f t="shared" si="410"/>
        <v/>
      </c>
      <c r="AF110" s="90" t="str">
        <f t="shared" si="411"/>
        <v/>
      </c>
      <c r="AG110" s="91" t="str">
        <f t="shared" si="412"/>
        <v/>
      </c>
      <c r="AH110" s="92" t="str">
        <f t="shared" si="413"/>
        <v/>
      </c>
      <c r="AI110" s="93" t="str">
        <f t="shared" si="414"/>
        <v/>
      </c>
      <c r="AJ110" s="94" t="str">
        <f t="shared" si="415"/>
        <v/>
      </c>
      <c r="AK110" s="95" t="str">
        <f t="shared" si="416"/>
        <v/>
      </c>
      <c r="AM110" s="4"/>
      <c r="AO110" s="88" t="str">
        <f t="shared" si="417"/>
        <v/>
      </c>
      <c r="AP110" s="89" t="str">
        <f t="shared" si="418"/>
        <v/>
      </c>
      <c r="AQ110" s="90" t="str">
        <f t="shared" si="419"/>
        <v/>
      </c>
      <c r="AR110" s="90" t="str">
        <f t="shared" si="420"/>
        <v/>
      </c>
      <c r="AS110" s="91" t="str">
        <f t="shared" si="421"/>
        <v/>
      </c>
      <c r="AT110" s="92" t="str">
        <f t="shared" si="422"/>
        <v/>
      </c>
      <c r="AU110" s="93" t="str">
        <f t="shared" si="423"/>
        <v/>
      </c>
      <c r="AV110" s="94" t="str">
        <f t="shared" si="424"/>
        <v/>
      </c>
      <c r="AW110" s="95" t="str">
        <f t="shared" si="425"/>
        <v/>
      </c>
      <c r="AY110" s="4"/>
      <c r="BA110" s="88" t="str">
        <f t="shared" si="426"/>
        <v/>
      </c>
      <c r="BB110" s="89" t="str">
        <f t="shared" si="427"/>
        <v/>
      </c>
      <c r="BC110" s="90" t="str">
        <f t="shared" si="428"/>
        <v/>
      </c>
      <c r="BD110" s="90" t="str">
        <f t="shared" si="429"/>
        <v/>
      </c>
      <c r="BE110" s="91" t="str">
        <f t="shared" si="430"/>
        <v/>
      </c>
      <c r="BF110" s="92" t="str">
        <f t="shared" si="431"/>
        <v/>
      </c>
      <c r="BG110" s="93" t="str">
        <f t="shared" si="432"/>
        <v/>
      </c>
      <c r="BH110" s="94" t="str">
        <f t="shared" si="433"/>
        <v/>
      </c>
      <c r="BI110" s="95" t="str">
        <f t="shared" si="434"/>
        <v/>
      </c>
      <c r="BK110" s="4"/>
      <c r="BM110" s="88" t="str">
        <f t="shared" si="435"/>
        <v/>
      </c>
      <c r="BN110" s="89" t="str">
        <f t="shared" si="436"/>
        <v/>
      </c>
      <c r="BO110" s="90" t="str">
        <f t="shared" si="437"/>
        <v/>
      </c>
      <c r="BP110" s="90" t="str">
        <f t="shared" si="438"/>
        <v/>
      </c>
      <c r="BQ110" s="91" t="str">
        <f t="shared" si="439"/>
        <v/>
      </c>
      <c r="BR110" s="92" t="str">
        <f t="shared" si="440"/>
        <v/>
      </c>
      <c r="BS110" s="93" t="str">
        <f t="shared" si="441"/>
        <v/>
      </c>
      <c r="BT110" s="94" t="str">
        <f t="shared" si="442"/>
        <v/>
      </c>
      <c r="BU110" s="95" t="str">
        <f t="shared" si="443"/>
        <v/>
      </c>
      <c r="BW110" s="4"/>
      <c r="BY110" s="88" t="str">
        <f t="shared" si="444"/>
        <v/>
      </c>
      <c r="BZ110" s="89" t="str">
        <f t="shared" si="445"/>
        <v/>
      </c>
      <c r="CA110" s="90" t="str">
        <f t="shared" si="446"/>
        <v/>
      </c>
      <c r="CB110" s="90" t="str">
        <f t="shared" si="447"/>
        <v/>
      </c>
      <c r="CC110" s="91" t="str">
        <f t="shared" si="448"/>
        <v/>
      </c>
      <c r="CD110" s="92" t="str">
        <f t="shared" si="449"/>
        <v/>
      </c>
      <c r="CE110" s="93" t="str">
        <f t="shared" si="450"/>
        <v/>
      </c>
      <c r="CF110" s="94" t="str">
        <f t="shared" si="451"/>
        <v/>
      </c>
      <c r="CG110" s="95" t="str">
        <f t="shared" si="452"/>
        <v/>
      </c>
      <c r="CI110" s="4"/>
      <c r="CK110" s="88" t="str">
        <f t="shared" si="453"/>
        <v/>
      </c>
      <c r="CL110" s="89" t="str">
        <f t="shared" si="454"/>
        <v/>
      </c>
      <c r="CM110" s="90" t="str">
        <f t="shared" si="455"/>
        <v/>
      </c>
      <c r="CN110" s="90" t="str">
        <f t="shared" si="456"/>
        <v/>
      </c>
      <c r="CO110" s="91" t="str">
        <f t="shared" si="457"/>
        <v/>
      </c>
      <c r="CP110" s="92" t="str">
        <f t="shared" si="458"/>
        <v/>
      </c>
      <c r="CQ110" s="93" t="str">
        <f t="shared" si="459"/>
        <v/>
      </c>
      <c r="CR110" s="94" t="str">
        <f t="shared" si="460"/>
        <v/>
      </c>
      <c r="CS110" s="95" t="str">
        <f t="shared" si="461"/>
        <v/>
      </c>
      <c r="CU110" s="4"/>
      <c r="CW110" s="88" t="str">
        <f t="shared" si="462"/>
        <v/>
      </c>
      <c r="CX110" s="89" t="str">
        <f t="shared" si="463"/>
        <v/>
      </c>
      <c r="CY110" s="90" t="str">
        <f t="shared" si="464"/>
        <v/>
      </c>
      <c r="CZ110" s="90" t="str">
        <f t="shared" si="465"/>
        <v/>
      </c>
      <c r="DA110" s="91" t="str">
        <f t="shared" si="466"/>
        <v/>
      </c>
      <c r="DB110" s="92" t="str">
        <f t="shared" si="467"/>
        <v/>
      </c>
      <c r="DC110" s="93" t="str">
        <f t="shared" si="468"/>
        <v/>
      </c>
      <c r="DD110" s="94" t="str">
        <f t="shared" si="469"/>
        <v/>
      </c>
      <c r="DE110" s="95" t="str">
        <f t="shared" si="470"/>
        <v/>
      </c>
      <c r="DG110" s="4"/>
      <c r="DI110" s="88" t="str">
        <f t="shared" si="471"/>
        <v/>
      </c>
      <c r="DJ110" s="89" t="str">
        <f t="shared" si="472"/>
        <v/>
      </c>
      <c r="DK110" s="90" t="str">
        <f t="shared" si="473"/>
        <v/>
      </c>
      <c r="DL110" s="90" t="str">
        <f t="shared" si="474"/>
        <v/>
      </c>
      <c r="DM110" s="91" t="str">
        <f t="shared" si="475"/>
        <v/>
      </c>
      <c r="DN110" s="92" t="str">
        <f t="shared" si="476"/>
        <v/>
      </c>
      <c r="DO110" s="93" t="str">
        <f t="shared" si="477"/>
        <v/>
      </c>
      <c r="DP110" s="94" t="str">
        <f t="shared" si="478"/>
        <v/>
      </c>
      <c r="DQ110" s="95" t="str">
        <f t="shared" si="479"/>
        <v/>
      </c>
      <c r="DS110" s="4"/>
      <c r="DU110" s="88" t="str">
        <f t="shared" si="480"/>
        <v/>
      </c>
      <c r="DV110" s="89" t="str">
        <f t="shared" si="481"/>
        <v/>
      </c>
      <c r="DW110" s="90" t="str">
        <f t="shared" si="482"/>
        <v/>
      </c>
      <c r="DX110" s="90" t="str">
        <f t="shared" si="483"/>
        <v/>
      </c>
      <c r="DY110" s="91" t="str">
        <f t="shared" si="484"/>
        <v/>
      </c>
      <c r="DZ110" s="92" t="str">
        <f t="shared" si="485"/>
        <v/>
      </c>
      <c r="EA110" s="93" t="str">
        <f t="shared" si="486"/>
        <v/>
      </c>
      <c r="EB110" s="94" t="str">
        <f t="shared" si="487"/>
        <v/>
      </c>
      <c r="EC110" s="95" t="str">
        <f t="shared" si="488"/>
        <v/>
      </c>
      <c r="EE110" s="4"/>
      <c r="EG110" s="88" t="str">
        <f t="shared" si="489"/>
        <v/>
      </c>
      <c r="EH110" s="89" t="str">
        <f t="shared" si="490"/>
        <v/>
      </c>
      <c r="EI110" s="90" t="str">
        <f t="shared" si="491"/>
        <v/>
      </c>
      <c r="EJ110" s="90" t="str">
        <f t="shared" si="492"/>
        <v/>
      </c>
      <c r="EK110" s="91" t="str">
        <f t="shared" si="493"/>
        <v/>
      </c>
      <c r="EL110" s="92" t="str">
        <f t="shared" si="494"/>
        <v/>
      </c>
      <c r="EM110" s="93" t="str">
        <f t="shared" si="495"/>
        <v/>
      </c>
      <c r="EN110" s="94" t="str">
        <f t="shared" si="496"/>
        <v/>
      </c>
      <c r="EO110" s="95" t="str">
        <f t="shared" si="497"/>
        <v/>
      </c>
      <c r="EQ110" s="4"/>
      <c r="ES110" s="88" t="str">
        <f t="shared" si="498"/>
        <v/>
      </c>
      <c r="ET110" s="89" t="str">
        <f t="shared" si="499"/>
        <v/>
      </c>
      <c r="EU110" s="90" t="str">
        <f t="shared" si="500"/>
        <v/>
      </c>
      <c r="EV110" s="90" t="str">
        <f t="shared" si="501"/>
        <v/>
      </c>
      <c r="EW110" s="91" t="str">
        <f t="shared" si="502"/>
        <v/>
      </c>
      <c r="EX110" s="92" t="str">
        <f t="shared" si="503"/>
        <v/>
      </c>
      <c r="EY110" s="93" t="str">
        <f t="shared" si="504"/>
        <v/>
      </c>
      <c r="EZ110" s="94" t="str">
        <f t="shared" si="505"/>
        <v/>
      </c>
      <c r="FA110" s="95" t="str">
        <f t="shared" si="506"/>
        <v/>
      </c>
      <c r="FC110" s="4"/>
      <c r="FE110" s="88" t="str">
        <f t="shared" si="507"/>
        <v/>
      </c>
      <c r="FF110" s="89" t="str">
        <f t="shared" si="508"/>
        <v/>
      </c>
      <c r="FG110" s="90" t="str">
        <f t="shared" si="509"/>
        <v/>
      </c>
      <c r="FH110" s="90" t="str">
        <f t="shared" si="510"/>
        <v/>
      </c>
      <c r="FI110" s="91" t="str">
        <f t="shared" si="511"/>
        <v/>
      </c>
      <c r="FJ110" s="92" t="str">
        <f t="shared" si="512"/>
        <v/>
      </c>
      <c r="FK110" s="93" t="str">
        <f t="shared" si="513"/>
        <v/>
      </c>
      <c r="FL110" s="94" t="str">
        <f t="shared" si="514"/>
        <v/>
      </c>
      <c r="FM110" s="95" t="str">
        <f t="shared" si="515"/>
        <v/>
      </c>
      <c r="FO110" s="4"/>
      <c r="FQ110" s="88" t="str">
        <f>IF(FU110="","",#REF!)</f>
        <v/>
      </c>
      <c r="FR110" s="89" t="str">
        <f t="shared" si="516"/>
        <v/>
      </c>
      <c r="FS110" s="90" t="str">
        <f t="shared" si="517"/>
        <v/>
      </c>
      <c r="FT110" s="90" t="str">
        <f t="shared" si="518"/>
        <v/>
      </c>
      <c r="FU110" s="91" t="str">
        <f t="shared" si="519"/>
        <v/>
      </c>
      <c r="FV110" s="92" t="str">
        <f t="shared" si="520"/>
        <v/>
      </c>
      <c r="FW110" s="93" t="str">
        <f t="shared" si="521"/>
        <v/>
      </c>
      <c r="FX110" s="94" t="str">
        <f t="shared" si="522"/>
        <v/>
      </c>
      <c r="FY110" s="95" t="str">
        <f t="shared" si="523"/>
        <v/>
      </c>
      <c r="GA110" s="4"/>
      <c r="GC110" s="88" t="str">
        <f t="shared" si="524"/>
        <v/>
      </c>
      <c r="GD110" s="89" t="str">
        <f t="shared" si="525"/>
        <v/>
      </c>
      <c r="GE110" s="90" t="str">
        <f t="shared" si="526"/>
        <v/>
      </c>
      <c r="GF110" s="90" t="str">
        <f t="shared" si="527"/>
        <v/>
      </c>
      <c r="GG110" s="91" t="str">
        <f t="shared" si="528"/>
        <v/>
      </c>
      <c r="GH110" s="92" t="str">
        <f t="shared" si="529"/>
        <v/>
      </c>
      <c r="GI110" s="93" t="str">
        <f t="shared" si="530"/>
        <v/>
      </c>
      <c r="GJ110" s="94" t="str">
        <f t="shared" si="531"/>
        <v/>
      </c>
      <c r="GK110" s="95" t="str">
        <f t="shared" si="532"/>
        <v/>
      </c>
      <c r="GM110" s="4"/>
      <c r="GO110" s="88" t="str">
        <f t="shared" si="533"/>
        <v/>
      </c>
      <c r="GP110" s="89" t="str">
        <f t="shared" si="534"/>
        <v/>
      </c>
      <c r="GQ110" s="90" t="str">
        <f t="shared" si="535"/>
        <v/>
      </c>
      <c r="GR110" s="90" t="str">
        <f t="shared" si="536"/>
        <v/>
      </c>
      <c r="GS110" s="91" t="str">
        <f t="shared" si="537"/>
        <v/>
      </c>
      <c r="GT110" s="92" t="str">
        <f t="shared" si="538"/>
        <v/>
      </c>
      <c r="GU110" s="93" t="str">
        <f t="shared" si="539"/>
        <v/>
      </c>
      <c r="GV110" s="94" t="str">
        <f t="shared" si="540"/>
        <v/>
      </c>
      <c r="GW110" s="95" t="str">
        <f t="shared" si="541"/>
        <v/>
      </c>
      <c r="GY110" s="4"/>
      <c r="HA110" s="88" t="str">
        <f t="shared" si="542"/>
        <v/>
      </c>
      <c r="HB110" s="89" t="str">
        <f t="shared" si="543"/>
        <v/>
      </c>
      <c r="HC110" s="90" t="str">
        <f t="shared" si="544"/>
        <v/>
      </c>
      <c r="HD110" s="90" t="str">
        <f t="shared" si="545"/>
        <v/>
      </c>
      <c r="HE110" s="91" t="str">
        <f t="shared" si="546"/>
        <v/>
      </c>
      <c r="HF110" s="92" t="str">
        <f t="shared" si="547"/>
        <v/>
      </c>
      <c r="HG110" s="93" t="str">
        <f t="shared" si="548"/>
        <v/>
      </c>
      <c r="HH110" s="94" t="str">
        <f t="shared" si="549"/>
        <v/>
      </c>
      <c r="HI110" s="95" t="str">
        <f t="shared" si="550"/>
        <v/>
      </c>
      <c r="HK110" s="4"/>
      <c r="HM110" s="88" t="str">
        <f t="shared" si="551"/>
        <v/>
      </c>
      <c r="HN110" s="89" t="str">
        <f t="shared" si="552"/>
        <v/>
      </c>
      <c r="HO110" s="90" t="str">
        <f t="shared" si="553"/>
        <v/>
      </c>
      <c r="HP110" s="90" t="str">
        <f t="shared" si="554"/>
        <v/>
      </c>
      <c r="HQ110" s="91" t="str">
        <f t="shared" si="555"/>
        <v/>
      </c>
      <c r="HR110" s="92" t="str">
        <f t="shared" si="556"/>
        <v/>
      </c>
      <c r="HS110" s="93" t="str">
        <f t="shared" si="557"/>
        <v/>
      </c>
      <c r="HT110" s="94" t="str">
        <f t="shared" si="558"/>
        <v/>
      </c>
      <c r="HU110" s="95" t="str">
        <f t="shared" si="559"/>
        <v/>
      </c>
      <c r="HW110" s="4"/>
      <c r="HY110" s="88" t="str">
        <f t="shared" si="560"/>
        <v/>
      </c>
      <c r="HZ110" s="89" t="str">
        <f t="shared" si="561"/>
        <v/>
      </c>
      <c r="IA110" s="90" t="str">
        <f t="shared" si="562"/>
        <v/>
      </c>
      <c r="IB110" s="90" t="str">
        <f t="shared" si="563"/>
        <v/>
      </c>
      <c r="IC110" s="91" t="str">
        <f t="shared" si="564"/>
        <v/>
      </c>
      <c r="ID110" s="92" t="str">
        <f t="shared" si="565"/>
        <v/>
      </c>
      <c r="IE110" s="93" t="str">
        <f t="shared" si="566"/>
        <v/>
      </c>
      <c r="IF110" s="94" t="str">
        <f t="shared" si="567"/>
        <v/>
      </c>
      <c r="IG110" s="95" t="str">
        <f t="shared" si="568"/>
        <v/>
      </c>
      <c r="II110" s="4"/>
      <c r="IK110" s="88" t="str">
        <f t="shared" si="569"/>
        <v/>
      </c>
      <c r="IL110" s="89" t="str">
        <f t="shared" si="570"/>
        <v/>
      </c>
      <c r="IM110" s="90" t="str">
        <f t="shared" si="571"/>
        <v/>
      </c>
      <c r="IN110" s="90" t="str">
        <f t="shared" si="572"/>
        <v/>
      </c>
      <c r="IO110" s="91" t="str">
        <f t="shared" si="573"/>
        <v/>
      </c>
      <c r="IP110" s="92" t="str">
        <f t="shared" si="574"/>
        <v/>
      </c>
      <c r="IQ110" s="93" t="str">
        <f t="shared" si="575"/>
        <v/>
      </c>
      <c r="IR110" s="94" t="str">
        <f t="shared" si="576"/>
        <v/>
      </c>
      <c r="IS110" s="95" t="str">
        <f t="shared" si="577"/>
        <v/>
      </c>
      <c r="IU110" s="4"/>
      <c r="IW110" s="88" t="str">
        <f t="shared" si="578"/>
        <v/>
      </c>
      <c r="IX110" s="89" t="str">
        <f t="shared" si="579"/>
        <v/>
      </c>
      <c r="IY110" s="90" t="str">
        <f t="shared" si="580"/>
        <v/>
      </c>
      <c r="IZ110" s="90" t="str">
        <f t="shared" si="581"/>
        <v/>
      </c>
      <c r="JA110" s="91" t="str">
        <f t="shared" si="582"/>
        <v/>
      </c>
      <c r="JB110" s="92" t="str">
        <f t="shared" si="583"/>
        <v/>
      </c>
      <c r="JC110" s="93" t="str">
        <f t="shared" si="584"/>
        <v/>
      </c>
      <c r="JD110" s="94" t="str">
        <f t="shared" si="585"/>
        <v/>
      </c>
      <c r="JE110" s="95" t="str">
        <f t="shared" si="586"/>
        <v/>
      </c>
      <c r="JG110" s="4"/>
      <c r="JI110" s="88" t="str">
        <f t="shared" si="587"/>
        <v/>
      </c>
      <c r="JJ110" s="89" t="str">
        <f t="shared" si="588"/>
        <v/>
      </c>
      <c r="JK110" s="90" t="str">
        <f t="shared" si="589"/>
        <v/>
      </c>
      <c r="JL110" s="90" t="str">
        <f t="shared" si="590"/>
        <v/>
      </c>
      <c r="JM110" s="91" t="str">
        <f t="shared" si="591"/>
        <v/>
      </c>
      <c r="JN110" s="92" t="str">
        <f t="shared" si="592"/>
        <v/>
      </c>
      <c r="JO110" s="93" t="str">
        <f t="shared" si="593"/>
        <v/>
      </c>
      <c r="JP110" s="94" t="str">
        <f t="shared" si="594"/>
        <v/>
      </c>
      <c r="JQ110" s="95" t="str">
        <f t="shared" si="595"/>
        <v/>
      </c>
      <c r="JS110" s="4"/>
      <c r="JU110" s="88" t="str">
        <f t="shared" si="596"/>
        <v/>
      </c>
      <c r="JV110" s="89" t="str">
        <f t="shared" si="597"/>
        <v/>
      </c>
      <c r="JW110" s="90" t="str">
        <f t="shared" si="598"/>
        <v/>
      </c>
      <c r="JX110" s="90" t="str">
        <f t="shared" si="599"/>
        <v/>
      </c>
      <c r="JY110" s="91" t="str">
        <f t="shared" si="600"/>
        <v/>
      </c>
      <c r="JZ110" s="92" t="str">
        <f t="shared" si="601"/>
        <v/>
      </c>
      <c r="KA110" s="93" t="str">
        <f t="shared" si="602"/>
        <v/>
      </c>
      <c r="KB110" s="94" t="str">
        <f t="shared" si="603"/>
        <v/>
      </c>
      <c r="KC110" s="95" t="str">
        <f t="shared" si="604"/>
        <v/>
      </c>
      <c r="KE110" s="4"/>
    </row>
    <row r="111" spans="1:291" ht="13.5" customHeight="1" x14ac:dyDescent="0.25">
      <c r="A111" s="17"/>
      <c r="E111" s="88" t="str">
        <f t="shared" si="390"/>
        <v/>
      </c>
      <c r="F111" s="89" t="str">
        <f t="shared" si="391"/>
        <v/>
      </c>
      <c r="G111" s="90" t="str">
        <f t="shared" si="392"/>
        <v/>
      </c>
      <c r="H111" s="90" t="str">
        <f t="shared" si="393"/>
        <v/>
      </c>
      <c r="I111" s="91" t="str">
        <f t="shared" si="394"/>
        <v/>
      </c>
      <c r="J111" s="92" t="str">
        <f t="shared" si="395"/>
        <v/>
      </c>
      <c r="K111" s="93" t="str">
        <f t="shared" si="396"/>
        <v/>
      </c>
      <c r="L111" s="94" t="str">
        <f t="shared" si="397"/>
        <v/>
      </c>
      <c r="M111" s="95" t="str">
        <f t="shared" si="398"/>
        <v/>
      </c>
      <c r="O111" s="4"/>
      <c r="Q111" s="88" t="str">
        <f t="shared" si="399"/>
        <v/>
      </c>
      <c r="R111" s="89" t="str">
        <f t="shared" si="400"/>
        <v/>
      </c>
      <c r="S111" s="90" t="str">
        <f t="shared" si="401"/>
        <v/>
      </c>
      <c r="T111" s="90" t="str">
        <f t="shared" si="402"/>
        <v/>
      </c>
      <c r="U111" s="91" t="str">
        <f t="shared" si="403"/>
        <v/>
      </c>
      <c r="V111" s="92" t="str">
        <f t="shared" si="404"/>
        <v/>
      </c>
      <c r="W111" s="93" t="str">
        <f t="shared" si="405"/>
        <v/>
      </c>
      <c r="X111" s="94" t="str">
        <f t="shared" si="406"/>
        <v/>
      </c>
      <c r="Y111" s="95" t="str">
        <f t="shared" si="407"/>
        <v/>
      </c>
      <c r="AA111" s="4"/>
      <c r="AC111" s="88" t="str">
        <f t="shared" si="408"/>
        <v/>
      </c>
      <c r="AD111" s="89" t="str">
        <f t="shared" si="409"/>
        <v/>
      </c>
      <c r="AE111" s="90" t="str">
        <f t="shared" si="410"/>
        <v/>
      </c>
      <c r="AF111" s="90" t="str">
        <f t="shared" si="411"/>
        <v/>
      </c>
      <c r="AG111" s="91" t="str">
        <f t="shared" si="412"/>
        <v/>
      </c>
      <c r="AH111" s="92" t="str">
        <f t="shared" si="413"/>
        <v/>
      </c>
      <c r="AI111" s="93" t="str">
        <f t="shared" si="414"/>
        <v/>
      </c>
      <c r="AJ111" s="94" t="str">
        <f t="shared" si="415"/>
        <v/>
      </c>
      <c r="AK111" s="95" t="str">
        <f t="shared" si="416"/>
        <v/>
      </c>
      <c r="AM111" s="4"/>
      <c r="AO111" s="88" t="str">
        <f t="shared" si="417"/>
        <v/>
      </c>
      <c r="AP111" s="89" t="str">
        <f t="shared" si="418"/>
        <v/>
      </c>
      <c r="AQ111" s="90" t="str">
        <f t="shared" si="419"/>
        <v/>
      </c>
      <c r="AR111" s="90" t="str">
        <f t="shared" si="420"/>
        <v/>
      </c>
      <c r="AS111" s="91" t="str">
        <f t="shared" si="421"/>
        <v/>
      </c>
      <c r="AT111" s="92" t="str">
        <f t="shared" si="422"/>
        <v/>
      </c>
      <c r="AU111" s="93" t="str">
        <f t="shared" si="423"/>
        <v/>
      </c>
      <c r="AV111" s="94" t="str">
        <f t="shared" si="424"/>
        <v/>
      </c>
      <c r="AW111" s="95" t="str">
        <f t="shared" si="425"/>
        <v/>
      </c>
      <c r="AY111" s="4"/>
      <c r="BA111" s="88" t="str">
        <f t="shared" si="426"/>
        <v/>
      </c>
      <c r="BB111" s="89" t="str">
        <f t="shared" si="427"/>
        <v/>
      </c>
      <c r="BC111" s="90" t="str">
        <f t="shared" si="428"/>
        <v/>
      </c>
      <c r="BD111" s="90" t="str">
        <f t="shared" si="429"/>
        <v/>
      </c>
      <c r="BE111" s="91" t="str">
        <f t="shared" si="430"/>
        <v/>
      </c>
      <c r="BF111" s="92" t="str">
        <f t="shared" si="431"/>
        <v/>
      </c>
      <c r="BG111" s="93" t="str">
        <f t="shared" si="432"/>
        <v/>
      </c>
      <c r="BH111" s="94" t="str">
        <f t="shared" si="433"/>
        <v/>
      </c>
      <c r="BI111" s="95" t="str">
        <f t="shared" si="434"/>
        <v/>
      </c>
      <c r="BK111" s="4"/>
      <c r="BM111" s="88" t="str">
        <f t="shared" si="435"/>
        <v/>
      </c>
      <c r="BN111" s="89" t="str">
        <f t="shared" si="436"/>
        <v/>
      </c>
      <c r="BO111" s="90" t="str">
        <f t="shared" si="437"/>
        <v/>
      </c>
      <c r="BP111" s="90" t="str">
        <f t="shared" si="438"/>
        <v/>
      </c>
      <c r="BQ111" s="91" t="str">
        <f t="shared" si="439"/>
        <v/>
      </c>
      <c r="BR111" s="92" t="str">
        <f t="shared" si="440"/>
        <v/>
      </c>
      <c r="BS111" s="93" t="str">
        <f t="shared" si="441"/>
        <v/>
      </c>
      <c r="BT111" s="94" t="str">
        <f t="shared" si="442"/>
        <v/>
      </c>
      <c r="BU111" s="95" t="str">
        <f t="shared" si="443"/>
        <v/>
      </c>
      <c r="BW111" s="4"/>
      <c r="BY111" s="88" t="str">
        <f t="shared" si="444"/>
        <v/>
      </c>
      <c r="BZ111" s="89" t="str">
        <f t="shared" si="445"/>
        <v/>
      </c>
      <c r="CA111" s="90" t="str">
        <f t="shared" si="446"/>
        <v/>
      </c>
      <c r="CB111" s="90" t="str">
        <f t="shared" si="447"/>
        <v/>
      </c>
      <c r="CC111" s="91" t="str">
        <f t="shared" si="448"/>
        <v/>
      </c>
      <c r="CD111" s="92" t="str">
        <f t="shared" si="449"/>
        <v/>
      </c>
      <c r="CE111" s="93" t="str">
        <f t="shared" si="450"/>
        <v/>
      </c>
      <c r="CF111" s="94" t="str">
        <f t="shared" si="451"/>
        <v/>
      </c>
      <c r="CG111" s="95" t="str">
        <f t="shared" si="452"/>
        <v/>
      </c>
      <c r="CI111" s="4"/>
      <c r="CK111" s="88" t="str">
        <f t="shared" si="453"/>
        <v/>
      </c>
      <c r="CL111" s="89" t="str">
        <f t="shared" si="454"/>
        <v/>
      </c>
      <c r="CM111" s="90" t="str">
        <f t="shared" si="455"/>
        <v/>
      </c>
      <c r="CN111" s="90" t="str">
        <f t="shared" si="456"/>
        <v/>
      </c>
      <c r="CO111" s="91" t="str">
        <f t="shared" si="457"/>
        <v/>
      </c>
      <c r="CP111" s="92" t="str">
        <f t="shared" si="458"/>
        <v/>
      </c>
      <c r="CQ111" s="93" t="str">
        <f t="shared" si="459"/>
        <v/>
      </c>
      <c r="CR111" s="94" t="str">
        <f t="shared" si="460"/>
        <v/>
      </c>
      <c r="CS111" s="95" t="str">
        <f t="shared" si="461"/>
        <v/>
      </c>
      <c r="CU111" s="4"/>
      <c r="CW111" s="88" t="str">
        <f t="shared" si="462"/>
        <v/>
      </c>
      <c r="CX111" s="89" t="str">
        <f t="shared" si="463"/>
        <v/>
      </c>
      <c r="CY111" s="90" t="str">
        <f t="shared" si="464"/>
        <v/>
      </c>
      <c r="CZ111" s="90" t="str">
        <f t="shared" si="465"/>
        <v/>
      </c>
      <c r="DA111" s="91" t="str">
        <f t="shared" si="466"/>
        <v/>
      </c>
      <c r="DB111" s="92" t="str">
        <f t="shared" si="467"/>
        <v/>
      </c>
      <c r="DC111" s="93" t="str">
        <f t="shared" si="468"/>
        <v/>
      </c>
      <c r="DD111" s="94" t="str">
        <f t="shared" si="469"/>
        <v/>
      </c>
      <c r="DE111" s="95" t="str">
        <f t="shared" si="470"/>
        <v/>
      </c>
      <c r="DG111" s="4"/>
      <c r="DI111" s="88" t="str">
        <f t="shared" si="471"/>
        <v/>
      </c>
      <c r="DJ111" s="89" t="str">
        <f t="shared" si="472"/>
        <v/>
      </c>
      <c r="DK111" s="90" t="str">
        <f t="shared" si="473"/>
        <v/>
      </c>
      <c r="DL111" s="90" t="str">
        <f t="shared" si="474"/>
        <v/>
      </c>
      <c r="DM111" s="91" t="str">
        <f t="shared" si="475"/>
        <v/>
      </c>
      <c r="DN111" s="92" t="str">
        <f t="shared" si="476"/>
        <v/>
      </c>
      <c r="DO111" s="93" t="str">
        <f t="shared" si="477"/>
        <v/>
      </c>
      <c r="DP111" s="94" t="str">
        <f t="shared" si="478"/>
        <v/>
      </c>
      <c r="DQ111" s="95" t="str">
        <f t="shared" si="479"/>
        <v/>
      </c>
      <c r="DS111" s="4"/>
      <c r="DU111" s="88" t="str">
        <f t="shared" si="480"/>
        <v/>
      </c>
      <c r="DV111" s="89" t="str">
        <f t="shared" si="481"/>
        <v/>
      </c>
      <c r="DW111" s="90" t="str">
        <f t="shared" si="482"/>
        <v/>
      </c>
      <c r="DX111" s="90" t="str">
        <f t="shared" si="483"/>
        <v/>
      </c>
      <c r="DY111" s="91" t="str">
        <f t="shared" si="484"/>
        <v/>
      </c>
      <c r="DZ111" s="92" t="str">
        <f t="shared" si="485"/>
        <v/>
      </c>
      <c r="EA111" s="93" t="str">
        <f t="shared" si="486"/>
        <v/>
      </c>
      <c r="EB111" s="94" t="str">
        <f t="shared" si="487"/>
        <v/>
      </c>
      <c r="EC111" s="95" t="str">
        <f t="shared" si="488"/>
        <v/>
      </c>
      <c r="EE111" s="4"/>
      <c r="EG111" s="88" t="str">
        <f t="shared" si="489"/>
        <v/>
      </c>
      <c r="EH111" s="89" t="str">
        <f t="shared" si="490"/>
        <v/>
      </c>
      <c r="EI111" s="90" t="str">
        <f t="shared" si="491"/>
        <v/>
      </c>
      <c r="EJ111" s="90" t="str">
        <f t="shared" si="492"/>
        <v/>
      </c>
      <c r="EK111" s="91" t="str">
        <f t="shared" si="493"/>
        <v/>
      </c>
      <c r="EL111" s="92" t="str">
        <f t="shared" si="494"/>
        <v/>
      </c>
      <c r="EM111" s="93" t="str">
        <f t="shared" si="495"/>
        <v/>
      </c>
      <c r="EN111" s="94" t="str">
        <f t="shared" si="496"/>
        <v/>
      </c>
      <c r="EO111" s="95" t="str">
        <f t="shared" si="497"/>
        <v/>
      </c>
      <c r="EQ111" s="4"/>
      <c r="ES111" s="88" t="str">
        <f t="shared" si="498"/>
        <v/>
      </c>
      <c r="ET111" s="89" t="str">
        <f t="shared" si="499"/>
        <v/>
      </c>
      <c r="EU111" s="90" t="str">
        <f t="shared" si="500"/>
        <v/>
      </c>
      <c r="EV111" s="90" t="str">
        <f t="shared" si="501"/>
        <v/>
      </c>
      <c r="EW111" s="91" t="str">
        <f t="shared" si="502"/>
        <v/>
      </c>
      <c r="EX111" s="92" t="str">
        <f t="shared" si="503"/>
        <v/>
      </c>
      <c r="EY111" s="93" t="str">
        <f t="shared" si="504"/>
        <v/>
      </c>
      <c r="EZ111" s="94" t="str">
        <f t="shared" si="505"/>
        <v/>
      </c>
      <c r="FA111" s="95" t="str">
        <f t="shared" si="506"/>
        <v/>
      </c>
      <c r="FC111" s="4"/>
      <c r="FE111" s="88" t="str">
        <f t="shared" si="507"/>
        <v/>
      </c>
      <c r="FF111" s="89" t="str">
        <f t="shared" si="508"/>
        <v/>
      </c>
      <c r="FG111" s="90" t="str">
        <f t="shared" si="509"/>
        <v/>
      </c>
      <c r="FH111" s="90" t="str">
        <f t="shared" si="510"/>
        <v/>
      </c>
      <c r="FI111" s="91" t="str">
        <f t="shared" si="511"/>
        <v/>
      </c>
      <c r="FJ111" s="92" t="str">
        <f t="shared" si="512"/>
        <v/>
      </c>
      <c r="FK111" s="93" t="str">
        <f t="shared" si="513"/>
        <v/>
      </c>
      <c r="FL111" s="94" t="str">
        <f t="shared" si="514"/>
        <v/>
      </c>
      <c r="FM111" s="95" t="str">
        <f t="shared" si="515"/>
        <v/>
      </c>
      <c r="FO111" s="4"/>
      <c r="FQ111" s="88" t="str">
        <f>IF(FU111="","",#REF!)</f>
        <v/>
      </c>
      <c r="FR111" s="89" t="str">
        <f t="shared" si="516"/>
        <v/>
      </c>
      <c r="FS111" s="90" t="str">
        <f t="shared" si="517"/>
        <v/>
      </c>
      <c r="FT111" s="90" t="str">
        <f t="shared" si="518"/>
        <v/>
      </c>
      <c r="FU111" s="91" t="str">
        <f t="shared" si="519"/>
        <v/>
      </c>
      <c r="FV111" s="92" t="str">
        <f t="shared" si="520"/>
        <v/>
      </c>
      <c r="FW111" s="93" t="str">
        <f t="shared" si="521"/>
        <v/>
      </c>
      <c r="FX111" s="94" t="str">
        <f t="shared" si="522"/>
        <v/>
      </c>
      <c r="FY111" s="95" t="str">
        <f t="shared" si="523"/>
        <v/>
      </c>
      <c r="GA111" s="4"/>
      <c r="GC111" s="88" t="str">
        <f t="shared" si="524"/>
        <v/>
      </c>
      <c r="GD111" s="89" t="str">
        <f t="shared" si="525"/>
        <v/>
      </c>
      <c r="GE111" s="90" t="str">
        <f t="shared" si="526"/>
        <v/>
      </c>
      <c r="GF111" s="90" t="str">
        <f t="shared" si="527"/>
        <v/>
      </c>
      <c r="GG111" s="91" t="str">
        <f t="shared" si="528"/>
        <v/>
      </c>
      <c r="GH111" s="92" t="str">
        <f t="shared" si="529"/>
        <v/>
      </c>
      <c r="GI111" s="93" t="str">
        <f t="shared" si="530"/>
        <v/>
      </c>
      <c r="GJ111" s="94" t="str">
        <f t="shared" si="531"/>
        <v/>
      </c>
      <c r="GK111" s="95" t="str">
        <f t="shared" si="532"/>
        <v/>
      </c>
      <c r="GM111" s="4"/>
      <c r="GO111" s="88" t="str">
        <f t="shared" si="533"/>
        <v/>
      </c>
      <c r="GP111" s="89" t="str">
        <f t="shared" si="534"/>
        <v/>
      </c>
      <c r="GQ111" s="90" t="str">
        <f t="shared" si="535"/>
        <v/>
      </c>
      <c r="GR111" s="90" t="str">
        <f t="shared" si="536"/>
        <v/>
      </c>
      <c r="GS111" s="91" t="str">
        <f t="shared" si="537"/>
        <v/>
      </c>
      <c r="GT111" s="92" t="str">
        <f t="shared" si="538"/>
        <v/>
      </c>
      <c r="GU111" s="93" t="str">
        <f t="shared" si="539"/>
        <v/>
      </c>
      <c r="GV111" s="94" t="str">
        <f t="shared" si="540"/>
        <v/>
      </c>
      <c r="GW111" s="95" t="str">
        <f t="shared" si="541"/>
        <v/>
      </c>
      <c r="GY111" s="4"/>
      <c r="HA111" s="88" t="str">
        <f t="shared" si="542"/>
        <v/>
      </c>
      <c r="HB111" s="89" t="str">
        <f t="shared" si="543"/>
        <v/>
      </c>
      <c r="HC111" s="90" t="str">
        <f t="shared" si="544"/>
        <v/>
      </c>
      <c r="HD111" s="90" t="str">
        <f t="shared" si="545"/>
        <v/>
      </c>
      <c r="HE111" s="91" t="str">
        <f t="shared" si="546"/>
        <v/>
      </c>
      <c r="HF111" s="92" t="str">
        <f t="shared" si="547"/>
        <v/>
      </c>
      <c r="HG111" s="93" t="str">
        <f t="shared" si="548"/>
        <v/>
      </c>
      <c r="HH111" s="94" t="str">
        <f t="shared" si="549"/>
        <v/>
      </c>
      <c r="HI111" s="95" t="str">
        <f t="shared" si="550"/>
        <v/>
      </c>
      <c r="HK111" s="4"/>
      <c r="HM111" s="88" t="str">
        <f t="shared" si="551"/>
        <v/>
      </c>
      <c r="HN111" s="89" t="str">
        <f t="shared" si="552"/>
        <v/>
      </c>
      <c r="HO111" s="90" t="str">
        <f t="shared" si="553"/>
        <v/>
      </c>
      <c r="HP111" s="90" t="str">
        <f t="shared" si="554"/>
        <v/>
      </c>
      <c r="HQ111" s="91" t="str">
        <f t="shared" si="555"/>
        <v/>
      </c>
      <c r="HR111" s="92" t="str">
        <f t="shared" si="556"/>
        <v/>
      </c>
      <c r="HS111" s="93" t="str">
        <f t="shared" si="557"/>
        <v/>
      </c>
      <c r="HT111" s="94" t="str">
        <f t="shared" si="558"/>
        <v/>
      </c>
      <c r="HU111" s="95" t="str">
        <f t="shared" si="559"/>
        <v/>
      </c>
      <c r="HW111" s="4"/>
      <c r="HY111" s="88" t="str">
        <f t="shared" si="560"/>
        <v/>
      </c>
      <c r="HZ111" s="89" t="str">
        <f t="shared" si="561"/>
        <v/>
      </c>
      <c r="IA111" s="90" t="str">
        <f t="shared" si="562"/>
        <v/>
      </c>
      <c r="IB111" s="90" t="str">
        <f t="shared" si="563"/>
        <v/>
      </c>
      <c r="IC111" s="91" t="str">
        <f t="shared" si="564"/>
        <v/>
      </c>
      <c r="ID111" s="92" t="str">
        <f t="shared" si="565"/>
        <v/>
      </c>
      <c r="IE111" s="93" t="str">
        <f t="shared" si="566"/>
        <v/>
      </c>
      <c r="IF111" s="94" t="str">
        <f t="shared" si="567"/>
        <v/>
      </c>
      <c r="IG111" s="95" t="str">
        <f t="shared" si="568"/>
        <v/>
      </c>
      <c r="II111" s="4"/>
      <c r="IK111" s="88" t="str">
        <f t="shared" si="569"/>
        <v/>
      </c>
      <c r="IL111" s="89" t="str">
        <f t="shared" si="570"/>
        <v/>
      </c>
      <c r="IM111" s="90" t="str">
        <f t="shared" si="571"/>
        <v/>
      </c>
      <c r="IN111" s="90" t="str">
        <f t="shared" si="572"/>
        <v/>
      </c>
      <c r="IO111" s="91" t="str">
        <f t="shared" si="573"/>
        <v/>
      </c>
      <c r="IP111" s="92" t="str">
        <f t="shared" si="574"/>
        <v/>
      </c>
      <c r="IQ111" s="93" t="str">
        <f t="shared" si="575"/>
        <v/>
      </c>
      <c r="IR111" s="94" t="str">
        <f t="shared" si="576"/>
        <v/>
      </c>
      <c r="IS111" s="95" t="str">
        <f t="shared" si="577"/>
        <v/>
      </c>
      <c r="IU111" s="4"/>
      <c r="IW111" s="88" t="str">
        <f t="shared" si="578"/>
        <v/>
      </c>
      <c r="IX111" s="89" t="str">
        <f t="shared" si="579"/>
        <v/>
      </c>
      <c r="IY111" s="90" t="str">
        <f t="shared" si="580"/>
        <v/>
      </c>
      <c r="IZ111" s="90" t="str">
        <f t="shared" si="581"/>
        <v/>
      </c>
      <c r="JA111" s="91" t="str">
        <f t="shared" si="582"/>
        <v/>
      </c>
      <c r="JB111" s="92" t="str">
        <f t="shared" si="583"/>
        <v/>
      </c>
      <c r="JC111" s="93" t="str">
        <f t="shared" si="584"/>
        <v/>
      </c>
      <c r="JD111" s="94" t="str">
        <f t="shared" si="585"/>
        <v/>
      </c>
      <c r="JE111" s="95" t="str">
        <f t="shared" si="586"/>
        <v/>
      </c>
      <c r="JG111" s="4"/>
      <c r="JI111" s="88" t="str">
        <f t="shared" si="587"/>
        <v/>
      </c>
      <c r="JJ111" s="89" t="str">
        <f t="shared" si="588"/>
        <v/>
      </c>
      <c r="JK111" s="90" t="str">
        <f t="shared" si="589"/>
        <v/>
      </c>
      <c r="JL111" s="90" t="str">
        <f t="shared" si="590"/>
        <v/>
      </c>
      <c r="JM111" s="91" t="str">
        <f t="shared" si="591"/>
        <v/>
      </c>
      <c r="JN111" s="92" t="str">
        <f t="shared" si="592"/>
        <v/>
      </c>
      <c r="JO111" s="93" t="str">
        <f t="shared" si="593"/>
        <v/>
      </c>
      <c r="JP111" s="94" t="str">
        <f t="shared" si="594"/>
        <v/>
      </c>
      <c r="JQ111" s="95" t="str">
        <f t="shared" si="595"/>
        <v/>
      </c>
      <c r="JS111" s="4"/>
      <c r="JU111" s="88" t="str">
        <f t="shared" si="596"/>
        <v/>
      </c>
      <c r="JV111" s="89" t="str">
        <f t="shared" si="597"/>
        <v/>
      </c>
      <c r="JW111" s="90" t="str">
        <f t="shared" si="598"/>
        <v/>
      </c>
      <c r="JX111" s="90" t="str">
        <f t="shared" si="599"/>
        <v/>
      </c>
      <c r="JY111" s="91" t="str">
        <f t="shared" si="600"/>
        <v/>
      </c>
      <c r="JZ111" s="92" t="str">
        <f t="shared" si="601"/>
        <v/>
      </c>
      <c r="KA111" s="93" t="str">
        <f t="shared" si="602"/>
        <v/>
      </c>
      <c r="KB111" s="94" t="str">
        <f t="shared" si="603"/>
        <v/>
      </c>
      <c r="KC111" s="95" t="str">
        <f t="shared" si="604"/>
        <v/>
      </c>
      <c r="KE111" s="4"/>
    </row>
    <row r="112" spans="1:291" ht="13.5" customHeight="1" x14ac:dyDescent="0.25">
      <c r="A112" s="17"/>
      <c r="E112" s="88" t="str">
        <f t="shared" si="390"/>
        <v/>
      </c>
      <c r="F112" s="89" t="str">
        <f t="shared" si="391"/>
        <v/>
      </c>
      <c r="G112" s="90" t="str">
        <f t="shared" si="392"/>
        <v/>
      </c>
      <c r="H112" s="90" t="str">
        <f t="shared" si="393"/>
        <v/>
      </c>
      <c r="I112" s="91" t="str">
        <f t="shared" si="394"/>
        <v/>
      </c>
      <c r="J112" s="92" t="str">
        <f t="shared" si="395"/>
        <v/>
      </c>
      <c r="K112" s="93" t="str">
        <f t="shared" si="396"/>
        <v/>
      </c>
      <c r="L112" s="94" t="str">
        <f t="shared" si="397"/>
        <v/>
      </c>
      <c r="M112" s="95" t="str">
        <f t="shared" si="398"/>
        <v/>
      </c>
      <c r="O112" s="4"/>
      <c r="Q112" s="88" t="str">
        <f t="shared" si="399"/>
        <v/>
      </c>
      <c r="R112" s="89" t="str">
        <f t="shared" si="400"/>
        <v/>
      </c>
      <c r="S112" s="90" t="str">
        <f t="shared" si="401"/>
        <v/>
      </c>
      <c r="T112" s="90" t="str">
        <f t="shared" si="402"/>
        <v/>
      </c>
      <c r="U112" s="91" t="str">
        <f t="shared" si="403"/>
        <v/>
      </c>
      <c r="V112" s="92" t="str">
        <f t="shared" si="404"/>
        <v/>
      </c>
      <c r="W112" s="93" t="str">
        <f t="shared" si="405"/>
        <v/>
      </c>
      <c r="X112" s="94" t="str">
        <f t="shared" si="406"/>
        <v/>
      </c>
      <c r="Y112" s="95" t="str">
        <f t="shared" si="407"/>
        <v/>
      </c>
      <c r="AA112" s="4"/>
      <c r="AC112" s="88" t="str">
        <f t="shared" si="408"/>
        <v/>
      </c>
      <c r="AD112" s="89" t="str">
        <f t="shared" si="409"/>
        <v/>
      </c>
      <c r="AE112" s="90" t="str">
        <f t="shared" si="410"/>
        <v/>
      </c>
      <c r="AF112" s="90" t="str">
        <f t="shared" si="411"/>
        <v/>
      </c>
      <c r="AG112" s="91" t="str">
        <f t="shared" si="412"/>
        <v/>
      </c>
      <c r="AH112" s="92" t="str">
        <f t="shared" si="413"/>
        <v/>
      </c>
      <c r="AI112" s="93" t="str">
        <f t="shared" si="414"/>
        <v/>
      </c>
      <c r="AJ112" s="94" t="str">
        <f t="shared" si="415"/>
        <v/>
      </c>
      <c r="AK112" s="95" t="str">
        <f t="shared" si="416"/>
        <v/>
      </c>
      <c r="AM112" s="4"/>
      <c r="AO112" s="88" t="str">
        <f t="shared" si="417"/>
        <v/>
      </c>
      <c r="AP112" s="89" t="str">
        <f t="shared" si="418"/>
        <v/>
      </c>
      <c r="AQ112" s="90" t="str">
        <f t="shared" si="419"/>
        <v/>
      </c>
      <c r="AR112" s="90" t="str">
        <f t="shared" si="420"/>
        <v/>
      </c>
      <c r="AS112" s="91" t="str">
        <f t="shared" si="421"/>
        <v/>
      </c>
      <c r="AT112" s="92" t="str">
        <f t="shared" si="422"/>
        <v/>
      </c>
      <c r="AU112" s="93" t="str">
        <f t="shared" si="423"/>
        <v/>
      </c>
      <c r="AV112" s="94" t="str">
        <f t="shared" si="424"/>
        <v/>
      </c>
      <c r="AW112" s="95" t="str">
        <f t="shared" si="425"/>
        <v/>
      </c>
      <c r="AY112" s="4"/>
      <c r="BA112" s="88" t="str">
        <f t="shared" si="426"/>
        <v/>
      </c>
      <c r="BB112" s="89" t="str">
        <f t="shared" si="427"/>
        <v/>
      </c>
      <c r="BC112" s="90" t="str">
        <f t="shared" si="428"/>
        <v/>
      </c>
      <c r="BD112" s="90" t="str">
        <f t="shared" si="429"/>
        <v/>
      </c>
      <c r="BE112" s="91" t="str">
        <f t="shared" si="430"/>
        <v/>
      </c>
      <c r="BF112" s="92" t="str">
        <f t="shared" si="431"/>
        <v/>
      </c>
      <c r="BG112" s="93" t="str">
        <f t="shared" si="432"/>
        <v/>
      </c>
      <c r="BH112" s="94" t="str">
        <f t="shared" si="433"/>
        <v/>
      </c>
      <c r="BI112" s="95" t="str">
        <f t="shared" si="434"/>
        <v/>
      </c>
      <c r="BK112" s="4"/>
      <c r="BM112" s="88" t="str">
        <f t="shared" si="435"/>
        <v/>
      </c>
      <c r="BN112" s="89" t="str">
        <f t="shared" si="436"/>
        <v/>
      </c>
      <c r="BO112" s="90" t="str">
        <f t="shared" si="437"/>
        <v/>
      </c>
      <c r="BP112" s="90" t="str">
        <f t="shared" si="438"/>
        <v/>
      </c>
      <c r="BQ112" s="91" t="str">
        <f t="shared" si="439"/>
        <v/>
      </c>
      <c r="BR112" s="92" t="str">
        <f t="shared" si="440"/>
        <v/>
      </c>
      <c r="BS112" s="93" t="str">
        <f t="shared" si="441"/>
        <v/>
      </c>
      <c r="BT112" s="94" t="str">
        <f t="shared" si="442"/>
        <v/>
      </c>
      <c r="BU112" s="95" t="str">
        <f t="shared" si="443"/>
        <v/>
      </c>
      <c r="BW112" s="4"/>
      <c r="BY112" s="88" t="str">
        <f t="shared" si="444"/>
        <v/>
      </c>
      <c r="BZ112" s="89" t="str">
        <f t="shared" si="445"/>
        <v/>
      </c>
      <c r="CA112" s="90" t="str">
        <f t="shared" si="446"/>
        <v/>
      </c>
      <c r="CB112" s="90" t="str">
        <f t="shared" si="447"/>
        <v/>
      </c>
      <c r="CC112" s="91" t="str">
        <f t="shared" si="448"/>
        <v/>
      </c>
      <c r="CD112" s="92" t="str">
        <f t="shared" si="449"/>
        <v/>
      </c>
      <c r="CE112" s="93" t="str">
        <f t="shared" si="450"/>
        <v/>
      </c>
      <c r="CF112" s="94" t="str">
        <f t="shared" si="451"/>
        <v/>
      </c>
      <c r="CG112" s="95" t="str">
        <f t="shared" si="452"/>
        <v/>
      </c>
      <c r="CI112" s="4"/>
      <c r="CK112" s="88" t="str">
        <f t="shared" si="453"/>
        <v/>
      </c>
      <c r="CL112" s="89" t="str">
        <f t="shared" si="454"/>
        <v/>
      </c>
      <c r="CM112" s="90" t="str">
        <f t="shared" si="455"/>
        <v/>
      </c>
      <c r="CN112" s="90" t="str">
        <f t="shared" si="456"/>
        <v/>
      </c>
      <c r="CO112" s="91" t="str">
        <f t="shared" si="457"/>
        <v/>
      </c>
      <c r="CP112" s="92" t="str">
        <f t="shared" si="458"/>
        <v/>
      </c>
      <c r="CQ112" s="93" t="str">
        <f t="shared" si="459"/>
        <v/>
      </c>
      <c r="CR112" s="94" t="str">
        <f t="shared" si="460"/>
        <v/>
      </c>
      <c r="CS112" s="95" t="str">
        <f t="shared" si="461"/>
        <v/>
      </c>
      <c r="CU112" s="4"/>
      <c r="CW112" s="88" t="str">
        <f t="shared" si="462"/>
        <v/>
      </c>
      <c r="CX112" s="89" t="str">
        <f t="shared" si="463"/>
        <v/>
      </c>
      <c r="CY112" s="90" t="str">
        <f t="shared" si="464"/>
        <v/>
      </c>
      <c r="CZ112" s="90" t="str">
        <f t="shared" si="465"/>
        <v/>
      </c>
      <c r="DA112" s="91" t="str">
        <f t="shared" si="466"/>
        <v/>
      </c>
      <c r="DB112" s="92" t="str">
        <f t="shared" si="467"/>
        <v/>
      </c>
      <c r="DC112" s="93" t="str">
        <f t="shared" si="468"/>
        <v/>
      </c>
      <c r="DD112" s="94" t="str">
        <f t="shared" si="469"/>
        <v/>
      </c>
      <c r="DE112" s="95" t="str">
        <f t="shared" si="470"/>
        <v/>
      </c>
      <c r="DG112" s="4"/>
      <c r="DI112" s="88" t="str">
        <f t="shared" si="471"/>
        <v/>
      </c>
      <c r="DJ112" s="89" t="str">
        <f t="shared" si="472"/>
        <v/>
      </c>
      <c r="DK112" s="90" t="str">
        <f t="shared" si="473"/>
        <v/>
      </c>
      <c r="DL112" s="90" t="str">
        <f t="shared" si="474"/>
        <v/>
      </c>
      <c r="DM112" s="91" t="str">
        <f t="shared" si="475"/>
        <v/>
      </c>
      <c r="DN112" s="92" t="str">
        <f t="shared" si="476"/>
        <v/>
      </c>
      <c r="DO112" s="93" t="str">
        <f t="shared" si="477"/>
        <v/>
      </c>
      <c r="DP112" s="94" t="str">
        <f t="shared" si="478"/>
        <v/>
      </c>
      <c r="DQ112" s="95" t="str">
        <f t="shared" si="479"/>
        <v/>
      </c>
      <c r="DS112" s="4"/>
      <c r="DU112" s="88" t="str">
        <f t="shared" si="480"/>
        <v/>
      </c>
      <c r="DV112" s="89" t="str">
        <f t="shared" si="481"/>
        <v/>
      </c>
      <c r="DW112" s="90" t="str">
        <f t="shared" si="482"/>
        <v/>
      </c>
      <c r="DX112" s="90" t="str">
        <f t="shared" si="483"/>
        <v/>
      </c>
      <c r="DY112" s="91" t="str">
        <f t="shared" si="484"/>
        <v/>
      </c>
      <c r="DZ112" s="92" t="str">
        <f t="shared" si="485"/>
        <v/>
      </c>
      <c r="EA112" s="93" t="str">
        <f t="shared" si="486"/>
        <v/>
      </c>
      <c r="EB112" s="94" t="str">
        <f t="shared" si="487"/>
        <v/>
      </c>
      <c r="EC112" s="95" t="str">
        <f t="shared" si="488"/>
        <v/>
      </c>
      <c r="EE112" s="4"/>
      <c r="EG112" s="88" t="str">
        <f t="shared" si="489"/>
        <v/>
      </c>
      <c r="EH112" s="89" t="str">
        <f t="shared" si="490"/>
        <v/>
      </c>
      <c r="EI112" s="90" t="str">
        <f t="shared" si="491"/>
        <v/>
      </c>
      <c r="EJ112" s="90" t="str">
        <f t="shared" si="492"/>
        <v/>
      </c>
      <c r="EK112" s="91" t="str">
        <f t="shared" si="493"/>
        <v/>
      </c>
      <c r="EL112" s="92" t="str">
        <f t="shared" si="494"/>
        <v/>
      </c>
      <c r="EM112" s="93" t="str">
        <f t="shared" si="495"/>
        <v/>
      </c>
      <c r="EN112" s="94" t="str">
        <f t="shared" si="496"/>
        <v/>
      </c>
      <c r="EO112" s="95" t="str">
        <f t="shared" si="497"/>
        <v/>
      </c>
      <c r="EQ112" s="4"/>
      <c r="ES112" s="88" t="str">
        <f t="shared" si="498"/>
        <v/>
      </c>
      <c r="ET112" s="89" t="str">
        <f t="shared" si="499"/>
        <v/>
      </c>
      <c r="EU112" s="90" t="str">
        <f t="shared" si="500"/>
        <v/>
      </c>
      <c r="EV112" s="90" t="str">
        <f t="shared" si="501"/>
        <v/>
      </c>
      <c r="EW112" s="91" t="str">
        <f t="shared" si="502"/>
        <v/>
      </c>
      <c r="EX112" s="92" t="str">
        <f t="shared" si="503"/>
        <v/>
      </c>
      <c r="EY112" s="93" t="str">
        <f t="shared" si="504"/>
        <v/>
      </c>
      <c r="EZ112" s="94" t="str">
        <f t="shared" si="505"/>
        <v/>
      </c>
      <c r="FA112" s="95" t="str">
        <f t="shared" si="506"/>
        <v/>
      </c>
      <c r="FC112" s="4"/>
      <c r="FE112" s="88" t="str">
        <f t="shared" si="507"/>
        <v/>
      </c>
      <c r="FF112" s="89" t="str">
        <f t="shared" si="508"/>
        <v/>
      </c>
      <c r="FG112" s="90" t="str">
        <f t="shared" si="509"/>
        <v/>
      </c>
      <c r="FH112" s="90" t="str">
        <f t="shared" si="510"/>
        <v/>
      </c>
      <c r="FI112" s="91" t="str">
        <f t="shared" si="511"/>
        <v/>
      </c>
      <c r="FJ112" s="92" t="str">
        <f t="shared" si="512"/>
        <v/>
      </c>
      <c r="FK112" s="93" t="str">
        <f t="shared" si="513"/>
        <v/>
      </c>
      <c r="FL112" s="94" t="str">
        <f t="shared" si="514"/>
        <v/>
      </c>
      <c r="FM112" s="95" t="str">
        <f t="shared" si="515"/>
        <v/>
      </c>
      <c r="FO112" s="4"/>
      <c r="FQ112" s="88" t="str">
        <f>IF(FU112="","",#REF!)</f>
        <v/>
      </c>
      <c r="FR112" s="89" t="str">
        <f t="shared" si="516"/>
        <v/>
      </c>
      <c r="FS112" s="90" t="str">
        <f t="shared" si="517"/>
        <v/>
      </c>
      <c r="FT112" s="90" t="str">
        <f t="shared" si="518"/>
        <v/>
      </c>
      <c r="FU112" s="91" t="str">
        <f t="shared" si="519"/>
        <v/>
      </c>
      <c r="FV112" s="92" t="str">
        <f t="shared" si="520"/>
        <v/>
      </c>
      <c r="FW112" s="93" t="str">
        <f t="shared" si="521"/>
        <v/>
      </c>
      <c r="FX112" s="94" t="str">
        <f t="shared" si="522"/>
        <v/>
      </c>
      <c r="FY112" s="95" t="str">
        <f t="shared" si="523"/>
        <v/>
      </c>
      <c r="GA112" s="4"/>
      <c r="GC112" s="88" t="str">
        <f t="shared" si="524"/>
        <v/>
      </c>
      <c r="GD112" s="89" t="str">
        <f t="shared" si="525"/>
        <v/>
      </c>
      <c r="GE112" s="90" t="str">
        <f t="shared" si="526"/>
        <v/>
      </c>
      <c r="GF112" s="90" t="str">
        <f t="shared" si="527"/>
        <v/>
      </c>
      <c r="GG112" s="91" t="str">
        <f t="shared" si="528"/>
        <v/>
      </c>
      <c r="GH112" s="92" t="str">
        <f t="shared" si="529"/>
        <v/>
      </c>
      <c r="GI112" s="93" t="str">
        <f t="shared" si="530"/>
        <v/>
      </c>
      <c r="GJ112" s="94" t="str">
        <f t="shared" si="531"/>
        <v/>
      </c>
      <c r="GK112" s="95" t="str">
        <f t="shared" si="532"/>
        <v/>
      </c>
      <c r="GM112" s="4"/>
      <c r="GO112" s="88" t="str">
        <f t="shared" si="533"/>
        <v/>
      </c>
      <c r="GP112" s="89" t="str">
        <f t="shared" si="534"/>
        <v/>
      </c>
      <c r="GQ112" s="90" t="str">
        <f t="shared" si="535"/>
        <v/>
      </c>
      <c r="GR112" s="90" t="str">
        <f t="shared" si="536"/>
        <v/>
      </c>
      <c r="GS112" s="91" t="str">
        <f t="shared" si="537"/>
        <v/>
      </c>
      <c r="GT112" s="92" t="str">
        <f t="shared" si="538"/>
        <v/>
      </c>
      <c r="GU112" s="93" t="str">
        <f t="shared" si="539"/>
        <v/>
      </c>
      <c r="GV112" s="94" t="str">
        <f t="shared" si="540"/>
        <v/>
      </c>
      <c r="GW112" s="95" t="str">
        <f t="shared" si="541"/>
        <v/>
      </c>
      <c r="GY112" s="4"/>
      <c r="HA112" s="88" t="str">
        <f t="shared" si="542"/>
        <v/>
      </c>
      <c r="HB112" s="89" t="str">
        <f t="shared" si="543"/>
        <v/>
      </c>
      <c r="HC112" s="90" t="str">
        <f t="shared" si="544"/>
        <v/>
      </c>
      <c r="HD112" s="90" t="str">
        <f t="shared" si="545"/>
        <v/>
      </c>
      <c r="HE112" s="91" t="str">
        <f t="shared" si="546"/>
        <v/>
      </c>
      <c r="HF112" s="92" t="str">
        <f t="shared" si="547"/>
        <v/>
      </c>
      <c r="HG112" s="93" t="str">
        <f t="shared" si="548"/>
        <v/>
      </c>
      <c r="HH112" s="94" t="str">
        <f t="shared" si="549"/>
        <v/>
      </c>
      <c r="HI112" s="95" t="str">
        <f t="shared" si="550"/>
        <v/>
      </c>
      <c r="HK112" s="4"/>
      <c r="HM112" s="88" t="str">
        <f t="shared" si="551"/>
        <v/>
      </c>
      <c r="HN112" s="89" t="str">
        <f t="shared" si="552"/>
        <v/>
      </c>
      <c r="HO112" s="90" t="str">
        <f t="shared" si="553"/>
        <v/>
      </c>
      <c r="HP112" s="90" t="str">
        <f t="shared" si="554"/>
        <v/>
      </c>
      <c r="HQ112" s="91" t="str">
        <f t="shared" si="555"/>
        <v/>
      </c>
      <c r="HR112" s="92" t="str">
        <f t="shared" si="556"/>
        <v/>
      </c>
      <c r="HS112" s="93" t="str">
        <f t="shared" si="557"/>
        <v/>
      </c>
      <c r="HT112" s="94" t="str">
        <f t="shared" si="558"/>
        <v/>
      </c>
      <c r="HU112" s="95" t="str">
        <f t="shared" si="559"/>
        <v/>
      </c>
      <c r="HW112" s="4"/>
      <c r="HY112" s="88" t="str">
        <f t="shared" si="560"/>
        <v/>
      </c>
      <c r="HZ112" s="89" t="str">
        <f t="shared" si="561"/>
        <v/>
      </c>
      <c r="IA112" s="90" t="str">
        <f t="shared" si="562"/>
        <v/>
      </c>
      <c r="IB112" s="90" t="str">
        <f t="shared" si="563"/>
        <v/>
      </c>
      <c r="IC112" s="91" t="str">
        <f t="shared" si="564"/>
        <v/>
      </c>
      <c r="ID112" s="92" t="str">
        <f t="shared" si="565"/>
        <v/>
      </c>
      <c r="IE112" s="93" t="str">
        <f t="shared" si="566"/>
        <v/>
      </c>
      <c r="IF112" s="94" t="str">
        <f t="shared" si="567"/>
        <v/>
      </c>
      <c r="IG112" s="95" t="str">
        <f t="shared" si="568"/>
        <v/>
      </c>
      <c r="II112" s="4"/>
      <c r="IK112" s="88" t="str">
        <f t="shared" si="569"/>
        <v/>
      </c>
      <c r="IL112" s="89" t="str">
        <f t="shared" si="570"/>
        <v/>
      </c>
      <c r="IM112" s="90" t="str">
        <f t="shared" si="571"/>
        <v/>
      </c>
      <c r="IN112" s="90" t="str">
        <f t="shared" si="572"/>
        <v/>
      </c>
      <c r="IO112" s="91" t="str">
        <f t="shared" si="573"/>
        <v/>
      </c>
      <c r="IP112" s="92" t="str">
        <f t="shared" si="574"/>
        <v/>
      </c>
      <c r="IQ112" s="93" t="str">
        <f t="shared" si="575"/>
        <v/>
      </c>
      <c r="IR112" s="94" t="str">
        <f t="shared" si="576"/>
        <v/>
      </c>
      <c r="IS112" s="95" t="str">
        <f t="shared" si="577"/>
        <v/>
      </c>
      <c r="IU112" s="4"/>
      <c r="IW112" s="88" t="str">
        <f t="shared" si="578"/>
        <v/>
      </c>
      <c r="IX112" s="89" t="str">
        <f t="shared" si="579"/>
        <v/>
      </c>
      <c r="IY112" s="90" t="str">
        <f t="shared" si="580"/>
        <v/>
      </c>
      <c r="IZ112" s="90" t="str">
        <f t="shared" si="581"/>
        <v/>
      </c>
      <c r="JA112" s="91" t="str">
        <f t="shared" si="582"/>
        <v/>
      </c>
      <c r="JB112" s="92" t="str">
        <f t="shared" si="583"/>
        <v/>
      </c>
      <c r="JC112" s="93" t="str">
        <f t="shared" si="584"/>
        <v/>
      </c>
      <c r="JD112" s="94" t="str">
        <f t="shared" si="585"/>
        <v/>
      </c>
      <c r="JE112" s="95" t="str">
        <f t="shared" si="586"/>
        <v/>
      </c>
      <c r="JG112" s="4"/>
      <c r="JI112" s="88" t="str">
        <f t="shared" si="587"/>
        <v/>
      </c>
      <c r="JJ112" s="89" t="str">
        <f t="shared" si="588"/>
        <v/>
      </c>
      <c r="JK112" s="90" t="str">
        <f t="shared" si="589"/>
        <v/>
      </c>
      <c r="JL112" s="90" t="str">
        <f t="shared" si="590"/>
        <v/>
      </c>
      <c r="JM112" s="91" t="str">
        <f t="shared" si="591"/>
        <v/>
      </c>
      <c r="JN112" s="92" t="str">
        <f t="shared" si="592"/>
        <v/>
      </c>
      <c r="JO112" s="93" t="str">
        <f t="shared" si="593"/>
        <v/>
      </c>
      <c r="JP112" s="94" t="str">
        <f t="shared" si="594"/>
        <v/>
      </c>
      <c r="JQ112" s="95" t="str">
        <f t="shared" si="595"/>
        <v/>
      </c>
      <c r="JS112" s="4"/>
      <c r="JU112" s="88" t="str">
        <f t="shared" si="596"/>
        <v/>
      </c>
      <c r="JV112" s="89" t="str">
        <f t="shared" si="597"/>
        <v/>
      </c>
      <c r="JW112" s="90" t="str">
        <f t="shared" si="598"/>
        <v/>
      </c>
      <c r="JX112" s="90" t="str">
        <f t="shared" si="599"/>
        <v/>
      </c>
      <c r="JY112" s="91" t="str">
        <f t="shared" si="600"/>
        <v/>
      </c>
      <c r="JZ112" s="92" t="str">
        <f t="shared" si="601"/>
        <v/>
      </c>
      <c r="KA112" s="93" t="str">
        <f t="shared" si="602"/>
        <v/>
      </c>
      <c r="KB112" s="94" t="str">
        <f t="shared" si="603"/>
        <v/>
      </c>
      <c r="KC112" s="95" t="str">
        <f t="shared" si="604"/>
        <v/>
      </c>
      <c r="KE112" s="4"/>
    </row>
    <row r="113" spans="1:291" ht="13.5" customHeight="1" x14ac:dyDescent="0.25">
      <c r="A113" s="17"/>
      <c r="E113" s="88" t="str">
        <f t="shared" si="390"/>
        <v/>
      </c>
      <c r="F113" s="89" t="str">
        <f t="shared" si="391"/>
        <v/>
      </c>
      <c r="G113" s="90" t="str">
        <f t="shared" si="392"/>
        <v/>
      </c>
      <c r="H113" s="90" t="str">
        <f t="shared" si="393"/>
        <v/>
      </c>
      <c r="I113" s="91" t="str">
        <f t="shared" si="394"/>
        <v/>
      </c>
      <c r="J113" s="92" t="str">
        <f t="shared" si="395"/>
        <v/>
      </c>
      <c r="K113" s="93" t="str">
        <f t="shared" si="396"/>
        <v/>
      </c>
      <c r="L113" s="94" t="str">
        <f t="shared" si="397"/>
        <v/>
      </c>
      <c r="M113" s="95" t="str">
        <f t="shared" si="398"/>
        <v/>
      </c>
      <c r="O113" s="4"/>
      <c r="Q113" s="88" t="str">
        <f t="shared" si="399"/>
        <v/>
      </c>
      <c r="R113" s="89" t="str">
        <f t="shared" si="400"/>
        <v/>
      </c>
      <c r="S113" s="90" t="str">
        <f t="shared" si="401"/>
        <v/>
      </c>
      <c r="T113" s="90" t="str">
        <f t="shared" si="402"/>
        <v/>
      </c>
      <c r="U113" s="91" t="str">
        <f t="shared" si="403"/>
        <v/>
      </c>
      <c r="V113" s="92" t="str">
        <f t="shared" si="404"/>
        <v/>
      </c>
      <c r="W113" s="93" t="str">
        <f t="shared" si="405"/>
        <v/>
      </c>
      <c r="X113" s="94" t="str">
        <f t="shared" si="406"/>
        <v/>
      </c>
      <c r="Y113" s="95" t="str">
        <f t="shared" si="407"/>
        <v/>
      </c>
      <c r="AA113" s="4"/>
      <c r="AC113" s="88" t="str">
        <f t="shared" si="408"/>
        <v/>
      </c>
      <c r="AD113" s="89" t="str">
        <f t="shared" si="409"/>
        <v/>
      </c>
      <c r="AE113" s="90" t="str">
        <f t="shared" si="410"/>
        <v/>
      </c>
      <c r="AF113" s="90" t="str">
        <f t="shared" si="411"/>
        <v/>
      </c>
      <c r="AG113" s="91" t="str">
        <f t="shared" si="412"/>
        <v/>
      </c>
      <c r="AH113" s="92" t="str">
        <f t="shared" si="413"/>
        <v/>
      </c>
      <c r="AI113" s="93" t="str">
        <f t="shared" si="414"/>
        <v/>
      </c>
      <c r="AJ113" s="94" t="str">
        <f t="shared" si="415"/>
        <v/>
      </c>
      <c r="AK113" s="95" t="str">
        <f t="shared" si="416"/>
        <v/>
      </c>
      <c r="AM113" s="4"/>
      <c r="AO113" s="88" t="str">
        <f t="shared" si="417"/>
        <v/>
      </c>
      <c r="AP113" s="89" t="str">
        <f t="shared" si="418"/>
        <v/>
      </c>
      <c r="AQ113" s="90" t="str">
        <f t="shared" si="419"/>
        <v/>
      </c>
      <c r="AR113" s="90" t="str">
        <f t="shared" si="420"/>
        <v/>
      </c>
      <c r="AS113" s="91" t="str">
        <f t="shared" si="421"/>
        <v/>
      </c>
      <c r="AT113" s="92" t="str">
        <f t="shared" si="422"/>
        <v/>
      </c>
      <c r="AU113" s="93" t="str">
        <f t="shared" si="423"/>
        <v/>
      </c>
      <c r="AV113" s="94" t="str">
        <f t="shared" si="424"/>
        <v/>
      </c>
      <c r="AW113" s="95" t="str">
        <f t="shared" si="425"/>
        <v/>
      </c>
      <c r="AY113" s="4"/>
      <c r="BA113" s="88" t="str">
        <f t="shared" si="426"/>
        <v/>
      </c>
      <c r="BB113" s="89" t="str">
        <f t="shared" si="427"/>
        <v/>
      </c>
      <c r="BC113" s="90" t="str">
        <f t="shared" si="428"/>
        <v/>
      </c>
      <c r="BD113" s="90" t="str">
        <f t="shared" si="429"/>
        <v/>
      </c>
      <c r="BE113" s="91" t="str">
        <f t="shared" si="430"/>
        <v/>
      </c>
      <c r="BF113" s="92" t="str">
        <f t="shared" si="431"/>
        <v/>
      </c>
      <c r="BG113" s="93" t="str">
        <f t="shared" si="432"/>
        <v/>
      </c>
      <c r="BH113" s="94" t="str">
        <f t="shared" si="433"/>
        <v/>
      </c>
      <c r="BI113" s="95" t="str">
        <f t="shared" si="434"/>
        <v/>
      </c>
      <c r="BK113" s="4"/>
      <c r="BM113" s="88" t="str">
        <f t="shared" si="435"/>
        <v/>
      </c>
      <c r="BN113" s="89" t="str">
        <f t="shared" si="436"/>
        <v/>
      </c>
      <c r="BO113" s="90" t="str">
        <f t="shared" si="437"/>
        <v/>
      </c>
      <c r="BP113" s="90" t="str">
        <f t="shared" si="438"/>
        <v/>
      </c>
      <c r="BQ113" s="91" t="str">
        <f t="shared" si="439"/>
        <v/>
      </c>
      <c r="BR113" s="92" t="str">
        <f t="shared" si="440"/>
        <v/>
      </c>
      <c r="BS113" s="93" t="str">
        <f t="shared" si="441"/>
        <v/>
      </c>
      <c r="BT113" s="94" t="str">
        <f t="shared" si="442"/>
        <v/>
      </c>
      <c r="BU113" s="95" t="str">
        <f t="shared" si="443"/>
        <v/>
      </c>
      <c r="BW113" s="4"/>
      <c r="BY113" s="88" t="str">
        <f t="shared" si="444"/>
        <v/>
      </c>
      <c r="BZ113" s="89" t="str">
        <f t="shared" si="445"/>
        <v/>
      </c>
      <c r="CA113" s="90" t="str">
        <f t="shared" si="446"/>
        <v/>
      </c>
      <c r="CB113" s="90" t="str">
        <f t="shared" si="447"/>
        <v/>
      </c>
      <c r="CC113" s="91" t="str">
        <f t="shared" si="448"/>
        <v/>
      </c>
      <c r="CD113" s="92" t="str">
        <f t="shared" si="449"/>
        <v/>
      </c>
      <c r="CE113" s="93" t="str">
        <f t="shared" si="450"/>
        <v/>
      </c>
      <c r="CF113" s="94" t="str">
        <f t="shared" si="451"/>
        <v/>
      </c>
      <c r="CG113" s="95" t="str">
        <f t="shared" si="452"/>
        <v/>
      </c>
      <c r="CI113" s="4"/>
      <c r="CK113" s="88" t="str">
        <f t="shared" si="453"/>
        <v/>
      </c>
      <c r="CL113" s="89" t="str">
        <f t="shared" si="454"/>
        <v/>
      </c>
      <c r="CM113" s="90" t="str">
        <f t="shared" si="455"/>
        <v/>
      </c>
      <c r="CN113" s="90" t="str">
        <f t="shared" si="456"/>
        <v/>
      </c>
      <c r="CO113" s="91" t="str">
        <f t="shared" si="457"/>
        <v/>
      </c>
      <c r="CP113" s="92" t="str">
        <f t="shared" si="458"/>
        <v/>
      </c>
      <c r="CQ113" s="93" t="str">
        <f t="shared" si="459"/>
        <v/>
      </c>
      <c r="CR113" s="94" t="str">
        <f t="shared" si="460"/>
        <v/>
      </c>
      <c r="CS113" s="95" t="str">
        <f t="shared" si="461"/>
        <v/>
      </c>
      <c r="CU113" s="4"/>
      <c r="CW113" s="88" t="str">
        <f t="shared" si="462"/>
        <v/>
      </c>
      <c r="CX113" s="89" t="str">
        <f t="shared" si="463"/>
        <v/>
      </c>
      <c r="CY113" s="90" t="str">
        <f t="shared" si="464"/>
        <v/>
      </c>
      <c r="CZ113" s="90" t="str">
        <f t="shared" si="465"/>
        <v/>
      </c>
      <c r="DA113" s="91" t="str">
        <f t="shared" si="466"/>
        <v/>
      </c>
      <c r="DB113" s="92" t="str">
        <f t="shared" si="467"/>
        <v/>
      </c>
      <c r="DC113" s="93" t="str">
        <f t="shared" si="468"/>
        <v/>
      </c>
      <c r="DD113" s="94" t="str">
        <f t="shared" si="469"/>
        <v/>
      </c>
      <c r="DE113" s="95" t="str">
        <f t="shared" si="470"/>
        <v/>
      </c>
      <c r="DG113" s="4"/>
      <c r="DI113" s="88" t="str">
        <f t="shared" si="471"/>
        <v/>
      </c>
      <c r="DJ113" s="89" t="str">
        <f t="shared" si="472"/>
        <v/>
      </c>
      <c r="DK113" s="90" t="str">
        <f t="shared" si="473"/>
        <v/>
      </c>
      <c r="DL113" s="90" t="str">
        <f t="shared" si="474"/>
        <v/>
      </c>
      <c r="DM113" s="91" t="str">
        <f t="shared" si="475"/>
        <v/>
      </c>
      <c r="DN113" s="92" t="str">
        <f t="shared" si="476"/>
        <v/>
      </c>
      <c r="DO113" s="93" t="str">
        <f t="shared" si="477"/>
        <v/>
      </c>
      <c r="DP113" s="94" t="str">
        <f t="shared" si="478"/>
        <v/>
      </c>
      <c r="DQ113" s="95" t="str">
        <f t="shared" si="479"/>
        <v/>
      </c>
      <c r="DS113" s="4"/>
      <c r="DU113" s="88" t="str">
        <f t="shared" si="480"/>
        <v/>
      </c>
      <c r="DV113" s="89" t="str">
        <f t="shared" si="481"/>
        <v/>
      </c>
      <c r="DW113" s="90" t="str">
        <f t="shared" si="482"/>
        <v/>
      </c>
      <c r="DX113" s="90" t="str">
        <f t="shared" si="483"/>
        <v/>
      </c>
      <c r="DY113" s="91" t="str">
        <f t="shared" si="484"/>
        <v/>
      </c>
      <c r="DZ113" s="92" t="str">
        <f t="shared" si="485"/>
        <v/>
      </c>
      <c r="EA113" s="93" t="str">
        <f t="shared" si="486"/>
        <v/>
      </c>
      <c r="EB113" s="94" t="str">
        <f t="shared" si="487"/>
        <v/>
      </c>
      <c r="EC113" s="95" t="str">
        <f t="shared" si="488"/>
        <v/>
      </c>
      <c r="EE113" s="4"/>
      <c r="EG113" s="88" t="str">
        <f t="shared" si="489"/>
        <v/>
      </c>
      <c r="EH113" s="89" t="str">
        <f t="shared" si="490"/>
        <v/>
      </c>
      <c r="EI113" s="90" t="str">
        <f t="shared" si="491"/>
        <v/>
      </c>
      <c r="EJ113" s="90" t="str">
        <f t="shared" si="492"/>
        <v/>
      </c>
      <c r="EK113" s="91" t="str">
        <f t="shared" si="493"/>
        <v/>
      </c>
      <c r="EL113" s="92" t="str">
        <f t="shared" si="494"/>
        <v/>
      </c>
      <c r="EM113" s="93" t="str">
        <f t="shared" si="495"/>
        <v/>
      </c>
      <c r="EN113" s="94" t="str">
        <f t="shared" si="496"/>
        <v/>
      </c>
      <c r="EO113" s="95" t="str">
        <f t="shared" si="497"/>
        <v/>
      </c>
      <c r="EQ113" s="4"/>
      <c r="ES113" s="88" t="str">
        <f t="shared" si="498"/>
        <v/>
      </c>
      <c r="ET113" s="89" t="str">
        <f t="shared" si="499"/>
        <v/>
      </c>
      <c r="EU113" s="90" t="str">
        <f t="shared" si="500"/>
        <v/>
      </c>
      <c r="EV113" s="90" t="str">
        <f t="shared" si="501"/>
        <v/>
      </c>
      <c r="EW113" s="91" t="str">
        <f t="shared" si="502"/>
        <v/>
      </c>
      <c r="EX113" s="92" t="str">
        <f t="shared" si="503"/>
        <v/>
      </c>
      <c r="EY113" s="93" t="str">
        <f t="shared" si="504"/>
        <v/>
      </c>
      <c r="EZ113" s="94" t="str">
        <f t="shared" si="505"/>
        <v/>
      </c>
      <c r="FA113" s="95" t="str">
        <f t="shared" si="506"/>
        <v/>
      </c>
      <c r="FC113" s="4"/>
      <c r="FE113" s="88" t="str">
        <f t="shared" si="507"/>
        <v/>
      </c>
      <c r="FF113" s="89" t="str">
        <f t="shared" si="508"/>
        <v/>
      </c>
      <c r="FG113" s="90" t="str">
        <f t="shared" si="509"/>
        <v/>
      </c>
      <c r="FH113" s="90" t="str">
        <f t="shared" si="510"/>
        <v/>
      </c>
      <c r="FI113" s="91" t="str">
        <f t="shared" si="511"/>
        <v/>
      </c>
      <c r="FJ113" s="92" t="str">
        <f t="shared" si="512"/>
        <v/>
      </c>
      <c r="FK113" s="93" t="str">
        <f t="shared" si="513"/>
        <v/>
      </c>
      <c r="FL113" s="94" t="str">
        <f t="shared" si="514"/>
        <v/>
      </c>
      <c r="FM113" s="95" t="str">
        <f t="shared" si="515"/>
        <v/>
      </c>
      <c r="FO113" s="4"/>
      <c r="FQ113" s="88" t="str">
        <f>IF(FU113="","",#REF!)</f>
        <v/>
      </c>
      <c r="FR113" s="89" t="str">
        <f t="shared" si="516"/>
        <v/>
      </c>
      <c r="FS113" s="90" t="str">
        <f t="shared" si="517"/>
        <v/>
      </c>
      <c r="FT113" s="90" t="str">
        <f t="shared" si="518"/>
        <v/>
      </c>
      <c r="FU113" s="91" t="str">
        <f t="shared" si="519"/>
        <v/>
      </c>
      <c r="FV113" s="92" t="str">
        <f t="shared" si="520"/>
        <v/>
      </c>
      <c r="FW113" s="93" t="str">
        <f t="shared" si="521"/>
        <v/>
      </c>
      <c r="FX113" s="94" t="str">
        <f t="shared" si="522"/>
        <v/>
      </c>
      <c r="FY113" s="95" t="str">
        <f t="shared" si="523"/>
        <v/>
      </c>
      <c r="GA113" s="4"/>
      <c r="GC113" s="88" t="str">
        <f t="shared" si="524"/>
        <v/>
      </c>
      <c r="GD113" s="89" t="str">
        <f t="shared" si="525"/>
        <v/>
      </c>
      <c r="GE113" s="90" t="str">
        <f t="shared" si="526"/>
        <v/>
      </c>
      <c r="GF113" s="90" t="str">
        <f t="shared" si="527"/>
        <v/>
      </c>
      <c r="GG113" s="91" t="str">
        <f t="shared" si="528"/>
        <v/>
      </c>
      <c r="GH113" s="92" t="str">
        <f t="shared" si="529"/>
        <v/>
      </c>
      <c r="GI113" s="93" t="str">
        <f t="shared" si="530"/>
        <v/>
      </c>
      <c r="GJ113" s="94" t="str">
        <f t="shared" si="531"/>
        <v/>
      </c>
      <c r="GK113" s="95" t="str">
        <f t="shared" si="532"/>
        <v/>
      </c>
      <c r="GM113" s="4"/>
      <c r="GO113" s="88" t="str">
        <f t="shared" si="533"/>
        <v/>
      </c>
      <c r="GP113" s="89" t="str">
        <f t="shared" si="534"/>
        <v/>
      </c>
      <c r="GQ113" s="90" t="str">
        <f t="shared" si="535"/>
        <v/>
      </c>
      <c r="GR113" s="90" t="str">
        <f t="shared" si="536"/>
        <v/>
      </c>
      <c r="GS113" s="91" t="str">
        <f t="shared" si="537"/>
        <v/>
      </c>
      <c r="GT113" s="92" t="str">
        <f t="shared" si="538"/>
        <v/>
      </c>
      <c r="GU113" s="93" t="str">
        <f t="shared" si="539"/>
        <v/>
      </c>
      <c r="GV113" s="94" t="str">
        <f t="shared" si="540"/>
        <v/>
      </c>
      <c r="GW113" s="95" t="str">
        <f t="shared" si="541"/>
        <v/>
      </c>
      <c r="GY113" s="4"/>
      <c r="HA113" s="88" t="str">
        <f t="shared" si="542"/>
        <v/>
      </c>
      <c r="HB113" s="89" t="str">
        <f t="shared" si="543"/>
        <v/>
      </c>
      <c r="HC113" s="90" t="str">
        <f t="shared" si="544"/>
        <v/>
      </c>
      <c r="HD113" s="90" t="str">
        <f t="shared" si="545"/>
        <v/>
      </c>
      <c r="HE113" s="91" t="str">
        <f t="shared" si="546"/>
        <v/>
      </c>
      <c r="HF113" s="92" t="str">
        <f t="shared" si="547"/>
        <v/>
      </c>
      <c r="HG113" s="93" t="str">
        <f t="shared" si="548"/>
        <v/>
      </c>
      <c r="HH113" s="94" t="str">
        <f t="shared" si="549"/>
        <v/>
      </c>
      <c r="HI113" s="95" t="str">
        <f t="shared" si="550"/>
        <v/>
      </c>
      <c r="HK113" s="4"/>
      <c r="HM113" s="88" t="str">
        <f t="shared" si="551"/>
        <v/>
      </c>
      <c r="HN113" s="89" t="str">
        <f t="shared" si="552"/>
        <v/>
      </c>
      <c r="HO113" s="90" t="str">
        <f t="shared" si="553"/>
        <v/>
      </c>
      <c r="HP113" s="90" t="str">
        <f t="shared" si="554"/>
        <v/>
      </c>
      <c r="HQ113" s="91" t="str">
        <f t="shared" si="555"/>
        <v/>
      </c>
      <c r="HR113" s="92" t="str">
        <f t="shared" si="556"/>
        <v/>
      </c>
      <c r="HS113" s="93" t="str">
        <f t="shared" si="557"/>
        <v/>
      </c>
      <c r="HT113" s="94" t="str">
        <f t="shared" si="558"/>
        <v/>
      </c>
      <c r="HU113" s="95" t="str">
        <f t="shared" si="559"/>
        <v/>
      </c>
      <c r="HW113" s="4"/>
      <c r="HY113" s="88" t="str">
        <f t="shared" si="560"/>
        <v/>
      </c>
      <c r="HZ113" s="89" t="str">
        <f t="shared" si="561"/>
        <v/>
      </c>
      <c r="IA113" s="90" t="str">
        <f t="shared" si="562"/>
        <v/>
      </c>
      <c r="IB113" s="90" t="str">
        <f t="shared" si="563"/>
        <v/>
      </c>
      <c r="IC113" s="91" t="str">
        <f t="shared" si="564"/>
        <v/>
      </c>
      <c r="ID113" s="92" t="str">
        <f t="shared" si="565"/>
        <v/>
      </c>
      <c r="IE113" s="93" t="str">
        <f t="shared" si="566"/>
        <v/>
      </c>
      <c r="IF113" s="94" t="str">
        <f t="shared" si="567"/>
        <v/>
      </c>
      <c r="IG113" s="95" t="str">
        <f t="shared" si="568"/>
        <v/>
      </c>
      <c r="II113" s="4"/>
      <c r="IK113" s="88" t="str">
        <f t="shared" si="569"/>
        <v/>
      </c>
      <c r="IL113" s="89" t="str">
        <f t="shared" si="570"/>
        <v/>
      </c>
      <c r="IM113" s="90" t="str">
        <f t="shared" si="571"/>
        <v/>
      </c>
      <c r="IN113" s="90" t="str">
        <f t="shared" si="572"/>
        <v/>
      </c>
      <c r="IO113" s="91" t="str">
        <f t="shared" si="573"/>
        <v/>
      </c>
      <c r="IP113" s="92" t="str">
        <f t="shared" si="574"/>
        <v/>
      </c>
      <c r="IQ113" s="93" t="str">
        <f t="shared" si="575"/>
        <v/>
      </c>
      <c r="IR113" s="94" t="str">
        <f t="shared" si="576"/>
        <v/>
      </c>
      <c r="IS113" s="95" t="str">
        <f t="shared" si="577"/>
        <v/>
      </c>
      <c r="IU113" s="4"/>
      <c r="IW113" s="88" t="str">
        <f t="shared" si="578"/>
        <v/>
      </c>
      <c r="IX113" s="89" t="str">
        <f t="shared" si="579"/>
        <v/>
      </c>
      <c r="IY113" s="90" t="str">
        <f t="shared" si="580"/>
        <v/>
      </c>
      <c r="IZ113" s="90" t="str">
        <f t="shared" si="581"/>
        <v/>
      </c>
      <c r="JA113" s="91" t="str">
        <f t="shared" si="582"/>
        <v/>
      </c>
      <c r="JB113" s="92" t="str">
        <f t="shared" si="583"/>
        <v/>
      </c>
      <c r="JC113" s="93" t="str">
        <f t="shared" si="584"/>
        <v/>
      </c>
      <c r="JD113" s="94" t="str">
        <f t="shared" si="585"/>
        <v/>
      </c>
      <c r="JE113" s="95" t="str">
        <f t="shared" si="586"/>
        <v/>
      </c>
      <c r="JG113" s="4"/>
      <c r="JI113" s="88" t="str">
        <f t="shared" si="587"/>
        <v/>
      </c>
      <c r="JJ113" s="89" t="str">
        <f t="shared" si="588"/>
        <v/>
      </c>
      <c r="JK113" s="90" t="str">
        <f t="shared" si="589"/>
        <v/>
      </c>
      <c r="JL113" s="90" t="str">
        <f t="shared" si="590"/>
        <v/>
      </c>
      <c r="JM113" s="91" t="str">
        <f t="shared" si="591"/>
        <v/>
      </c>
      <c r="JN113" s="92" t="str">
        <f t="shared" si="592"/>
        <v/>
      </c>
      <c r="JO113" s="93" t="str">
        <f t="shared" si="593"/>
        <v/>
      </c>
      <c r="JP113" s="94" t="str">
        <f t="shared" si="594"/>
        <v/>
      </c>
      <c r="JQ113" s="95" t="str">
        <f t="shared" si="595"/>
        <v/>
      </c>
      <c r="JS113" s="4"/>
      <c r="JU113" s="88" t="str">
        <f t="shared" si="596"/>
        <v/>
      </c>
      <c r="JV113" s="89" t="str">
        <f t="shared" si="597"/>
        <v/>
      </c>
      <c r="JW113" s="90" t="str">
        <f t="shared" si="598"/>
        <v/>
      </c>
      <c r="JX113" s="90" t="str">
        <f t="shared" si="599"/>
        <v/>
      </c>
      <c r="JY113" s="91" t="str">
        <f t="shared" si="600"/>
        <v/>
      </c>
      <c r="JZ113" s="92" t="str">
        <f t="shared" si="601"/>
        <v/>
      </c>
      <c r="KA113" s="93" t="str">
        <f t="shared" si="602"/>
        <v/>
      </c>
      <c r="KB113" s="94" t="str">
        <f t="shared" si="603"/>
        <v/>
      </c>
      <c r="KC113" s="95" t="str">
        <f t="shared" si="604"/>
        <v/>
      </c>
      <c r="KE113" s="4"/>
    </row>
    <row r="114" spans="1:291" ht="13.5" customHeight="1" x14ac:dyDescent="0.25">
      <c r="A114" s="17"/>
      <c r="E114" s="88" t="str">
        <f t="shared" si="390"/>
        <v/>
      </c>
      <c r="F114" s="89" t="str">
        <f t="shared" si="391"/>
        <v/>
      </c>
      <c r="G114" s="90" t="str">
        <f t="shared" si="392"/>
        <v/>
      </c>
      <c r="H114" s="90" t="str">
        <f t="shared" si="393"/>
        <v/>
      </c>
      <c r="I114" s="91" t="str">
        <f t="shared" si="394"/>
        <v/>
      </c>
      <c r="J114" s="92" t="str">
        <f t="shared" si="395"/>
        <v/>
      </c>
      <c r="K114" s="93" t="str">
        <f t="shared" si="396"/>
        <v/>
      </c>
      <c r="L114" s="94" t="str">
        <f t="shared" si="397"/>
        <v/>
      </c>
      <c r="M114" s="95" t="str">
        <f t="shared" si="398"/>
        <v/>
      </c>
      <c r="O114" s="4"/>
      <c r="Q114" s="88" t="str">
        <f t="shared" si="399"/>
        <v/>
      </c>
      <c r="R114" s="89" t="str">
        <f t="shared" si="400"/>
        <v/>
      </c>
      <c r="S114" s="90" t="str">
        <f t="shared" si="401"/>
        <v/>
      </c>
      <c r="T114" s="90" t="str">
        <f t="shared" si="402"/>
        <v/>
      </c>
      <c r="U114" s="91" t="str">
        <f t="shared" si="403"/>
        <v/>
      </c>
      <c r="V114" s="92" t="str">
        <f t="shared" si="404"/>
        <v/>
      </c>
      <c r="W114" s="93" t="str">
        <f t="shared" si="405"/>
        <v/>
      </c>
      <c r="X114" s="94" t="str">
        <f t="shared" si="406"/>
        <v/>
      </c>
      <c r="Y114" s="95" t="str">
        <f t="shared" si="407"/>
        <v/>
      </c>
      <c r="AA114" s="4"/>
      <c r="AC114" s="88" t="str">
        <f t="shared" si="408"/>
        <v/>
      </c>
      <c r="AD114" s="89" t="str">
        <f t="shared" si="409"/>
        <v/>
      </c>
      <c r="AE114" s="90" t="str">
        <f t="shared" si="410"/>
        <v/>
      </c>
      <c r="AF114" s="90" t="str">
        <f t="shared" si="411"/>
        <v/>
      </c>
      <c r="AG114" s="91" t="str">
        <f t="shared" si="412"/>
        <v/>
      </c>
      <c r="AH114" s="92" t="str">
        <f t="shared" si="413"/>
        <v/>
      </c>
      <c r="AI114" s="93" t="str">
        <f t="shared" si="414"/>
        <v/>
      </c>
      <c r="AJ114" s="94" t="str">
        <f t="shared" si="415"/>
        <v/>
      </c>
      <c r="AK114" s="95" t="str">
        <f t="shared" si="416"/>
        <v/>
      </c>
      <c r="AM114" s="4"/>
      <c r="AO114" s="88" t="str">
        <f t="shared" si="417"/>
        <v/>
      </c>
      <c r="AP114" s="89" t="str">
        <f t="shared" si="418"/>
        <v/>
      </c>
      <c r="AQ114" s="90" t="str">
        <f t="shared" si="419"/>
        <v/>
      </c>
      <c r="AR114" s="90" t="str">
        <f t="shared" si="420"/>
        <v/>
      </c>
      <c r="AS114" s="91" t="str">
        <f t="shared" si="421"/>
        <v/>
      </c>
      <c r="AT114" s="92" t="str">
        <f t="shared" si="422"/>
        <v/>
      </c>
      <c r="AU114" s="93" t="str">
        <f t="shared" si="423"/>
        <v/>
      </c>
      <c r="AV114" s="94" t="str">
        <f t="shared" si="424"/>
        <v/>
      </c>
      <c r="AW114" s="95" t="str">
        <f t="shared" si="425"/>
        <v/>
      </c>
      <c r="AY114" s="4"/>
      <c r="BA114" s="88" t="str">
        <f t="shared" si="426"/>
        <v/>
      </c>
      <c r="BB114" s="89" t="str">
        <f t="shared" si="427"/>
        <v/>
      </c>
      <c r="BC114" s="90" t="str">
        <f t="shared" si="428"/>
        <v/>
      </c>
      <c r="BD114" s="90" t="str">
        <f t="shared" si="429"/>
        <v/>
      </c>
      <c r="BE114" s="91" t="str">
        <f t="shared" si="430"/>
        <v/>
      </c>
      <c r="BF114" s="92" t="str">
        <f t="shared" si="431"/>
        <v/>
      </c>
      <c r="BG114" s="93" t="str">
        <f t="shared" si="432"/>
        <v/>
      </c>
      <c r="BH114" s="94" t="str">
        <f t="shared" si="433"/>
        <v/>
      </c>
      <c r="BI114" s="95" t="str">
        <f t="shared" si="434"/>
        <v/>
      </c>
      <c r="BK114" s="4"/>
      <c r="BM114" s="88" t="str">
        <f t="shared" si="435"/>
        <v/>
      </c>
      <c r="BN114" s="89" t="str">
        <f t="shared" si="436"/>
        <v/>
      </c>
      <c r="BO114" s="90" t="str">
        <f t="shared" si="437"/>
        <v/>
      </c>
      <c r="BP114" s="90" t="str">
        <f t="shared" si="438"/>
        <v/>
      </c>
      <c r="BQ114" s="91" t="str">
        <f t="shared" si="439"/>
        <v/>
      </c>
      <c r="BR114" s="92" t="str">
        <f t="shared" si="440"/>
        <v/>
      </c>
      <c r="BS114" s="93" t="str">
        <f t="shared" si="441"/>
        <v/>
      </c>
      <c r="BT114" s="94" t="str">
        <f t="shared" si="442"/>
        <v/>
      </c>
      <c r="BU114" s="95" t="str">
        <f t="shared" si="443"/>
        <v/>
      </c>
      <c r="BW114" s="4"/>
      <c r="BY114" s="88" t="str">
        <f t="shared" si="444"/>
        <v/>
      </c>
      <c r="BZ114" s="89" t="str">
        <f t="shared" si="445"/>
        <v/>
      </c>
      <c r="CA114" s="90" t="str">
        <f t="shared" si="446"/>
        <v/>
      </c>
      <c r="CB114" s="90" t="str">
        <f t="shared" si="447"/>
        <v/>
      </c>
      <c r="CC114" s="91" t="str">
        <f t="shared" si="448"/>
        <v/>
      </c>
      <c r="CD114" s="92" t="str">
        <f t="shared" si="449"/>
        <v/>
      </c>
      <c r="CE114" s="93" t="str">
        <f t="shared" si="450"/>
        <v/>
      </c>
      <c r="CF114" s="94" t="str">
        <f t="shared" si="451"/>
        <v/>
      </c>
      <c r="CG114" s="95" t="str">
        <f t="shared" si="452"/>
        <v/>
      </c>
      <c r="CI114" s="4"/>
      <c r="CK114" s="88" t="str">
        <f t="shared" si="453"/>
        <v/>
      </c>
      <c r="CL114" s="89" t="str">
        <f t="shared" si="454"/>
        <v/>
      </c>
      <c r="CM114" s="90" t="str">
        <f t="shared" si="455"/>
        <v/>
      </c>
      <c r="CN114" s="90" t="str">
        <f t="shared" si="456"/>
        <v/>
      </c>
      <c r="CO114" s="91" t="str">
        <f t="shared" si="457"/>
        <v/>
      </c>
      <c r="CP114" s="92" t="str">
        <f t="shared" si="458"/>
        <v/>
      </c>
      <c r="CQ114" s="93" t="str">
        <f t="shared" si="459"/>
        <v/>
      </c>
      <c r="CR114" s="94" t="str">
        <f t="shared" si="460"/>
        <v/>
      </c>
      <c r="CS114" s="95" t="str">
        <f t="shared" si="461"/>
        <v/>
      </c>
      <c r="CU114" s="4"/>
      <c r="CW114" s="88" t="str">
        <f t="shared" si="462"/>
        <v/>
      </c>
      <c r="CX114" s="89" t="str">
        <f t="shared" si="463"/>
        <v/>
      </c>
      <c r="CY114" s="90" t="str">
        <f t="shared" si="464"/>
        <v/>
      </c>
      <c r="CZ114" s="90" t="str">
        <f t="shared" si="465"/>
        <v/>
      </c>
      <c r="DA114" s="91" t="str">
        <f t="shared" si="466"/>
        <v/>
      </c>
      <c r="DB114" s="92" t="str">
        <f t="shared" si="467"/>
        <v/>
      </c>
      <c r="DC114" s="93" t="str">
        <f t="shared" si="468"/>
        <v/>
      </c>
      <c r="DD114" s="94" t="str">
        <f t="shared" si="469"/>
        <v/>
      </c>
      <c r="DE114" s="95" t="str">
        <f t="shared" si="470"/>
        <v/>
      </c>
      <c r="DG114" s="4"/>
      <c r="DI114" s="88" t="str">
        <f t="shared" si="471"/>
        <v/>
      </c>
      <c r="DJ114" s="89" t="str">
        <f t="shared" si="472"/>
        <v/>
      </c>
      <c r="DK114" s="90" t="str">
        <f t="shared" si="473"/>
        <v/>
      </c>
      <c r="DL114" s="90" t="str">
        <f t="shared" si="474"/>
        <v/>
      </c>
      <c r="DM114" s="91" t="str">
        <f t="shared" si="475"/>
        <v/>
      </c>
      <c r="DN114" s="92" t="str">
        <f t="shared" si="476"/>
        <v/>
      </c>
      <c r="DO114" s="93" t="str">
        <f t="shared" si="477"/>
        <v/>
      </c>
      <c r="DP114" s="94" t="str">
        <f t="shared" si="478"/>
        <v/>
      </c>
      <c r="DQ114" s="95" t="str">
        <f t="shared" si="479"/>
        <v/>
      </c>
      <c r="DS114" s="4"/>
      <c r="DU114" s="88" t="str">
        <f t="shared" si="480"/>
        <v/>
      </c>
      <c r="DV114" s="89" t="str">
        <f t="shared" si="481"/>
        <v/>
      </c>
      <c r="DW114" s="90" t="str">
        <f t="shared" si="482"/>
        <v/>
      </c>
      <c r="DX114" s="90" t="str">
        <f t="shared" si="483"/>
        <v/>
      </c>
      <c r="DY114" s="91" t="str">
        <f t="shared" si="484"/>
        <v/>
      </c>
      <c r="DZ114" s="92" t="str">
        <f t="shared" si="485"/>
        <v/>
      </c>
      <c r="EA114" s="93" t="str">
        <f t="shared" si="486"/>
        <v/>
      </c>
      <c r="EB114" s="94" t="str">
        <f t="shared" si="487"/>
        <v/>
      </c>
      <c r="EC114" s="95" t="str">
        <f t="shared" si="488"/>
        <v/>
      </c>
      <c r="EE114" s="4"/>
      <c r="EG114" s="88" t="str">
        <f t="shared" si="489"/>
        <v/>
      </c>
      <c r="EH114" s="89" t="str">
        <f t="shared" si="490"/>
        <v/>
      </c>
      <c r="EI114" s="90" t="str">
        <f t="shared" si="491"/>
        <v/>
      </c>
      <c r="EJ114" s="90" t="str">
        <f t="shared" si="492"/>
        <v/>
      </c>
      <c r="EK114" s="91" t="str">
        <f t="shared" si="493"/>
        <v/>
      </c>
      <c r="EL114" s="92" t="str">
        <f t="shared" si="494"/>
        <v/>
      </c>
      <c r="EM114" s="93" t="str">
        <f t="shared" si="495"/>
        <v/>
      </c>
      <c r="EN114" s="94" t="str">
        <f t="shared" si="496"/>
        <v/>
      </c>
      <c r="EO114" s="95" t="str">
        <f t="shared" si="497"/>
        <v/>
      </c>
      <c r="EQ114" s="4"/>
      <c r="ES114" s="88" t="str">
        <f t="shared" si="498"/>
        <v/>
      </c>
      <c r="ET114" s="89" t="str">
        <f t="shared" si="499"/>
        <v/>
      </c>
      <c r="EU114" s="90" t="str">
        <f t="shared" si="500"/>
        <v/>
      </c>
      <c r="EV114" s="90" t="str">
        <f t="shared" si="501"/>
        <v/>
      </c>
      <c r="EW114" s="91" t="str">
        <f t="shared" si="502"/>
        <v/>
      </c>
      <c r="EX114" s="92" t="str">
        <f t="shared" si="503"/>
        <v/>
      </c>
      <c r="EY114" s="93" t="str">
        <f t="shared" si="504"/>
        <v/>
      </c>
      <c r="EZ114" s="94" t="str">
        <f t="shared" si="505"/>
        <v/>
      </c>
      <c r="FA114" s="95" t="str">
        <f t="shared" si="506"/>
        <v/>
      </c>
      <c r="FC114" s="4"/>
      <c r="FE114" s="88" t="str">
        <f t="shared" si="507"/>
        <v/>
      </c>
      <c r="FF114" s="89" t="str">
        <f t="shared" si="508"/>
        <v/>
      </c>
      <c r="FG114" s="90" t="str">
        <f t="shared" si="509"/>
        <v/>
      </c>
      <c r="FH114" s="90" t="str">
        <f t="shared" si="510"/>
        <v/>
      </c>
      <c r="FI114" s="91" t="str">
        <f t="shared" si="511"/>
        <v/>
      </c>
      <c r="FJ114" s="92" t="str">
        <f t="shared" si="512"/>
        <v/>
      </c>
      <c r="FK114" s="93" t="str">
        <f t="shared" si="513"/>
        <v/>
      </c>
      <c r="FL114" s="94" t="str">
        <f t="shared" si="514"/>
        <v/>
      </c>
      <c r="FM114" s="95" t="str">
        <f t="shared" si="515"/>
        <v/>
      </c>
      <c r="FO114" s="4"/>
      <c r="FQ114" s="88" t="str">
        <f>IF(FU114="","",#REF!)</f>
        <v/>
      </c>
      <c r="FR114" s="89" t="str">
        <f t="shared" si="516"/>
        <v/>
      </c>
      <c r="FS114" s="90" t="str">
        <f t="shared" si="517"/>
        <v/>
      </c>
      <c r="FT114" s="90" t="str">
        <f t="shared" si="518"/>
        <v/>
      </c>
      <c r="FU114" s="91" t="str">
        <f t="shared" si="519"/>
        <v/>
      </c>
      <c r="FV114" s="92" t="str">
        <f t="shared" si="520"/>
        <v/>
      </c>
      <c r="FW114" s="93" t="str">
        <f t="shared" si="521"/>
        <v/>
      </c>
      <c r="FX114" s="94" t="str">
        <f t="shared" si="522"/>
        <v/>
      </c>
      <c r="FY114" s="95" t="str">
        <f t="shared" si="523"/>
        <v/>
      </c>
      <c r="GA114" s="4"/>
      <c r="GC114" s="88" t="str">
        <f t="shared" si="524"/>
        <v/>
      </c>
      <c r="GD114" s="89" t="str">
        <f t="shared" si="525"/>
        <v/>
      </c>
      <c r="GE114" s="90" t="str">
        <f t="shared" si="526"/>
        <v/>
      </c>
      <c r="GF114" s="90" t="str">
        <f t="shared" si="527"/>
        <v/>
      </c>
      <c r="GG114" s="91" t="str">
        <f t="shared" si="528"/>
        <v/>
      </c>
      <c r="GH114" s="92" t="str">
        <f t="shared" si="529"/>
        <v/>
      </c>
      <c r="GI114" s="93" t="str">
        <f t="shared" si="530"/>
        <v/>
      </c>
      <c r="GJ114" s="94" t="str">
        <f t="shared" si="531"/>
        <v/>
      </c>
      <c r="GK114" s="95" t="str">
        <f t="shared" si="532"/>
        <v/>
      </c>
      <c r="GM114" s="4"/>
      <c r="GO114" s="88" t="str">
        <f t="shared" si="533"/>
        <v/>
      </c>
      <c r="GP114" s="89" t="str">
        <f t="shared" si="534"/>
        <v/>
      </c>
      <c r="GQ114" s="90" t="str">
        <f t="shared" si="535"/>
        <v/>
      </c>
      <c r="GR114" s="90" t="str">
        <f t="shared" si="536"/>
        <v/>
      </c>
      <c r="GS114" s="91" t="str">
        <f t="shared" si="537"/>
        <v/>
      </c>
      <c r="GT114" s="92" t="str">
        <f t="shared" si="538"/>
        <v/>
      </c>
      <c r="GU114" s="93" t="str">
        <f t="shared" si="539"/>
        <v/>
      </c>
      <c r="GV114" s="94" t="str">
        <f t="shared" si="540"/>
        <v/>
      </c>
      <c r="GW114" s="95" t="str">
        <f t="shared" si="541"/>
        <v/>
      </c>
      <c r="GY114" s="4"/>
      <c r="HA114" s="88" t="str">
        <f t="shared" si="542"/>
        <v/>
      </c>
      <c r="HB114" s="89" t="str">
        <f t="shared" si="543"/>
        <v/>
      </c>
      <c r="HC114" s="90" t="str">
        <f t="shared" si="544"/>
        <v/>
      </c>
      <c r="HD114" s="90" t="str">
        <f t="shared" si="545"/>
        <v/>
      </c>
      <c r="HE114" s="91" t="str">
        <f t="shared" si="546"/>
        <v/>
      </c>
      <c r="HF114" s="92" t="str">
        <f t="shared" si="547"/>
        <v/>
      </c>
      <c r="HG114" s="93" t="str">
        <f t="shared" si="548"/>
        <v/>
      </c>
      <c r="HH114" s="94" t="str">
        <f t="shared" si="549"/>
        <v/>
      </c>
      <c r="HI114" s="95" t="str">
        <f t="shared" si="550"/>
        <v/>
      </c>
      <c r="HK114" s="4"/>
      <c r="HM114" s="88" t="str">
        <f t="shared" si="551"/>
        <v/>
      </c>
      <c r="HN114" s="89" t="str">
        <f t="shared" si="552"/>
        <v/>
      </c>
      <c r="HO114" s="90" t="str">
        <f t="shared" si="553"/>
        <v/>
      </c>
      <c r="HP114" s="90" t="str">
        <f t="shared" si="554"/>
        <v/>
      </c>
      <c r="HQ114" s="91" t="str">
        <f t="shared" si="555"/>
        <v/>
      </c>
      <c r="HR114" s="92" t="str">
        <f t="shared" si="556"/>
        <v/>
      </c>
      <c r="HS114" s="93" t="str">
        <f t="shared" si="557"/>
        <v/>
      </c>
      <c r="HT114" s="94" t="str">
        <f t="shared" si="558"/>
        <v/>
      </c>
      <c r="HU114" s="95" t="str">
        <f t="shared" si="559"/>
        <v/>
      </c>
      <c r="HW114" s="4"/>
      <c r="HY114" s="88" t="str">
        <f t="shared" si="560"/>
        <v/>
      </c>
      <c r="HZ114" s="89" t="str">
        <f t="shared" si="561"/>
        <v/>
      </c>
      <c r="IA114" s="90" t="str">
        <f t="shared" si="562"/>
        <v/>
      </c>
      <c r="IB114" s="90" t="str">
        <f t="shared" si="563"/>
        <v/>
      </c>
      <c r="IC114" s="91" t="str">
        <f t="shared" si="564"/>
        <v/>
      </c>
      <c r="ID114" s="92" t="str">
        <f t="shared" si="565"/>
        <v/>
      </c>
      <c r="IE114" s="93" t="str">
        <f t="shared" si="566"/>
        <v/>
      </c>
      <c r="IF114" s="94" t="str">
        <f t="shared" si="567"/>
        <v/>
      </c>
      <c r="IG114" s="95" t="str">
        <f t="shared" si="568"/>
        <v/>
      </c>
      <c r="II114" s="4"/>
      <c r="IK114" s="88" t="str">
        <f t="shared" si="569"/>
        <v/>
      </c>
      <c r="IL114" s="89" t="str">
        <f t="shared" si="570"/>
        <v/>
      </c>
      <c r="IM114" s="90" t="str">
        <f t="shared" si="571"/>
        <v/>
      </c>
      <c r="IN114" s="90" t="str">
        <f t="shared" si="572"/>
        <v/>
      </c>
      <c r="IO114" s="91" t="str">
        <f t="shared" si="573"/>
        <v/>
      </c>
      <c r="IP114" s="92" t="str">
        <f t="shared" si="574"/>
        <v/>
      </c>
      <c r="IQ114" s="93" t="str">
        <f t="shared" si="575"/>
        <v/>
      </c>
      <c r="IR114" s="94" t="str">
        <f t="shared" si="576"/>
        <v/>
      </c>
      <c r="IS114" s="95" t="str">
        <f t="shared" si="577"/>
        <v/>
      </c>
      <c r="IU114" s="4"/>
      <c r="IW114" s="88" t="str">
        <f t="shared" si="578"/>
        <v/>
      </c>
      <c r="IX114" s="89" t="str">
        <f t="shared" si="579"/>
        <v/>
      </c>
      <c r="IY114" s="90" t="str">
        <f t="shared" si="580"/>
        <v/>
      </c>
      <c r="IZ114" s="90" t="str">
        <f t="shared" si="581"/>
        <v/>
      </c>
      <c r="JA114" s="91" t="str">
        <f t="shared" si="582"/>
        <v/>
      </c>
      <c r="JB114" s="92" t="str">
        <f t="shared" si="583"/>
        <v/>
      </c>
      <c r="JC114" s="93" t="str">
        <f t="shared" si="584"/>
        <v/>
      </c>
      <c r="JD114" s="94" t="str">
        <f t="shared" si="585"/>
        <v/>
      </c>
      <c r="JE114" s="95" t="str">
        <f t="shared" si="586"/>
        <v/>
      </c>
      <c r="JG114" s="4"/>
      <c r="JI114" s="88" t="str">
        <f t="shared" si="587"/>
        <v/>
      </c>
      <c r="JJ114" s="89" t="str">
        <f t="shared" si="588"/>
        <v/>
      </c>
      <c r="JK114" s="90" t="str">
        <f t="shared" si="589"/>
        <v/>
      </c>
      <c r="JL114" s="90" t="str">
        <f t="shared" si="590"/>
        <v/>
      </c>
      <c r="JM114" s="91" t="str">
        <f t="shared" si="591"/>
        <v/>
      </c>
      <c r="JN114" s="92" t="str">
        <f t="shared" si="592"/>
        <v/>
      </c>
      <c r="JO114" s="93" t="str">
        <f t="shared" si="593"/>
        <v/>
      </c>
      <c r="JP114" s="94" t="str">
        <f t="shared" si="594"/>
        <v/>
      </c>
      <c r="JQ114" s="95" t="str">
        <f t="shared" si="595"/>
        <v/>
      </c>
      <c r="JS114" s="4"/>
      <c r="JU114" s="88" t="str">
        <f t="shared" si="596"/>
        <v/>
      </c>
      <c r="JV114" s="89" t="str">
        <f t="shared" si="597"/>
        <v/>
      </c>
      <c r="JW114" s="90" t="str">
        <f t="shared" si="598"/>
        <v/>
      </c>
      <c r="JX114" s="90" t="str">
        <f t="shared" si="599"/>
        <v/>
      </c>
      <c r="JY114" s="91" t="str">
        <f t="shared" si="600"/>
        <v/>
      </c>
      <c r="JZ114" s="92" t="str">
        <f t="shared" si="601"/>
        <v/>
      </c>
      <c r="KA114" s="93" t="str">
        <f t="shared" si="602"/>
        <v/>
      </c>
      <c r="KB114" s="94" t="str">
        <f t="shared" si="603"/>
        <v/>
      </c>
      <c r="KC114" s="95" t="str">
        <f t="shared" si="604"/>
        <v/>
      </c>
      <c r="KE114" s="4"/>
    </row>
    <row r="115" spans="1:291" ht="13.5" customHeight="1" x14ac:dyDescent="0.25">
      <c r="A115" s="17"/>
      <c r="E115" s="88" t="str">
        <f t="shared" si="390"/>
        <v/>
      </c>
      <c r="F115" s="89" t="str">
        <f t="shared" si="391"/>
        <v/>
      </c>
      <c r="G115" s="90" t="str">
        <f t="shared" si="392"/>
        <v/>
      </c>
      <c r="H115" s="90" t="str">
        <f t="shared" si="393"/>
        <v/>
      </c>
      <c r="I115" s="91" t="str">
        <f t="shared" si="394"/>
        <v/>
      </c>
      <c r="J115" s="92" t="str">
        <f t="shared" si="395"/>
        <v/>
      </c>
      <c r="K115" s="93" t="str">
        <f t="shared" si="396"/>
        <v/>
      </c>
      <c r="L115" s="94" t="str">
        <f t="shared" si="397"/>
        <v/>
      </c>
      <c r="M115" s="95" t="str">
        <f t="shared" si="398"/>
        <v/>
      </c>
      <c r="O115" s="4"/>
      <c r="Q115" s="88" t="str">
        <f t="shared" si="399"/>
        <v/>
      </c>
      <c r="R115" s="89" t="str">
        <f t="shared" si="400"/>
        <v/>
      </c>
      <c r="S115" s="90" t="str">
        <f t="shared" si="401"/>
        <v/>
      </c>
      <c r="T115" s="90" t="str">
        <f t="shared" si="402"/>
        <v/>
      </c>
      <c r="U115" s="91" t="str">
        <f t="shared" si="403"/>
        <v/>
      </c>
      <c r="V115" s="92" t="str">
        <f t="shared" si="404"/>
        <v/>
      </c>
      <c r="W115" s="93" t="str">
        <f t="shared" si="405"/>
        <v/>
      </c>
      <c r="X115" s="94" t="str">
        <f t="shared" si="406"/>
        <v/>
      </c>
      <c r="Y115" s="95" t="str">
        <f t="shared" si="407"/>
        <v/>
      </c>
      <c r="AA115" s="4"/>
      <c r="AC115" s="88" t="str">
        <f t="shared" si="408"/>
        <v/>
      </c>
      <c r="AD115" s="89" t="str">
        <f t="shared" si="409"/>
        <v/>
      </c>
      <c r="AE115" s="90" t="str">
        <f t="shared" si="410"/>
        <v/>
      </c>
      <c r="AF115" s="90" t="str">
        <f t="shared" si="411"/>
        <v/>
      </c>
      <c r="AG115" s="91" t="str">
        <f t="shared" si="412"/>
        <v/>
      </c>
      <c r="AH115" s="92" t="str">
        <f t="shared" si="413"/>
        <v/>
      </c>
      <c r="AI115" s="93" t="str">
        <f t="shared" si="414"/>
        <v/>
      </c>
      <c r="AJ115" s="94" t="str">
        <f t="shared" si="415"/>
        <v/>
      </c>
      <c r="AK115" s="95" t="str">
        <f t="shared" si="416"/>
        <v/>
      </c>
      <c r="AM115" s="4"/>
      <c r="AO115" s="88" t="str">
        <f t="shared" si="417"/>
        <v/>
      </c>
      <c r="AP115" s="89" t="str">
        <f t="shared" si="418"/>
        <v/>
      </c>
      <c r="AQ115" s="90" t="str">
        <f t="shared" si="419"/>
        <v/>
      </c>
      <c r="AR115" s="90" t="str">
        <f t="shared" si="420"/>
        <v/>
      </c>
      <c r="AS115" s="91" t="str">
        <f t="shared" si="421"/>
        <v/>
      </c>
      <c r="AT115" s="92" t="str">
        <f t="shared" si="422"/>
        <v/>
      </c>
      <c r="AU115" s="93" t="str">
        <f t="shared" si="423"/>
        <v/>
      </c>
      <c r="AV115" s="94" t="str">
        <f t="shared" si="424"/>
        <v/>
      </c>
      <c r="AW115" s="95" t="str">
        <f t="shared" si="425"/>
        <v/>
      </c>
      <c r="AY115" s="4"/>
      <c r="BA115" s="88" t="str">
        <f t="shared" si="426"/>
        <v/>
      </c>
      <c r="BB115" s="89" t="str">
        <f t="shared" si="427"/>
        <v/>
      </c>
      <c r="BC115" s="90" t="str">
        <f t="shared" si="428"/>
        <v/>
      </c>
      <c r="BD115" s="90" t="str">
        <f t="shared" si="429"/>
        <v/>
      </c>
      <c r="BE115" s="91" t="str">
        <f t="shared" si="430"/>
        <v/>
      </c>
      <c r="BF115" s="92" t="str">
        <f t="shared" si="431"/>
        <v/>
      </c>
      <c r="BG115" s="93" t="str">
        <f t="shared" si="432"/>
        <v/>
      </c>
      <c r="BH115" s="94" t="str">
        <f t="shared" si="433"/>
        <v/>
      </c>
      <c r="BI115" s="95" t="str">
        <f t="shared" si="434"/>
        <v/>
      </c>
      <c r="BK115" s="4"/>
      <c r="BM115" s="88" t="str">
        <f t="shared" si="435"/>
        <v/>
      </c>
      <c r="BN115" s="89" t="str">
        <f t="shared" si="436"/>
        <v/>
      </c>
      <c r="BO115" s="90" t="str">
        <f t="shared" si="437"/>
        <v/>
      </c>
      <c r="BP115" s="90" t="str">
        <f t="shared" si="438"/>
        <v/>
      </c>
      <c r="BQ115" s="91" t="str">
        <f t="shared" si="439"/>
        <v/>
      </c>
      <c r="BR115" s="92" t="str">
        <f t="shared" si="440"/>
        <v/>
      </c>
      <c r="BS115" s="93" t="str">
        <f t="shared" si="441"/>
        <v/>
      </c>
      <c r="BT115" s="94" t="str">
        <f t="shared" si="442"/>
        <v/>
      </c>
      <c r="BU115" s="95" t="str">
        <f t="shared" si="443"/>
        <v/>
      </c>
      <c r="BW115" s="4"/>
      <c r="BY115" s="88" t="str">
        <f t="shared" si="444"/>
        <v/>
      </c>
      <c r="BZ115" s="89" t="str">
        <f t="shared" si="445"/>
        <v/>
      </c>
      <c r="CA115" s="90" t="str">
        <f t="shared" si="446"/>
        <v/>
      </c>
      <c r="CB115" s="90" t="str">
        <f t="shared" si="447"/>
        <v/>
      </c>
      <c r="CC115" s="91" t="str">
        <f t="shared" si="448"/>
        <v/>
      </c>
      <c r="CD115" s="92" t="str">
        <f t="shared" si="449"/>
        <v/>
      </c>
      <c r="CE115" s="93" t="str">
        <f t="shared" si="450"/>
        <v/>
      </c>
      <c r="CF115" s="94" t="str">
        <f t="shared" si="451"/>
        <v/>
      </c>
      <c r="CG115" s="95" t="str">
        <f t="shared" si="452"/>
        <v/>
      </c>
      <c r="CI115" s="4"/>
      <c r="CK115" s="88" t="str">
        <f t="shared" si="453"/>
        <v/>
      </c>
      <c r="CL115" s="89" t="str">
        <f t="shared" si="454"/>
        <v/>
      </c>
      <c r="CM115" s="90" t="str">
        <f t="shared" si="455"/>
        <v/>
      </c>
      <c r="CN115" s="90" t="str">
        <f t="shared" si="456"/>
        <v/>
      </c>
      <c r="CO115" s="91" t="str">
        <f t="shared" si="457"/>
        <v/>
      </c>
      <c r="CP115" s="92" t="str">
        <f t="shared" si="458"/>
        <v/>
      </c>
      <c r="CQ115" s="93" t="str">
        <f t="shared" si="459"/>
        <v/>
      </c>
      <c r="CR115" s="94" t="str">
        <f t="shared" si="460"/>
        <v/>
      </c>
      <c r="CS115" s="95" t="str">
        <f t="shared" si="461"/>
        <v/>
      </c>
      <c r="CU115" s="4"/>
      <c r="CW115" s="88" t="str">
        <f t="shared" si="462"/>
        <v/>
      </c>
      <c r="CX115" s="89" t="str">
        <f t="shared" si="463"/>
        <v/>
      </c>
      <c r="CY115" s="90" t="str">
        <f t="shared" si="464"/>
        <v/>
      </c>
      <c r="CZ115" s="90" t="str">
        <f t="shared" si="465"/>
        <v/>
      </c>
      <c r="DA115" s="91" t="str">
        <f t="shared" si="466"/>
        <v/>
      </c>
      <c r="DB115" s="92" t="str">
        <f t="shared" si="467"/>
        <v/>
      </c>
      <c r="DC115" s="93" t="str">
        <f t="shared" si="468"/>
        <v/>
      </c>
      <c r="DD115" s="94" t="str">
        <f t="shared" si="469"/>
        <v/>
      </c>
      <c r="DE115" s="95" t="str">
        <f t="shared" si="470"/>
        <v/>
      </c>
      <c r="DG115" s="4"/>
      <c r="DI115" s="88" t="str">
        <f t="shared" si="471"/>
        <v/>
      </c>
      <c r="DJ115" s="89" t="str">
        <f t="shared" si="472"/>
        <v/>
      </c>
      <c r="DK115" s="90" t="str">
        <f t="shared" si="473"/>
        <v/>
      </c>
      <c r="DL115" s="90" t="str">
        <f t="shared" si="474"/>
        <v/>
      </c>
      <c r="DM115" s="91" t="str">
        <f t="shared" si="475"/>
        <v/>
      </c>
      <c r="DN115" s="92" t="str">
        <f t="shared" si="476"/>
        <v/>
      </c>
      <c r="DO115" s="93" t="str">
        <f t="shared" si="477"/>
        <v/>
      </c>
      <c r="DP115" s="94" t="str">
        <f t="shared" si="478"/>
        <v/>
      </c>
      <c r="DQ115" s="95" t="str">
        <f t="shared" si="479"/>
        <v/>
      </c>
      <c r="DS115" s="4"/>
      <c r="DU115" s="88" t="str">
        <f t="shared" si="480"/>
        <v/>
      </c>
      <c r="DV115" s="89" t="str">
        <f t="shared" si="481"/>
        <v/>
      </c>
      <c r="DW115" s="90" t="str">
        <f t="shared" si="482"/>
        <v/>
      </c>
      <c r="DX115" s="90" t="str">
        <f t="shared" si="483"/>
        <v/>
      </c>
      <c r="DY115" s="91" t="str">
        <f t="shared" si="484"/>
        <v/>
      </c>
      <c r="DZ115" s="92" t="str">
        <f t="shared" si="485"/>
        <v/>
      </c>
      <c r="EA115" s="93" t="str">
        <f t="shared" si="486"/>
        <v/>
      </c>
      <c r="EB115" s="94" t="str">
        <f t="shared" si="487"/>
        <v/>
      </c>
      <c r="EC115" s="95" t="str">
        <f t="shared" si="488"/>
        <v/>
      </c>
      <c r="EE115" s="4"/>
      <c r="EG115" s="88" t="str">
        <f t="shared" si="489"/>
        <v/>
      </c>
      <c r="EH115" s="89" t="str">
        <f t="shared" si="490"/>
        <v/>
      </c>
      <c r="EI115" s="90" t="str">
        <f t="shared" si="491"/>
        <v/>
      </c>
      <c r="EJ115" s="90" t="str">
        <f t="shared" si="492"/>
        <v/>
      </c>
      <c r="EK115" s="91" t="str">
        <f t="shared" si="493"/>
        <v/>
      </c>
      <c r="EL115" s="92" t="str">
        <f t="shared" si="494"/>
        <v/>
      </c>
      <c r="EM115" s="93" t="str">
        <f t="shared" si="495"/>
        <v/>
      </c>
      <c r="EN115" s="94" t="str">
        <f t="shared" si="496"/>
        <v/>
      </c>
      <c r="EO115" s="95" t="str">
        <f t="shared" si="497"/>
        <v/>
      </c>
      <c r="EQ115" s="4"/>
      <c r="ES115" s="88" t="str">
        <f t="shared" si="498"/>
        <v/>
      </c>
      <c r="ET115" s="89" t="str">
        <f t="shared" si="499"/>
        <v/>
      </c>
      <c r="EU115" s="90" t="str">
        <f t="shared" si="500"/>
        <v/>
      </c>
      <c r="EV115" s="90" t="str">
        <f t="shared" si="501"/>
        <v/>
      </c>
      <c r="EW115" s="91" t="str">
        <f t="shared" si="502"/>
        <v/>
      </c>
      <c r="EX115" s="92" t="str">
        <f t="shared" si="503"/>
        <v/>
      </c>
      <c r="EY115" s="93" t="str">
        <f t="shared" si="504"/>
        <v/>
      </c>
      <c r="EZ115" s="94" t="str">
        <f t="shared" si="505"/>
        <v/>
      </c>
      <c r="FA115" s="95" t="str">
        <f t="shared" si="506"/>
        <v/>
      </c>
      <c r="FC115" s="4"/>
      <c r="FE115" s="88" t="str">
        <f t="shared" si="507"/>
        <v/>
      </c>
      <c r="FF115" s="89" t="str">
        <f t="shared" si="508"/>
        <v/>
      </c>
      <c r="FG115" s="90" t="str">
        <f t="shared" si="509"/>
        <v/>
      </c>
      <c r="FH115" s="90" t="str">
        <f t="shared" si="510"/>
        <v/>
      </c>
      <c r="FI115" s="91" t="str">
        <f t="shared" si="511"/>
        <v/>
      </c>
      <c r="FJ115" s="92" t="str">
        <f t="shared" si="512"/>
        <v/>
      </c>
      <c r="FK115" s="93" t="str">
        <f t="shared" si="513"/>
        <v/>
      </c>
      <c r="FL115" s="94" t="str">
        <f t="shared" si="514"/>
        <v/>
      </c>
      <c r="FM115" s="95" t="str">
        <f t="shared" si="515"/>
        <v/>
      </c>
      <c r="FO115" s="4"/>
      <c r="FQ115" s="88" t="str">
        <f>IF(FU115="","",#REF!)</f>
        <v/>
      </c>
      <c r="FR115" s="89" t="str">
        <f t="shared" si="516"/>
        <v/>
      </c>
      <c r="FS115" s="90" t="str">
        <f t="shared" si="517"/>
        <v/>
      </c>
      <c r="FT115" s="90" t="str">
        <f t="shared" si="518"/>
        <v/>
      </c>
      <c r="FU115" s="91" t="str">
        <f t="shared" si="519"/>
        <v/>
      </c>
      <c r="FV115" s="92" t="str">
        <f t="shared" si="520"/>
        <v/>
      </c>
      <c r="FW115" s="93" t="str">
        <f t="shared" si="521"/>
        <v/>
      </c>
      <c r="FX115" s="94" t="str">
        <f t="shared" si="522"/>
        <v/>
      </c>
      <c r="FY115" s="95" t="str">
        <f t="shared" si="523"/>
        <v/>
      </c>
      <c r="GA115" s="4"/>
      <c r="GC115" s="88" t="str">
        <f t="shared" si="524"/>
        <v/>
      </c>
      <c r="GD115" s="89" t="str">
        <f t="shared" si="525"/>
        <v/>
      </c>
      <c r="GE115" s="90" t="str">
        <f t="shared" si="526"/>
        <v/>
      </c>
      <c r="GF115" s="90" t="str">
        <f t="shared" si="527"/>
        <v/>
      </c>
      <c r="GG115" s="91" t="str">
        <f t="shared" si="528"/>
        <v/>
      </c>
      <c r="GH115" s="92" t="str">
        <f t="shared" si="529"/>
        <v/>
      </c>
      <c r="GI115" s="93" t="str">
        <f t="shared" si="530"/>
        <v/>
      </c>
      <c r="GJ115" s="94" t="str">
        <f t="shared" si="531"/>
        <v/>
      </c>
      <c r="GK115" s="95" t="str">
        <f t="shared" si="532"/>
        <v/>
      </c>
      <c r="GM115" s="4"/>
      <c r="GO115" s="88" t="str">
        <f t="shared" si="533"/>
        <v/>
      </c>
      <c r="GP115" s="89" t="str">
        <f t="shared" si="534"/>
        <v/>
      </c>
      <c r="GQ115" s="90" t="str">
        <f t="shared" si="535"/>
        <v/>
      </c>
      <c r="GR115" s="90" t="str">
        <f t="shared" si="536"/>
        <v/>
      </c>
      <c r="GS115" s="91" t="str">
        <f t="shared" si="537"/>
        <v/>
      </c>
      <c r="GT115" s="92" t="str">
        <f t="shared" si="538"/>
        <v/>
      </c>
      <c r="GU115" s="93" t="str">
        <f t="shared" si="539"/>
        <v/>
      </c>
      <c r="GV115" s="94" t="str">
        <f t="shared" si="540"/>
        <v/>
      </c>
      <c r="GW115" s="95" t="str">
        <f t="shared" si="541"/>
        <v/>
      </c>
      <c r="GY115" s="4"/>
      <c r="HA115" s="88" t="str">
        <f t="shared" si="542"/>
        <v/>
      </c>
      <c r="HB115" s="89" t="str">
        <f t="shared" si="543"/>
        <v/>
      </c>
      <c r="HC115" s="90" t="str">
        <f t="shared" si="544"/>
        <v/>
      </c>
      <c r="HD115" s="90" t="str">
        <f t="shared" si="545"/>
        <v/>
      </c>
      <c r="HE115" s="91" t="str">
        <f t="shared" si="546"/>
        <v/>
      </c>
      <c r="HF115" s="92" t="str">
        <f t="shared" si="547"/>
        <v/>
      </c>
      <c r="HG115" s="93" t="str">
        <f t="shared" si="548"/>
        <v/>
      </c>
      <c r="HH115" s="94" t="str">
        <f t="shared" si="549"/>
        <v/>
      </c>
      <c r="HI115" s="95" t="str">
        <f t="shared" si="550"/>
        <v/>
      </c>
      <c r="HK115" s="4"/>
      <c r="HM115" s="88" t="str">
        <f t="shared" si="551"/>
        <v/>
      </c>
      <c r="HN115" s="89" t="str">
        <f t="shared" si="552"/>
        <v/>
      </c>
      <c r="HO115" s="90" t="str">
        <f t="shared" si="553"/>
        <v/>
      </c>
      <c r="HP115" s="90" t="str">
        <f t="shared" si="554"/>
        <v/>
      </c>
      <c r="HQ115" s="91" t="str">
        <f t="shared" si="555"/>
        <v/>
      </c>
      <c r="HR115" s="92" t="str">
        <f t="shared" si="556"/>
        <v/>
      </c>
      <c r="HS115" s="93" t="str">
        <f t="shared" si="557"/>
        <v/>
      </c>
      <c r="HT115" s="94" t="str">
        <f t="shared" si="558"/>
        <v/>
      </c>
      <c r="HU115" s="95" t="str">
        <f t="shared" si="559"/>
        <v/>
      </c>
      <c r="HW115" s="4"/>
      <c r="HY115" s="88" t="str">
        <f t="shared" si="560"/>
        <v/>
      </c>
      <c r="HZ115" s="89" t="str">
        <f t="shared" si="561"/>
        <v/>
      </c>
      <c r="IA115" s="90" t="str">
        <f t="shared" si="562"/>
        <v/>
      </c>
      <c r="IB115" s="90" t="str">
        <f t="shared" si="563"/>
        <v/>
      </c>
      <c r="IC115" s="91" t="str">
        <f t="shared" si="564"/>
        <v/>
      </c>
      <c r="ID115" s="92" t="str">
        <f t="shared" si="565"/>
        <v/>
      </c>
      <c r="IE115" s="93" t="str">
        <f t="shared" si="566"/>
        <v/>
      </c>
      <c r="IF115" s="94" t="str">
        <f t="shared" si="567"/>
        <v/>
      </c>
      <c r="IG115" s="95" t="str">
        <f t="shared" si="568"/>
        <v/>
      </c>
      <c r="II115" s="4"/>
      <c r="IK115" s="88" t="str">
        <f t="shared" si="569"/>
        <v/>
      </c>
      <c r="IL115" s="89" t="str">
        <f t="shared" si="570"/>
        <v/>
      </c>
      <c r="IM115" s="90" t="str">
        <f t="shared" si="571"/>
        <v/>
      </c>
      <c r="IN115" s="90" t="str">
        <f t="shared" si="572"/>
        <v/>
      </c>
      <c r="IO115" s="91" t="str">
        <f t="shared" si="573"/>
        <v/>
      </c>
      <c r="IP115" s="92" t="str">
        <f t="shared" si="574"/>
        <v/>
      </c>
      <c r="IQ115" s="93" t="str">
        <f t="shared" si="575"/>
        <v/>
      </c>
      <c r="IR115" s="94" t="str">
        <f t="shared" si="576"/>
        <v/>
      </c>
      <c r="IS115" s="95" t="str">
        <f t="shared" si="577"/>
        <v/>
      </c>
      <c r="IU115" s="4"/>
      <c r="IW115" s="88" t="str">
        <f t="shared" si="578"/>
        <v/>
      </c>
      <c r="IX115" s="89" t="str">
        <f t="shared" si="579"/>
        <v/>
      </c>
      <c r="IY115" s="90" t="str">
        <f t="shared" si="580"/>
        <v/>
      </c>
      <c r="IZ115" s="90" t="str">
        <f t="shared" si="581"/>
        <v/>
      </c>
      <c r="JA115" s="91" t="str">
        <f t="shared" si="582"/>
        <v/>
      </c>
      <c r="JB115" s="92" t="str">
        <f t="shared" si="583"/>
        <v/>
      </c>
      <c r="JC115" s="93" t="str">
        <f t="shared" si="584"/>
        <v/>
      </c>
      <c r="JD115" s="94" t="str">
        <f t="shared" si="585"/>
        <v/>
      </c>
      <c r="JE115" s="95" t="str">
        <f t="shared" si="586"/>
        <v/>
      </c>
      <c r="JG115" s="4"/>
      <c r="JI115" s="88" t="str">
        <f t="shared" si="587"/>
        <v/>
      </c>
      <c r="JJ115" s="89" t="str">
        <f t="shared" si="588"/>
        <v/>
      </c>
      <c r="JK115" s="90" t="str">
        <f t="shared" si="589"/>
        <v/>
      </c>
      <c r="JL115" s="90" t="str">
        <f t="shared" si="590"/>
        <v/>
      </c>
      <c r="JM115" s="91" t="str">
        <f t="shared" si="591"/>
        <v/>
      </c>
      <c r="JN115" s="92" t="str">
        <f t="shared" si="592"/>
        <v/>
      </c>
      <c r="JO115" s="93" t="str">
        <f t="shared" si="593"/>
        <v/>
      </c>
      <c r="JP115" s="94" t="str">
        <f t="shared" si="594"/>
        <v/>
      </c>
      <c r="JQ115" s="95" t="str">
        <f t="shared" si="595"/>
        <v/>
      </c>
      <c r="JS115" s="4"/>
      <c r="JU115" s="88" t="str">
        <f t="shared" si="596"/>
        <v/>
      </c>
      <c r="JV115" s="89" t="str">
        <f t="shared" si="597"/>
        <v/>
      </c>
      <c r="JW115" s="90" t="str">
        <f t="shared" si="598"/>
        <v/>
      </c>
      <c r="JX115" s="90" t="str">
        <f t="shared" si="599"/>
        <v/>
      </c>
      <c r="JY115" s="91" t="str">
        <f t="shared" si="600"/>
        <v/>
      </c>
      <c r="JZ115" s="92" t="str">
        <f t="shared" si="601"/>
        <v/>
      </c>
      <c r="KA115" s="93" t="str">
        <f t="shared" si="602"/>
        <v/>
      </c>
      <c r="KB115" s="94" t="str">
        <f t="shared" si="603"/>
        <v/>
      </c>
      <c r="KC115" s="95" t="str">
        <f t="shared" si="604"/>
        <v/>
      </c>
      <c r="KE115" s="4"/>
    </row>
    <row r="116" spans="1:291" ht="13.5" customHeight="1" x14ac:dyDescent="0.25">
      <c r="A116" s="17"/>
      <c r="E116" s="88" t="str">
        <f t="shared" si="390"/>
        <v/>
      </c>
      <c r="F116" s="89" t="str">
        <f t="shared" si="391"/>
        <v/>
      </c>
      <c r="G116" s="90" t="str">
        <f t="shared" si="392"/>
        <v/>
      </c>
      <c r="H116" s="90" t="str">
        <f t="shared" si="393"/>
        <v/>
      </c>
      <c r="I116" s="91" t="str">
        <f t="shared" si="394"/>
        <v/>
      </c>
      <c r="J116" s="92" t="str">
        <f t="shared" si="395"/>
        <v/>
      </c>
      <c r="K116" s="93" t="str">
        <f t="shared" si="396"/>
        <v/>
      </c>
      <c r="L116" s="94" t="str">
        <f t="shared" si="397"/>
        <v/>
      </c>
      <c r="M116" s="95" t="str">
        <f t="shared" si="398"/>
        <v/>
      </c>
      <c r="O116" s="4"/>
      <c r="Q116" s="88" t="str">
        <f t="shared" si="399"/>
        <v/>
      </c>
      <c r="R116" s="89" t="str">
        <f t="shared" si="400"/>
        <v/>
      </c>
      <c r="S116" s="90" t="str">
        <f t="shared" si="401"/>
        <v/>
      </c>
      <c r="T116" s="90" t="str">
        <f t="shared" si="402"/>
        <v/>
      </c>
      <c r="U116" s="91" t="str">
        <f t="shared" si="403"/>
        <v/>
      </c>
      <c r="V116" s="92" t="str">
        <f t="shared" si="404"/>
        <v/>
      </c>
      <c r="W116" s="93" t="str">
        <f t="shared" si="405"/>
        <v/>
      </c>
      <c r="X116" s="94" t="str">
        <f t="shared" si="406"/>
        <v/>
      </c>
      <c r="Y116" s="95" t="str">
        <f t="shared" si="407"/>
        <v/>
      </c>
      <c r="AA116" s="4"/>
      <c r="AC116" s="88" t="str">
        <f t="shared" si="408"/>
        <v/>
      </c>
      <c r="AD116" s="89" t="str">
        <f t="shared" si="409"/>
        <v/>
      </c>
      <c r="AE116" s="90" t="str">
        <f t="shared" si="410"/>
        <v/>
      </c>
      <c r="AF116" s="90" t="str">
        <f t="shared" si="411"/>
        <v/>
      </c>
      <c r="AG116" s="91" t="str">
        <f t="shared" si="412"/>
        <v/>
      </c>
      <c r="AH116" s="92" t="str">
        <f t="shared" si="413"/>
        <v/>
      </c>
      <c r="AI116" s="93" t="str">
        <f t="shared" si="414"/>
        <v/>
      </c>
      <c r="AJ116" s="94" t="str">
        <f t="shared" si="415"/>
        <v/>
      </c>
      <c r="AK116" s="95" t="str">
        <f t="shared" si="416"/>
        <v/>
      </c>
      <c r="AM116" s="4"/>
      <c r="AO116" s="88" t="str">
        <f t="shared" si="417"/>
        <v/>
      </c>
      <c r="AP116" s="89" t="str">
        <f t="shared" si="418"/>
        <v/>
      </c>
      <c r="AQ116" s="90" t="str">
        <f t="shared" si="419"/>
        <v/>
      </c>
      <c r="AR116" s="90" t="str">
        <f t="shared" si="420"/>
        <v/>
      </c>
      <c r="AS116" s="91" t="str">
        <f t="shared" si="421"/>
        <v/>
      </c>
      <c r="AT116" s="92" t="str">
        <f t="shared" si="422"/>
        <v/>
      </c>
      <c r="AU116" s="93" t="str">
        <f t="shared" si="423"/>
        <v/>
      </c>
      <c r="AV116" s="94" t="str">
        <f t="shared" si="424"/>
        <v/>
      </c>
      <c r="AW116" s="95" t="str">
        <f t="shared" si="425"/>
        <v/>
      </c>
      <c r="AY116" s="4"/>
      <c r="BA116" s="88" t="str">
        <f t="shared" si="426"/>
        <v/>
      </c>
      <c r="BB116" s="89" t="str">
        <f t="shared" si="427"/>
        <v/>
      </c>
      <c r="BC116" s="90" t="str">
        <f t="shared" si="428"/>
        <v/>
      </c>
      <c r="BD116" s="90" t="str">
        <f t="shared" si="429"/>
        <v/>
      </c>
      <c r="BE116" s="91" t="str">
        <f t="shared" si="430"/>
        <v/>
      </c>
      <c r="BF116" s="92" t="str">
        <f t="shared" si="431"/>
        <v/>
      </c>
      <c r="BG116" s="93" t="str">
        <f t="shared" si="432"/>
        <v/>
      </c>
      <c r="BH116" s="94" t="str">
        <f t="shared" si="433"/>
        <v/>
      </c>
      <c r="BI116" s="95" t="str">
        <f t="shared" si="434"/>
        <v/>
      </c>
      <c r="BK116" s="4"/>
      <c r="BM116" s="88" t="str">
        <f t="shared" si="435"/>
        <v/>
      </c>
      <c r="BN116" s="89" t="str">
        <f t="shared" si="436"/>
        <v/>
      </c>
      <c r="BO116" s="90" t="str">
        <f t="shared" si="437"/>
        <v/>
      </c>
      <c r="BP116" s="90" t="str">
        <f t="shared" si="438"/>
        <v/>
      </c>
      <c r="BQ116" s="91" t="str">
        <f t="shared" si="439"/>
        <v/>
      </c>
      <c r="BR116" s="92" t="str">
        <f t="shared" si="440"/>
        <v/>
      </c>
      <c r="BS116" s="93" t="str">
        <f t="shared" si="441"/>
        <v/>
      </c>
      <c r="BT116" s="94" t="str">
        <f t="shared" si="442"/>
        <v/>
      </c>
      <c r="BU116" s="95" t="str">
        <f t="shared" si="443"/>
        <v/>
      </c>
      <c r="BW116" s="4"/>
      <c r="BY116" s="88" t="str">
        <f t="shared" si="444"/>
        <v/>
      </c>
      <c r="BZ116" s="89" t="str">
        <f t="shared" si="445"/>
        <v/>
      </c>
      <c r="CA116" s="90" t="str">
        <f t="shared" si="446"/>
        <v/>
      </c>
      <c r="CB116" s="90" t="str">
        <f t="shared" si="447"/>
        <v/>
      </c>
      <c r="CC116" s="91" t="str">
        <f t="shared" si="448"/>
        <v/>
      </c>
      <c r="CD116" s="92" t="str">
        <f t="shared" si="449"/>
        <v/>
      </c>
      <c r="CE116" s="93" t="str">
        <f t="shared" si="450"/>
        <v/>
      </c>
      <c r="CF116" s="94" t="str">
        <f t="shared" si="451"/>
        <v/>
      </c>
      <c r="CG116" s="95" t="str">
        <f t="shared" si="452"/>
        <v/>
      </c>
      <c r="CI116" s="4"/>
      <c r="CK116" s="88" t="str">
        <f t="shared" si="453"/>
        <v/>
      </c>
      <c r="CL116" s="89" t="str">
        <f t="shared" si="454"/>
        <v/>
      </c>
      <c r="CM116" s="90" t="str">
        <f t="shared" si="455"/>
        <v/>
      </c>
      <c r="CN116" s="90" t="str">
        <f t="shared" si="456"/>
        <v/>
      </c>
      <c r="CO116" s="91" t="str">
        <f t="shared" si="457"/>
        <v/>
      </c>
      <c r="CP116" s="92" t="str">
        <f t="shared" si="458"/>
        <v/>
      </c>
      <c r="CQ116" s="93" t="str">
        <f t="shared" si="459"/>
        <v/>
      </c>
      <c r="CR116" s="94" t="str">
        <f t="shared" si="460"/>
        <v/>
      </c>
      <c r="CS116" s="95" t="str">
        <f t="shared" si="461"/>
        <v/>
      </c>
      <c r="CU116" s="4"/>
      <c r="CW116" s="88" t="str">
        <f t="shared" si="462"/>
        <v/>
      </c>
      <c r="CX116" s="89" t="str">
        <f t="shared" si="463"/>
        <v/>
      </c>
      <c r="CY116" s="90" t="str">
        <f t="shared" si="464"/>
        <v/>
      </c>
      <c r="CZ116" s="90" t="str">
        <f t="shared" si="465"/>
        <v/>
      </c>
      <c r="DA116" s="91" t="str">
        <f t="shared" si="466"/>
        <v/>
      </c>
      <c r="DB116" s="92" t="str">
        <f t="shared" si="467"/>
        <v/>
      </c>
      <c r="DC116" s="93" t="str">
        <f t="shared" si="468"/>
        <v/>
      </c>
      <c r="DD116" s="94" t="str">
        <f t="shared" si="469"/>
        <v/>
      </c>
      <c r="DE116" s="95" t="str">
        <f t="shared" si="470"/>
        <v/>
      </c>
      <c r="DG116" s="4"/>
      <c r="DI116" s="88" t="str">
        <f t="shared" si="471"/>
        <v/>
      </c>
      <c r="DJ116" s="89" t="str">
        <f t="shared" si="472"/>
        <v/>
      </c>
      <c r="DK116" s="90" t="str">
        <f t="shared" si="473"/>
        <v/>
      </c>
      <c r="DL116" s="90" t="str">
        <f t="shared" si="474"/>
        <v/>
      </c>
      <c r="DM116" s="91" t="str">
        <f t="shared" si="475"/>
        <v/>
      </c>
      <c r="DN116" s="92" t="str">
        <f t="shared" si="476"/>
        <v/>
      </c>
      <c r="DO116" s="93" t="str">
        <f t="shared" si="477"/>
        <v/>
      </c>
      <c r="DP116" s="94" t="str">
        <f t="shared" si="478"/>
        <v/>
      </c>
      <c r="DQ116" s="95" t="str">
        <f t="shared" si="479"/>
        <v/>
      </c>
      <c r="DS116" s="4"/>
      <c r="DU116" s="88" t="str">
        <f t="shared" si="480"/>
        <v/>
      </c>
      <c r="DV116" s="89" t="str">
        <f t="shared" si="481"/>
        <v/>
      </c>
      <c r="DW116" s="90" t="str">
        <f t="shared" si="482"/>
        <v/>
      </c>
      <c r="DX116" s="90" t="str">
        <f t="shared" si="483"/>
        <v/>
      </c>
      <c r="DY116" s="91" t="str">
        <f t="shared" si="484"/>
        <v/>
      </c>
      <c r="DZ116" s="92" t="str">
        <f t="shared" si="485"/>
        <v/>
      </c>
      <c r="EA116" s="93" t="str">
        <f t="shared" si="486"/>
        <v/>
      </c>
      <c r="EB116" s="94" t="str">
        <f t="shared" si="487"/>
        <v/>
      </c>
      <c r="EC116" s="95" t="str">
        <f t="shared" si="488"/>
        <v/>
      </c>
      <c r="EE116" s="4"/>
      <c r="EG116" s="88" t="str">
        <f t="shared" si="489"/>
        <v/>
      </c>
      <c r="EH116" s="89" t="str">
        <f t="shared" si="490"/>
        <v/>
      </c>
      <c r="EI116" s="90" t="str">
        <f t="shared" si="491"/>
        <v/>
      </c>
      <c r="EJ116" s="90" t="str">
        <f t="shared" si="492"/>
        <v/>
      </c>
      <c r="EK116" s="91" t="str">
        <f t="shared" si="493"/>
        <v/>
      </c>
      <c r="EL116" s="92" t="str">
        <f t="shared" si="494"/>
        <v/>
      </c>
      <c r="EM116" s="93" t="str">
        <f t="shared" si="495"/>
        <v/>
      </c>
      <c r="EN116" s="94" t="str">
        <f t="shared" si="496"/>
        <v/>
      </c>
      <c r="EO116" s="95" t="str">
        <f t="shared" si="497"/>
        <v/>
      </c>
      <c r="EQ116" s="4"/>
      <c r="ES116" s="88" t="str">
        <f t="shared" si="498"/>
        <v/>
      </c>
      <c r="ET116" s="89" t="str">
        <f t="shared" si="499"/>
        <v/>
      </c>
      <c r="EU116" s="90" t="str">
        <f t="shared" si="500"/>
        <v/>
      </c>
      <c r="EV116" s="90" t="str">
        <f t="shared" si="501"/>
        <v/>
      </c>
      <c r="EW116" s="91" t="str">
        <f t="shared" si="502"/>
        <v/>
      </c>
      <c r="EX116" s="92" t="str">
        <f t="shared" si="503"/>
        <v/>
      </c>
      <c r="EY116" s="93" t="str">
        <f t="shared" si="504"/>
        <v/>
      </c>
      <c r="EZ116" s="94" t="str">
        <f t="shared" si="505"/>
        <v/>
      </c>
      <c r="FA116" s="95" t="str">
        <f t="shared" si="506"/>
        <v/>
      </c>
      <c r="FC116" s="4"/>
      <c r="FE116" s="88" t="str">
        <f t="shared" si="507"/>
        <v/>
      </c>
      <c r="FF116" s="89" t="str">
        <f t="shared" si="508"/>
        <v/>
      </c>
      <c r="FG116" s="90" t="str">
        <f t="shared" si="509"/>
        <v/>
      </c>
      <c r="FH116" s="90" t="str">
        <f t="shared" si="510"/>
        <v/>
      </c>
      <c r="FI116" s="91" t="str">
        <f t="shared" si="511"/>
        <v/>
      </c>
      <c r="FJ116" s="92" t="str">
        <f t="shared" si="512"/>
        <v/>
      </c>
      <c r="FK116" s="93" t="str">
        <f t="shared" si="513"/>
        <v/>
      </c>
      <c r="FL116" s="94" t="str">
        <f t="shared" si="514"/>
        <v/>
      </c>
      <c r="FM116" s="95" t="str">
        <f t="shared" si="515"/>
        <v/>
      </c>
      <c r="FO116" s="4"/>
      <c r="FQ116" s="88" t="str">
        <f>IF(FU116="","",#REF!)</f>
        <v/>
      </c>
      <c r="FR116" s="89" t="str">
        <f t="shared" si="516"/>
        <v/>
      </c>
      <c r="FS116" s="90" t="str">
        <f t="shared" si="517"/>
        <v/>
      </c>
      <c r="FT116" s="90" t="str">
        <f t="shared" si="518"/>
        <v/>
      </c>
      <c r="FU116" s="91" t="str">
        <f t="shared" si="519"/>
        <v/>
      </c>
      <c r="FV116" s="92" t="str">
        <f t="shared" si="520"/>
        <v/>
      </c>
      <c r="FW116" s="93" t="str">
        <f t="shared" si="521"/>
        <v/>
      </c>
      <c r="FX116" s="94" t="str">
        <f t="shared" si="522"/>
        <v/>
      </c>
      <c r="FY116" s="95" t="str">
        <f t="shared" si="523"/>
        <v/>
      </c>
      <c r="GA116" s="4"/>
      <c r="GC116" s="88" t="str">
        <f t="shared" si="524"/>
        <v/>
      </c>
      <c r="GD116" s="89" t="str">
        <f t="shared" si="525"/>
        <v/>
      </c>
      <c r="GE116" s="90" t="str">
        <f t="shared" si="526"/>
        <v/>
      </c>
      <c r="GF116" s="90" t="str">
        <f t="shared" si="527"/>
        <v/>
      </c>
      <c r="GG116" s="91" t="str">
        <f t="shared" si="528"/>
        <v/>
      </c>
      <c r="GH116" s="92" t="str">
        <f t="shared" si="529"/>
        <v/>
      </c>
      <c r="GI116" s="93" t="str">
        <f t="shared" si="530"/>
        <v/>
      </c>
      <c r="GJ116" s="94" t="str">
        <f t="shared" si="531"/>
        <v/>
      </c>
      <c r="GK116" s="95" t="str">
        <f t="shared" si="532"/>
        <v/>
      </c>
      <c r="GM116" s="4"/>
      <c r="GO116" s="88" t="str">
        <f t="shared" si="533"/>
        <v/>
      </c>
      <c r="GP116" s="89" t="str">
        <f t="shared" si="534"/>
        <v/>
      </c>
      <c r="GQ116" s="90" t="str">
        <f t="shared" si="535"/>
        <v/>
      </c>
      <c r="GR116" s="90" t="str">
        <f t="shared" si="536"/>
        <v/>
      </c>
      <c r="GS116" s="91" t="str">
        <f t="shared" si="537"/>
        <v/>
      </c>
      <c r="GT116" s="92" t="str">
        <f t="shared" si="538"/>
        <v/>
      </c>
      <c r="GU116" s="93" t="str">
        <f t="shared" si="539"/>
        <v/>
      </c>
      <c r="GV116" s="94" t="str">
        <f t="shared" si="540"/>
        <v/>
      </c>
      <c r="GW116" s="95" t="str">
        <f t="shared" si="541"/>
        <v/>
      </c>
      <c r="GY116" s="4"/>
      <c r="HA116" s="88" t="str">
        <f t="shared" si="542"/>
        <v/>
      </c>
      <c r="HB116" s="89" t="str">
        <f t="shared" si="543"/>
        <v/>
      </c>
      <c r="HC116" s="90" t="str">
        <f t="shared" si="544"/>
        <v/>
      </c>
      <c r="HD116" s="90" t="str">
        <f t="shared" si="545"/>
        <v/>
      </c>
      <c r="HE116" s="91" t="str">
        <f t="shared" si="546"/>
        <v/>
      </c>
      <c r="HF116" s="92" t="str">
        <f t="shared" si="547"/>
        <v/>
      </c>
      <c r="HG116" s="93" t="str">
        <f t="shared" si="548"/>
        <v/>
      </c>
      <c r="HH116" s="94" t="str">
        <f t="shared" si="549"/>
        <v/>
      </c>
      <c r="HI116" s="95" t="str">
        <f t="shared" si="550"/>
        <v/>
      </c>
      <c r="HK116" s="4"/>
      <c r="HM116" s="88" t="str">
        <f t="shared" si="551"/>
        <v/>
      </c>
      <c r="HN116" s="89" t="str">
        <f t="shared" si="552"/>
        <v/>
      </c>
      <c r="HO116" s="90" t="str">
        <f t="shared" si="553"/>
        <v/>
      </c>
      <c r="HP116" s="90" t="str">
        <f t="shared" si="554"/>
        <v/>
      </c>
      <c r="HQ116" s="91" t="str">
        <f t="shared" si="555"/>
        <v/>
      </c>
      <c r="HR116" s="92" t="str">
        <f t="shared" si="556"/>
        <v/>
      </c>
      <c r="HS116" s="93" t="str">
        <f t="shared" si="557"/>
        <v/>
      </c>
      <c r="HT116" s="94" t="str">
        <f t="shared" si="558"/>
        <v/>
      </c>
      <c r="HU116" s="95" t="str">
        <f t="shared" si="559"/>
        <v/>
      </c>
      <c r="HW116" s="4"/>
      <c r="HY116" s="88" t="str">
        <f t="shared" si="560"/>
        <v/>
      </c>
      <c r="HZ116" s="89" t="str">
        <f t="shared" si="561"/>
        <v/>
      </c>
      <c r="IA116" s="90" t="str">
        <f t="shared" si="562"/>
        <v/>
      </c>
      <c r="IB116" s="90" t="str">
        <f t="shared" si="563"/>
        <v/>
      </c>
      <c r="IC116" s="91" t="str">
        <f t="shared" si="564"/>
        <v/>
      </c>
      <c r="ID116" s="92" t="str">
        <f t="shared" si="565"/>
        <v/>
      </c>
      <c r="IE116" s="93" t="str">
        <f t="shared" si="566"/>
        <v/>
      </c>
      <c r="IF116" s="94" t="str">
        <f t="shared" si="567"/>
        <v/>
      </c>
      <c r="IG116" s="95" t="str">
        <f t="shared" si="568"/>
        <v/>
      </c>
      <c r="II116" s="4"/>
      <c r="IK116" s="88" t="str">
        <f t="shared" si="569"/>
        <v/>
      </c>
      <c r="IL116" s="89" t="str">
        <f t="shared" si="570"/>
        <v/>
      </c>
      <c r="IM116" s="90" t="str">
        <f t="shared" si="571"/>
        <v/>
      </c>
      <c r="IN116" s="90" t="str">
        <f t="shared" si="572"/>
        <v/>
      </c>
      <c r="IO116" s="91" t="str">
        <f t="shared" si="573"/>
        <v/>
      </c>
      <c r="IP116" s="92" t="str">
        <f t="shared" si="574"/>
        <v/>
      </c>
      <c r="IQ116" s="93" t="str">
        <f t="shared" si="575"/>
        <v/>
      </c>
      <c r="IR116" s="94" t="str">
        <f t="shared" si="576"/>
        <v/>
      </c>
      <c r="IS116" s="95" t="str">
        <f t="shared" si="577"/>
        <v/>
      </c>
      <c r="IU116" s="4"/>
      <c r="IW116" s="88" t="str">
        <f t="shared" si="578"/>
        <v/>
      </c>
      <c r="IX116" s="89" t="str">
        <f t="shared" si="579"/>
        <v/>
      </c>
      <c r="IY116" s="90" t="str">
        <f t="shared" si="580"/>
        <v/>
      </c>
      <c r="IZ116" s="90" t="str">
        <f t="shared" si="581"/>
        <v/>
      </c>
      <c r="JA116" s="91" t="str">
        <f t="shared" si="582"/>
        <v/>
      </c>
      <c r="JB116" s="92" t="str">
        <f t="shared" si="583"/>
        <v/>
      </c>
      <c r="JC116" s="93" t="str">
        <f t="shared" si="584"/>
        <v/>
      </c>
      <c r="JD116" s="94" t="str">
        <f t="shared" si="585"/>
        <v/>
      </c>
      <c r="JE116" s="95" t="str">
        <f t="shared" si="586"/>
        <v/>
      </c>
      <c r="JG116" s="4"/>
      <c r="JI116" s="88" t="str">
        <f t="shared" si="587"/>
        <v/>
      </c>
      <c r="JJ116" s="89" t="str">
        <f t="shared" si="588"/>
        <v/>
      </c>
      <c r="JK116" s="90" t="str">
        <f t="shared" si="589"/>
        <v/>
      </c>
      <c r="JL116" s="90" t="str">
        <f t="shared" si="590"/>
        <v/>
      </c>
      <c r="JM116" s="91" t="str">
        <f t="shared" si="591"/>
        <v/>
      </c>
      <c r="JN116" s="92" t="str">
        <f t="shared" si="592"/>
        <v/>
      </c>
      <c r="JO116" s="93" t="str">
        <f t="shared" si="593"/>
        <v/>
      </c>
      <c r="JP116" s="94" t="str">
        <f t="shared" si="594"/>
        <v/>
      </c>
      <c r="JQ116" s="95" t="str">
        <f t="shared" si="595"/>
        <v/>
      </c>
      <c r="JS116" s="4"/>
      <c r="JU116" s="88" t="str">
        <f t="shared" si="596"/>
        <v/>
      </c>
      <c r="JV116" s="89" t="str">
        <f t="shared" si="597"/>
        <v/>
      </c>
      <c r="JW116" s="90" t="str">
        <f t="shared" si="598"/>
        <v/>
      </c>
      <c r="JX116" s="90" t="str">
        <f t="shared" si="599"/>
        <v/>
      </c>
      <c r="JY116" s="91" t="str">
        <f t="shared" si="600"/>
        <v/>
      </c>
      <c r="JZ116" s="92" t="str">
        <f t="shared" si="601"/>
        <v/>
      </c>
      <c r="KA116" s="93" t="str">
        <f t="shared" si="602"/>
        <v/>
      </c>
      <c r="KB116" s="94" t="str">
        <f t="shared" si="603"/>
        <v/>
      </c>
      <c r="KC116" s="95" t="str">
        <f t="shared" si="604"/>
        <v/>
      </c>
      <c r="KE116" s="4"/>
    </row>
    <row r="117" spans="1:291" ht="13.5" customHeight="1" x14ac:dyDescent="0.25">
      <c r="A117" s="17"/>
      <c r="E117" s="88" t="str">
        <f t="shared" si="390"/>
        <v/>
      </c>
      <c r="F117" s="89" t="str">
        <f t="shared" si="391"/>
        <v/>
      </c>
      <c r="G117" s="90" t="str">
        <f t="shared" si="392"/>
        <v/>
      </c>
      <c r="H117" s="90" t="str">
        <f t="shared" si="393"/>
        <v/>
      </c>
      <c r="I117" s="91" t="str">
        <f t="shared" si="394"/>
        <v/>
      </c>
      <c r="J117" s="92" t="str">
        <f t="shared" si="395"/>
        <v/>
      </c>
      <c r="K117" s="93" t="str">
        <f t="shared" si="396"/>
        <v/>
      </c>
      <c r="L117" s="94" t="str">
        <f t="shared" si="397"/>
        <v/>
      </c>
      <c r="M117" s="95" t="str">
        <f t="shared" si="398"/>
        <v/>
      </c>
      <c r="O117" s="4"/>
      <c r="Q117" s="88" t="str">
        <f t="shared" si="399"/>
        <v/>
      </c>
      <c r="R117" s="89" t="str">
        <f t="shared" si="400"/>
        <v/>
      </c>
      <c r="S117" s="90" t="str">
        <f t="shared" si="401"/>
        <v/>
      </c>
      <c r="T117" s="90" t="str">
        <f t="shared" si="402"/>
        <v/>
      </c>
      <c r="U117" s="91" t="str">
        <f t="shared" si="403"/>
        <v/>
      </c>
      <c r="V117" s="92" t="str">
        <f t="shared" si="404"/>
        <v/>
      </c>
      <c r="W117" s="93" t="str">
        <f t="shared" si="405"/>
        <v/>
      </c>
      <c r="X117" s="94" t="str">
        <f t="shared" si="406"/>
        <v/>
      </c>
      <c r="Y117" s="95" t="str">
        <f t="shared" si="407"/>
        <v/>
      </c>
      <c r="AA117" s="4"/>
      <c r="AC117" s="88" t="str">
        <f t="shared" si="408"/>
        <v/>
      </c>
      <c r="AD117" s="89" t="str">
        <f t="shared" si="409"/>
        <v/>
      </c>
      <c r="AE117" s="90" t="str">
        <f t="shared" si="410"/>
        <v/>
      </c>
      <c r="AF117" s="90" t="str">
        <f t="shared" si="411"/>
        <v/>
      </c>
      <c r="AG117" s="91" t="str">
        <f t="shared" si="412"/>
        <v/>
      </c>
      <c r="AH117" s="92" t="str">
        <f t="shared" si="413"/>
        <v/>
      </c>
      <c r="AI117" s="93" t="str">
        <f t="shared" si="414"/>
        <v/>
      </c>
      <c r="AJ117" s="94" t="str">
        <f t="shared" si="415"/>
        <v/>
      </c>
      <c r="AK117" s="95" t="str">
        <f t="shared" si="416"/>
        <v/>
      </c>
      <c r="AM117" s="4"/>
      <c r="AO117" s="88" t="str">
        <f t="shared" si="417"/>
        <v/>
      </c>
      <c r="AP117" s="89" t="str">
        <f t="shared" si="418"/>
        <v/>
      </c>
      <c r="AQ117" s="90" t="str">
        <f t="shared" si="419"/>
        <v/>
      </c>
      <c r="AR117" s="90" t="str">
        <f t="shared" si="420"/>
        <v/>
      </c>
      <c r="AS117" s="91" t="str">
        <f t="shared" si="421"/>
        <v/>
      </c>
      <c r="AT117" s="92" t="str">
        <f t="shared" si="422"/>
        <v/>
      </c>
      <c r="AU117" s="93" t="str">
        <f t="shared" si="423"/>
        <v/>
      </c>
      <c r="AV117" s="94" t="str">
        <f t="shared" si="424"/>
        <v/>
      </c>
      <c r="AW117" s="95" t="str">
        <f t="shared" si="425"/>
        <v/>
      </c>
      <c r="AY117" s="4"/>
      <c r="BA117" s="88" t="str">
        <f t="shared" si="426"/>
        <v/>
      </c>
      <c r="BB117" s="89" t="str">
        <f t="shared" si="427"/>
        <v/>
      </c>
      <c r="BC117" s="90" t="str">
        <f t="shared" si="428"/>
        <v/>
      </c>
      <c r="BD117" s="90" t="str">
        <f t="shared" si="429"/>
        <v/>
      </c>
      <c r="BE117" s="91" t="str">
        <f t="shared" si="430"/>
        <v/>
      </c>
      <c r="BF117" s="92" t="str">
        <f t="shared" si="431"/>
        <v/>
      </c>
      <c r="BG117" s="93" t="str">
        <f t="shared" si="432"/>
        <v/>
      </c>
      <c r="BH117" s="94" t="str">
        <f t="shared" si="433"/>
        <v/>
      </c>
      <c r="BI117" s="95" t="str">
        <f t="shared" si="434"/>
        <v/>
      </c>
      <c r="BK117" s="4"/>
      <c r="BM117" s="88" t="str">
        <f t="shared" si="435"/>
        <v/>
      </c>
      <c r="BN117" s="89" t="str">
        <f t="shared" si="436"/>
        <v/>
      </c>
      <c r="BO117" s="90" t="str">
        <f t="shared" si="437"/>
        <v/>
      </c>
      <c r="BP117" s="90" t="str">
        <f t="shared" si="438"/>
        <v/>
      </c>
      <c r="BQ117" s="91" t="str">
        <f t="shared" si="439"/>
        <v/>
      </c>
      <c r="BR117" s="92" t="str">
        <f t="shared" si="440"/>
        <v/>
      </c>
      <c r="BS117" s="93" t="str">
        <f t="shared" si="441"/>
        <v/>
      </c>
      <c r="BT117" s="94" t="str">
        <f t="shared" si="442"/>
        <v/>
      </c>
      <c r="BU117" s="95" t="str">
        <f t="shared" si="443"/>
        <v/>
      </c>
      <c r="BW117" s="4"/>
      <c r="BY117" s="88" t="str">
        <f t="shared" si="444"/>
        <v/>
      </c>
      <c r="BZ117" s="89" t="str">
        <f t="shared" si="445"/>
        <v/>
      </c>
      <c r="CA117" s="90" t="str">
        <f t="shared" si="446"/>
        <v/>
      </c>
      <c r="CB117" s="90" t="str">
        <f t="shared" si="447"/>
        <v/>
      </c>
      <c r="CC117" s="91" t="str">
        <f t="shared" si="448"/>
        <v/>
      </c>
      <c r="CD117" s="92" t="str">
        <f t="shared" si="449"/>
        <v/>
      </c>
      <c r="CE117" s="93" t="str">
        <f t="shared" si="450"/>
        <v/>
      </c>
      <c r="CF117" s="94" t="str">
        <f t="shared" si="451"/>
        <v/>
      </c>
      <c r="CG117" s="95" t="str">
        <f t="shared" si="452"/>
        <v/>
      </c>
      <c r="CI117" s="4"/>
      <c r="CK117" s="88" t="str">
        <f t="shared" si="453"/>
        <v/>
      </c>
      <c r="CL117" s="89" t="str">
        <f t="shared" si="454"/>
        <v/>
      </c>
      <c r="CM117" s="90" t="str">
        <f t="shared" si="455"/>
        <v/>
      </c>
      <c r="CN117" s="90" t="str">
        <f t="shared" si="456"/>
        <v/>
      </c>
      <c r="CO117" s="91" t="str">
        <f t="shared" si="457"/>
        <v/>
      </c>
      <c r="CP117" s="92" t="str">
        <f t="shared" si="458"/>
        <v/>
      </c>
      <c r="CQ117" s="93" t="str">
        <f t="shared" si="459"/>
        <v/>
      </c>
      <c r="CR117" s="94" t="str">
        <f t="shared" si="460"/>
        <v/>
      </c>
      <c r="CS117" s="95" t="str">
        <f t="shared" si="461"/>
        <v/>
      </c>
      <c r="CU117" s="4"/>
      <c r="CW117" s="88" t="str">
        <f t="shared" si="462"/>
        <v/>
      </c>
      <c r="CX117" s="89" t="str">
        <f t="shared" si="463"/>
        <v/>
      </c>
      <c r="CY117" s="90" t="str">
        <f t="shared" si="464"/>
        <v/>
      </c>
      <c r="CZ117" s="90" t="str">
        <f t="shared" si="465"/>
        <v/>
      </c>
      <c r="DA117" s="91" t="str">
        <f t="shared" si="466"/>
        <v/>
      </c>
      <c r="DB117" s="92" t="str">
        <f t="shared" si="467"/>
        <v/>
      </c>
      <c r="DC117" s="93" t="str">
        <f t="shared" si="468"/>
        <v/>
      </c>
      <c r="DD117" s="94" t="str">
        <f t="shared" si="469"/>
        <v/>
      </c>
      <c r="DE117" s="95" t="str">
        <f t="shared" si="470"/>
        <v/>
      </c>
      <c r="DG117" s="4"/>
      <c r="DI117" s="88" t="str">
        <f t="shared" si="471"/>
        <v/>
      </c>
      <c r="DJ117" s="89" t="str">
        <f t="shared" si="472"/>
        <v/>
      </c>
      <c r="DK117" s="90" t="str">
        <f t="shared" si="473"/>
        <v/>
      </c>
      <c r="DL117" s="90" t="str">
        <f t="shared" si="474"/>
        <v/>
      </c>
      <c r="DM117" s="91" t="str">
        <f t="shared" si="475"/>
        <v/>
      </c>
      <c r="DN117" s="92" t="str">
        <f t="shared" si="476"/>
        <v/>
      </c>
      <c r="DO117" s="93" t="str">
        <f t="shared" si="477"/>
        <v/>
      </c>
      <c r="DP117" s="94" t="str">
        <f t="shared" si="478"/>
        <v/>
      </c>
      <c r="DQ117" s="95" t="str">
        <f t="shared" si="479"/>
        <v/>
      </c>
      <c r="DS117" s="4"/>
      <c r="DU117" s="88" t="str">
        <f t="shared" si="480"/>
        <v/>
      </c>
      <c r="DV117" s="89" t="str">
        <f t="shared" si="481"/>
        <v/>
      </c>
      <c r="DW117" s="90" t="str">
        <f t="shared" si="482"/>
        <v/>
      </c>
      <c r="DX117" s="90" t="str">
        <f t="shared" si="483"/>
        <v/>
      </c>
      <c r="DY117" s="91" t="str">
        <f t="shared" si="484"/>
        <v/>
      </c>
      <c r="DZ117" s="92" t="str">
        <f t="shared" si="485"/>
        <v/>
      </c>
      <c r="EA117" s="93" t="str">
        <f t="shared" si="486"/>
        <v/>
      </c>
      <c r="EB117" s="94" t="str">
        <f t="shared" si="487"/>
        <v/>
      </c>
      <c r="EC117" s="95" t="str">
        <f t="shared" si="488"/>
        <v/>
      </c>
      <c r="EE117" s="4"/>
      <c r="EG117" s="88" t="str">
        <f t="shared" si="489"/>
        <v/>
      </c>
      <c r="EH117" s="89" t="str">
        <f t="shared" si="490"/>
        <v/>
      </c>
      <c r="EI117" s="90" t="str">
        <f t="shared" si="491"/>
        <v/>
      </c>
      <c r="EJ117" s="90" t="str">
        <f t="shared" si="492"/>
        <v/>
      </c>
      <c r="EK117" s="91" t="str">
        <f t="shared" si="493"/>
        <v/>
      </c>
      <c r="EL117" s="92" t="str">
        <f t="shared" si="494"/>
        <v/>
      </c>
      <c r="EM117" s="93" t="str">
        <f t="shared" si="495"/>
        <v/>
      </c>
      <c r="EN117" s="94" t="str">
        <f t="shared" si="496"/>
        <v/>
      </c>
      <c r="EO117" s="95" t="str">
        <f t="shared" si="497"/>
        <v/>
      </c>
      <c r="EQ117" s="4"/>
      <c r="ES117" s="88" t="str">
        <f t="shared" si="498"/>
        <v/>
      </c>
      <c r="ET117" s="89" t="str">
        <f t="shared" si="499"/>
        <v/>
      </c>
      <c r="EU117" s="90" t="str">
        <f t="shared" si="500"/>
        <v/>
      </c>
      <c r="EV117" s="90" t="str">
        <f t="shared" si="501"/>
        <v/>
      </c>
      <c r="EW117" s="91" t="str">
        <f t="shared" si="502"/>
        <v/>
      </c>
      <c r="EX117" s="92" t="str">
        <f t="shared" si="503"/>
        <v/>
      </c>
      <c r="EY117" s="93" t="str">
        <f t="shared" si="504"/>
        <v/>
      </c>
      <c r="EZ117" s="94" t="str">
        <f t="shared" si="505"/>
        <v/>
      </c>
      <c r="FA117" s="95" t="str">
        <f t="shared" si="506"/>
        <v/>
      </c>
      <c r="FC117" s="4"/>
      <c r="FE117" s="88" t="str">
        <f t="shared" si="507"/>
        <v/>
      </c>
      <c r="FF117" s="89" t="str">
        <f t="shared" si="508"/>
        <v/>
      </c>
      <c r="FG117" s="90" t="str">
        <f t="shared" si="509"/>
        <v/>
      </c>
      <c r="FH117" s="90" t="str">
        <f t="shared" si="510"/>
        <v/>
      </c>
      <c r="FI117" s="91" t="str">
        <f t="shared" si="511"/>
        <v/>
      </c>
      <c r="FJ117" s="92" t="str">
        <f t="shared" si="512"/>
        <v/>
      </c>
      <c r="FK117" s="93" t="str">
        <f t="shared" si="513"/>
        <v/>
      </c>
      <c r="FL117" s="94" t="str">
        <f t="shared" si="514"/>
        <v/>
      </c>
      <c r="FM117" s="95" t="str">
        <f t="shared" si="515"/>
        <v/>
      </c>
      <c r="FO117" s="4"/>
      <c r="FQ117" s="88" t="str">
        <f>IF(FU117="","",#REF!)</f>
        <v/>
      </c>
      <c r="FR117" s="89" t="str">
        <f t="shared" si="516"/>
        <v/>
      </c>
      <c r="FS117" s="90" t="str">
        <f t="shared" si="517"/>
        <v/>
      </c>
      <c r="FT117" s="90" t="str">
        <f t="shared" si="518"/>
        <v/>
      </c>
      <c r="FU117" s="91" t="str">
        <f t="shared" si="519"/>
        <v/>
      </c>
      <c r="FV117" s="92" t="str">
        <f t="shared" si="520"/>
        <v/>
      </c>
      <c r="FW117" s="93" t="str">
        <f t="shared" si="521"/>
        <v/>
      </c>
      <c r="FX117" s="94" t="str">
        <f t="shared" si="522"/>
        <v/>
      </c>
      <c r="FY117" s="95" t="str">
        <f t="shared" si="523"/>
        <v/>
      </c>
      <c r="GA117" s="4"/>
      <c r="GC117" s="88" t="str">
        <f t="shared" si="524"/>
        <v/>
      </c>
      <c r="GD117" s="89" t="str">
        <f t="shared" si="525"/>
        <v/>
      </c>
      <c r="GE117" s="90" t="str">
        <f t="shared" si="526"/>
        <v/>
      </c>
      <c r="GF117" s="90" t="str">
        <f t="shared" si="527"/>
        <v/>
      </c>
      <c r="GG117" s="91" t="str">
        <f t="shared" si="528"/>
        <v/>
      </c>
      <c r="GH117" s="92" t="str">
        <f t="shared" si="529"/>
        <v/>
      </c>
      <c r="GI117" s="93" t="str">
        <f t="shared" si="530"/>
        <v/>
      </c>
      <c r="GJ117" s="94" t="str">
        <f t="shared" si="531"/>
        <v/>
      </c>
      <c r="GK117" s="95" t="str">
        <f t="shared" si="532"/>
        <v/>
      </c>
      <c r="GM117" s="4"/>
      <c r="GO117" s="88" t="str">
        <f t="shared" si="533"/>
        <v/>
      </c>
      <c r="GP117" s="89" t="str">
        <f t="shared" si="534"/>
        <v/>
      </c>
      <c r="GQ117" s="90" t="str">
        <f t="shared" si="535"/>
        <v/>
      </c>
      <c r="GR117" s="90" t="str">
        <f t="shared" si="536"/>
        <v/>
      </c>
      <c r="GS117" s="91" t="str">
        <f t="shared" si="537"/>
        <v/>
      </c>
      <c r="GT117" s="92" t="str">
        <f t="shared" si="538"/>
        <v/>
      </c>
      <c r="GU117" s="93" t="str">
        <f t="shared" si="539"/>
        <v/>
      </c>
      <c r="GV117" s="94" t="str">
        <f t="shared" si="540"/>
        <v/>
      </c>
      <c r="GW117" s="95" t="str">
        <f t="shared" si="541"/>
        <v/>
      </c>
      <c r="GY117" s="4"/>
      <c r="HA117" s="88" t="str">
        <f t="shared" si="542"/>
        <v/>
      </c>
      <c r="HB117" s="89" t="str">
        <f t="shared" si="543"/>
        <v/>
      </c>
      <c r="HC117" s="90" t="str">
        <f t="shared" si="544"/>
        <v/>
      </c>
      <c r="HD117" s="90" t="str">
        <f t="shared" si="545"/>
        <v/>
      </c>
      <c r="HE117" s="91" t="str">
        <f t="shared" si="546"/>
        <v/>
      </c>
      <c r="HF117" s="92" t="str">
        <f t="shared" si="547"/>
        <v/>
      </c>
      <c r="HG117" s="93" t="str">
        <f t="shared" si="548"/>
        <v/>
      </c>
      <c r="HH117" s="94" t="str">
        <f t="shared" si="549"/>
        <v/>
      </c>
      <c r="HI117" s="95" t="str">
        <f t="shared" si="550"/>
        <v/>
      </c>
      <c r="HK117" s="4"/>
      <c r="HM117" s="88" t="str">
        <f t="shared" si="551"/>
        <v/>
      </c>
      <c r="HN117" s="89" t="str">
        <f t="shared" si="552"/>
        <v/>
      </c>
      <c r="HO117" s="90" t="str">
        <f t="shared" si="553"/>
        <v/>
      </c>
      <c r="HP117" s="90" t="str">
        <f t="shared" si="554"/>
        <v/>
      </c>
      <c r="HQ117" s="91" t="str">
        <f t="shared" si="555"/>
        <v/>
      </c>
      <c r="HR117" s="92" t="str">
        <f t="shared" si="556"/>
        <v/>
      </c>
      <c r="HS117" s="93" t="str">
        <f t="shared" si="557"/>
        <v/>
      </c>
      <c r="HT117" s="94" t="str">
        <f t="shared" si="558"/>
        <v/>
      </c>
      <c r="HU117" s="95" t="str">
        <f t="shared" si="559"/>
        <v/>
      </c>
      <c r="HW117" s="4"/>
      <c r="HY117" s="88" t="str">
        <f t="shared" si="560"/>
        <v/>
      </c>
      <c r="HZ117" s="89" t="str">
        <f t="shared" si="561"/>
        <v/>
      </c>
      <c r="IA117" s="90" t="str">
        <f t="shared" si="562"/>
        <v/>
      </c>
      <c r="IB117" s="90" t="str">
        <f t="shared" si="563"/>
        <v/>
      </c>
      <c r="IC117" s="91" t="str">
        <f t="shared" si="564"/>
        <v/>
      </c>
      <c r="ID117" s="92" t="str">
        <f t="shared" si="565"/>
        <v/>
      </c>
      <c r="IE117" s="93" t="str">
        <f t="shared" si="566"/>
        <v/>
      </c>
      <c r="IF117" s="94" t="str">
        <f t="shared" si="567"/>
        <v/>
      </c>
      <c r="IG117" s="95" t="str">
        <f t="shared" si="568"/>
        <v/>
      </c>
      <c r="II117" s="4"/>
      <c r="IK117" s="88" t="str">
        <f t="shared" si="569"/>
        <v/>
      </c>
      <c r="IL117" s="89" t="str">
        <f t="shared" si="570"/>
        <v/>
      </c>
      <c r="IM117" s="90" t="str">
        <f t="shared" si="571"/>
        <v/>
      </c>
      <c r="IN117" s="90" t="str">
        <f t="shared" si="572"/>
        <v/>
      </c>
      <c r="IO117" s="91" t="str">
        <f t="shared" si="573"/>
        <v/>
      </c>
      <c r="IP117" s="92" t="str">
        <f t="shared" si="574"/>
        <v/>
      </c>
      <c r="IQ117" s="93" t="str">
        <f t="shared" si="575"/>
        <v/>
      </c>
      <c r="IR117" s="94" t="str">
        <f t="shared" si="576"/>
        <v/>
      </c>
      <c r="IS117" s="95" t="str">
        <f t="shared" si="577"/>
        <v/>
      </c>
      <c r="IU117" s="4"/>
      <c r="IW117" s="88" t="str">
        <f t="shared" si="578"/>
        <v/>
      </c>
      <c r="IX117" s="89" t="str">
        <f t="shared" si="579"/>
        <v/>
      </c>
      <c r="IY117" s="90" t="str">
        <f t="shared" si="580"/>
        <v/>
      </c>
      <c r="IZ117" s="90" t="str">
        <f t="shared" si="581"/>
        <v/>
      </c>
      <c r="JA117" s="91" t="str">
        <f t="shared" si="582"/>
        <v/>
      </c>
      <c r="JB117" s="92" t="str">
        <f t="shared" si="583"/>
        <v/>
      </c>
      <c r="JC117" s="93" t="str">
        <f t="shared" si="584"/>
        <v/>
      </c>
      <c r="JD117" s="94" t="str">
        <f t="shared" si="585"/>
        <v/>
      </c>
      <c r="JE117" s="95" t="str">
        <f t="shared" si="586"/>
        <v/>
      </c>
      <c r="JG117" s="4"/>
      <c r="JI117" s="88" t="str">
        <f t="shared" si="587"/>
        <v/>
      </c>
      <c r="JJ117" s="89" t="str">
        <f t="shared" si="588"/>
        <v/>
      </c>
      <c r="JK117" s="90" t="str">
        <f t="shared" si="589"/>
        <v/>
      </c>
      <c r="JL117" s="90" t="str">
        <f t="shared" si="590"/>
        <v/>
      </c>
      <c r="JM117" s="91" t="str">
        <f t="shared" si="591"/>
        <v/>
      </c>
      <c r="JN117" s="92" t="str">
        <f t="shared" si="592"/>
        <v/>
      </c>
      <c r="JO117" s="93" t="str">
        <f t="shared" si="593"/>
        <v/>
      </c>
      <c r="JP117" s="94" t="str">
        <f t="shared" si="594"/>
        <v/>
      </c>
      <c r="JQ117" s="95" t="str">
        <f t="shared" si="595"/>
        <v/>
      </c>
      <c r="JS117" s="4"/>
      <c r="JU117" s="88" t="str">
        <f t="shared" si="596"/>
        <v/>
      </c>
      <c r="JV117" s="89" t="str">
        <f t="shared" si="597"/>
        <v/>
      </c>
      <c r="JW117" s="90" t="str">
        <f t="shared" si="598"/>
        <v/>
      </c>
      <c r="JX117" s="90" t="str">
        <f t="shared" si="599"/>
        <v/>
      </c>
      <c r="JY117" s="91" t="str">
        <f t="shared" si="600"/>
        <v/>
      </c>
      <c r="JZ117" s="92" t="str">
        <f t="shared" si="601"/>
        <v/>
      </c>
      <c r="KA117" s="93" t="str">
        <f t="shared" si="602"/>
        <v/>
      </c>
      <c r="KB117" s="94" t="str">
        <f t="shared" si="603"/>
        <v/>
      </c>
      <c r="KC117" s="95" t="str">
        <f t="shared" si="604"/>
        <v/>
      </c>
      <c r="KE117" s="4"/>
    </row>
    <row r="118" spans="1:291" ht="13.5" customHeight="1" x14ac:dyDescent="0.25">
      <c r="A118" s="17"/>
      <c r="E118" s="88" t="str">
        <f t="shared" si="390"/>
        <v/>
      </c>
      <c r="F118" s="89" t="str">
        <f t="shared" si="391"/>
        <v/>
      </c>
      <c r="G118" s="90" t="str">
        <f t="shared" si="392"/>
        <v/>
      </c>
      <c r="H118" s="90" t="str">
        <f t="shared" si="393"/>
        <v/>
      </c>
      <c r="I118" s="91" t="str">
        <f t="shared" si="394"/>
        <v/>
      </c>
      <c r="J118" s="92" t="str">
        <f t="shared" si="395"/>
        <v/>
      </c>
      <c r="K118" s="93" t="str">
        <f t="shared" si="396"/>
        <v/>
      </c>
      <c r="L118" s="94" t="str">
        <f t="shared" si="397"/>
        <v/>
      </c>
      <c r="M118" s="95" t="str">
        <f t="shared" si="398"/>
        <v/>
      </c>
      <c r="O118" s="4"/>
      <c r="Q118" s="88" t="str">
        <f t="shared" si="399"/>
        <v/>
      </c>
      <c r="R118" s="89" t="str">
        <f t="shared" si="400"/>
        <v/>
      </c>
      <c r="S118" s="90" t="str">
        <f t="shared" si="401"/>
        <v/>
      </c>
      <c r="T118" s="90" t="str">
        <f t="shared" si="402"/>
        <v/>
      </c>
      <c r="U118" s="91" t="str">
        <f t="shared" si="403"/>
        <v/>
      </c>
      <c r="V118" s="92" t="str">
        <f t="shared" si="404"/>
        <v/>
      </c>
      <c r="W118" s="93" t="str">
        <f t="shared" si="405"/>
        <v/>
      </c>
      <c r="X118" s="94" t="str">
        <f t="shared" si="406"/>
        <v/>
      </c>
      <c r="Y118" s="95" t="str">
        <f t="shared" si="407"/>
        <v/>
      </c>
      <c r="AA118" s="4"/>
      <c r="AC118" s="88" t="str">
        <f t="shared" si="408"/>
        <v/>
      </c>
      <c r="AD118" s="89" t="str">
        <f t="shared" si="409"/>
        <v/>
      </c>
      <c r="AE118" s="90" t="str">
        <f t="shared" si="410"/>
        <v/>
      </c>
      <c r="AF118" s="90" t="str">
        <f t="shared" si="411"/>
        <v/>
      </c>
      <c r="AG118" s="91" t="str">
        <f t="shared" si="412"/>
        <v/>
      </c>
      <c r="AH118" s="92" t="str">
        <f t="shared" si="413"/>
        <v/>
      </c>
      <c r="AI118" s="93" t="str">
        <f t="shared" si="414"/>
        <v/>
      </c>
      <c r="AJ118" s="94" t="str">
        <f t="shared" si="415"/>
        <v/>
      </c>
      <c r="AK118" s="95" t="str">
        <f t="shared" si="416"/>
        <v/>
      </c>
      <c r="AM118" s="4"/>
      <c r="AO118" s="88" t="str">
        <f t="shared" si="417"/>
        <v/>
      </c>
      <c r="AP118" s="89" t="str">
        <f t="shared" si="418"/>
        <v/>
      </c>
      <c r="AQ118" s="90" t="str">
        <f t="shared" si="419"/>
        <v/>
      </c>
      <c r="AR118" s="90" t="str">
        <f t="shared" si="420"/>
        <v/>
      </c>
      <c r="AS118" s="91" t="str">
        <f t="shared" si="421"/>
        <v/>
      </c>
      <c r="AT118" s="92" t="str">
        <f t="shared" si="422"/>
        <v/>
      </c>
      <c r="AU118" s="93" t="str">
        <f t="shared" si="423"/>
        <v/>
      </c>
      <c r="AV118" s="94" t="str">
        <f t="shared" si="424"/>
        <v/>
      </c>
      <c r="AW118" s="95" t="str">
        <f t="shared" si="425"/>
        <v/>
      </c>
      <c r="AY118" s="4"/>
      <c r="BA118" s="88" t="str">
        <f t="shared" si="426"/>
        <v/>
      </c>
      <c r="BB118" s="89" t="str">
        <f t="shared" si="427"/>
        <v/>
      </c>
      <c r="BC118" s="90" t="str">
        <f t="shared" si="428"/>
        <v/>
      </c>
      <c r="BD118" s="90" t="str">
        <f t="shared" si="429"/>
        <v/>
      </c>
      <c r="BE118" s="91" t="str">
        <f t="shared" si="430"/>
        <v/>
      </c>
      <c r="BF118" s="92" t="str">
        <f t="shared" si="431"/>
        <v/>
      </c>
      <c r="BG118" s="93" t="str">
        <f t="shared" si="432"/>
        <v/>
      </c>
      <c r="BH118" s="94" t="str">
        <f t="shared" si="433"/>
        <v/>
      </c>
      <c r="BI118" s="95" t="str">
        <f t="shared" si="434"/>
        <v/>
      </c>
      <c r="BK118" s="4"/>
      <c r="BM118" s="88" t="str">
        <f t="shared" si="435"/>
        <v/>
      </c>
      <c r="BN118" s="89" t="str">
        <f t="shared" si="436"/>
        <v/>
      </c>
      <c r="BO118" s="90" t="str">
        <f t="shared" si="437"/>
        <v/>
      </c>
      <c r="BP118" s="90" t="str">
        <f t="shared" si="438"/>
        <v/>
      </c>
      <c r="BQ118" s="91" t="str">
        <f t="shared" si="439"/>
        <v/>
      </c>
      <c r="BR118" s="92" t="str">
        <f t="shared" si="440"/>
        <v/>
      </c>
      <c r="BS118" s="93" t="str">
        <f t="shared" si="441"/>
        <v/>
      </c>
      <c r="BT118" s="94" t="str">
        <f t="shared" si="442"/>
        <v/>
      </c>
      <c r="BU118" s="95" t="str">
        <f t="shared" si="443"/>
        <v/>
      </c>
      <c r="BW118" s="4"/>
      <c r="BY118" s="88" t="str">
        <f t="shared" si="444"/>
        <v/>
      </c>
      <c r="BZ118" s="89" t="str">
        <f t="shared" si="445"/>
        <v/>
      </c>
      <c r="CA118" s="90" t="str">
        <f t="shared" si="446"/>
        <v/>
      </c>
      <c r="CB118" s="90" t="str">
        <f t="shared" si="447"/>
        <v/>
      </c>
      <c r="CC118" s="91" t="str">
        <f t="shared" si="448"/>
        <v/>
      </c>
      <c r="CD118" s="92" t="str">
        <f t="shared" si="449"/>
        <v/>
      </c>
      <c r="CE118" s="93" t="str">
        <f t="shared" si="450"/>
        <v/>
      </c>
      <c r="CF118" s="94" t="str">
        <f t="shared" si="451"/>
        <v/>
      </c>
      <c r="CG118" s="95" t="str">
        <f t="shared" si="452"/>
        <v/>
      </c>
      <c r="CI118" s="4"/>
      <c r="CK118" s="88" t="str">
        <f t="shared" si="453"/>
        <v/>
      </c>
      <c r="CL118" s="89" t="str">
        <f t="shared" si="454"/>
        <v/>
      </c>
      <c r="CM118" s="90" t="str">
        <f t="shared" si="455"/>
        <v/>
      </c>
      <c r="CN118" s="90" t="str">
        <f t="shared" si="456"/>
        <v/>
      </c>
      <c r="CO118" s="91" t="str">
        <f t="shared" si="457"/>
        <v/>
      </c>
      <c r="CP118" s="92" t="str">
        <f t="shared" si="458"/>
        <v/>
      </c>
      <c r="CQ118" s="93" t="str">
        <f t="shared" si="459"/>
        <v/>
      </c>
      <c r="CR118" s="94" t="str">
        <f t="shared" si="460"/>
        <v/>
      </c>
      <c r="CS118" s="95" t="str">
        <f t="shared" si="461"/>
        <v/>
      </c>
      <c r="CU118" s="4"/>
      <c r="CW118" s="88" t="str">
        <f t="shared" si="462"/>
        <v/>
      </c>
      <c r="CX118" s="89" t="str">
        <f t="shared" si="463"/>
        <v/>
      </c>
      <c r="CY118" s="90" t="str">
        <f t="shared" si="464"/>
        <v/>
      </c>
      <c r="CZ118" s="90" t="str">
        <f t="shared" si="465"/>
        <v/>
      </c>
      <c r="DA118" s="91" t="str">
        <f t="shared" si="466"/>
        <v/>
      </c>
      <c r="DB118" s="92" t="str">
        <f t="shared" si="467"/>
        <v/>
      </c>
      <c r="DC118" s="93" t="str">
        <f t="shared" si="468"/>
        <v/>
      </c>
      <c r="DD118" s="94" t="str">
        <f t="shared" si="469"/>
        <v/>
      </c>
      <c r="DE118" s="95" t="str">
        <f t="shared" si="470"/>
        <v/>
      </c>
      <c r="DG118" s="4"/>
      <c r="DI118" s="88" t="str">
        <f t="shared" si="471"/>
        <v/>
      </c>
      <c r="DJ118" s="89" t="str">
        <f t="shared" si="472"/>
        <v/>
      </c>
      <c r="DK118" s="90" t="str">
        <f t="shared" si="473"/>
        <v/>
      </c>
      <c r="DL118" s="90" t="str">
        <f t="shared" si="474"/>
        <v/>
      </c>
      <c r="DM118" s="91" t="str">
        <f t="shared" si="475"/>
        <v/>
      </c>
      <c r="DN118" s="92" t="str">
        <f t="shared" si="476"/>
        <v/>
      </c>
      <c r="DO118" s="93" t="str">
        <f t="shared" si="477"/>
        <v/>
      </c>
      <c r="DP118" s="94" t="str">
        <f t="shared" si="478"/>
        <v/>
      </c>
      <c r="DQ118" s="95" t="str">
        <f t="shared" si="479"/>
        <v/>
      </c>
      <c r="DS118" s="4"/>
      <c r="DU118" s="88" t="str">
        <f t="shared" si="480"/>
        <v/>
      </c>
      <c r="DV118" s="89" t="str">
        <f t="shared" si="481"/>
        <v/>
      </c>
      <c r="DW118" s="90" t="str">
        <f t="shared" si="482"/>
        <v/>
      </c>
      <c r="DX118" s="90" t="str">
        <f t="shared" si="483"/>
        <v/>
      </c>
      <c r="DY118" s="91" t="str">
        <f t="shared" si="484"/>
        <v/>
      </c>
      <c r="DZ118" s="92" t="str">
        <f t="shared" si="485"/>
        <v/>
      </c>
      <c r="EA118" s="93" t="str">
        <f t="shared" si="486"/>
        <v/>
      </c>
      <c r="EB118" s="94" t="str">
        <f t="shared" si="487"/>
        <v/>
      </c>
      <c r="EC118" s="95" t="str">
        <f t="shared" si="488"/>
        <v/>
      </c>
      <c r="EE118" s="4"/>
      <c r="EG118" s="88" t="str">
        <f t="shared" si="489"/>
        <v/>
      </c>
      <c r="EH118" s="89" t="str">
        <f t="shared" si="490"/>
        <v/>
      </c>
      <c r="EI118" s="90" t="str">
        <f t="shared" si="491"/>
        <v/>
      </c>
      <c r="EJ118" s="90" t="str">
        <f t="shared" si="492"/>
        <v/>
      </c>
      <c r="EK118" s="91" t="str">
        <f t="shared" si="493"/>
        <v/>
      </c>
      <c r="EL118" s="92" t="str">
        <f t="shared" si="494"/>
        <v/>
      </c>
      <c r="EM118" s="93" t="str">
        <f t="shared" si="495"/>
        <v/>
      </c>
      <c r="EN118" s="94" t="str">
        <f t="shared" si="496"/>
        <v/>
      </c>
      <c r="EO118" s="95" t="str">
        <f t="shared" si="497"/>
        <v/>
      </c>
      <c r="EQ118" s="4"/>
      <c r="ES118" s="88" t="str">
        <f t="shared" si="498"/>
        <v/>
      </c>
      <c r="ET118" s="89" t="str">
        <f t="shared" si="499"/>
        <v/>
      </c>
      <c r="EU118" s="90" t="str">
        <f t="shared" si="500"/>
        <v/>
      </c>
      <c r="EV118" s="90" t="str">
        <f t="shared" si="501"/>
        <v/>
      </c>
      <c r="EW118" s="91" t="str">
        <f t="shared" si="502"/>
        <v/>
      </c>
      <c r="EX118" s="92" t="str">
        <f t="shared" si="503"/>
        <v/>
      </c>
      <c r="EY118" s="93" t="str">
        <f t="shared" si="504"/>
        <v/>
      </c>
      <c r="EZ118" s="94" t="str">
        <f t="shared" si="505"/>
        <v/>
      </c>
      <c r="FA118" s="95" t="str">
        <f t="shared" si="506"/>
        <v/>
      </c>
      <c r="FC118" s="4"/>
      <c r="FE118" s="88" t="str">
        <f t="shared" si="507"/>
        <v/>
      </c>
      <c r="FF118" s="89" t="str">
        <f t="shared" si="508"/>
        <v/>
      </c>
      <c r="FG118" s="90" t="str">
        <f t="shared" si="509"/>
        <v/>
      </c>
      <c r="FH118" s="90" t="str">
        <f t="shared" si="510"/>
        <v/>
      </c>
      <c r="FI118" s="91" t="str">
        <f t="shared" si="511"/>
        <v/>
      </c>
      <c r="FJ118" s="92" t="str">
        <f t="shared" si="512"/>
        <v/>
      </c>
      <c r="FK118" s="93" t="str">
        <f t="shared" si="513"/>
        <v/>
      </c>
      <c r="FL118" s="94" t="str">
        <f t="shared" si="514"/>
        <v/>
      </c>
      <c r="FM118" s="95" t="str">
        <f t="shared" si="515"/>
        <v/>
      </c>
      <c r="FO118" s="4"/>
      <c r="FQ118" s="88" t="str">
        <f>IF(FU118="","",#REF!)</f>
        <v/>
      </c>
      <c r="FR118" s="89" t="str">
        <f t="shared" si="516"/>
        <v/>
      </c>
      <c r="FS118" s="90" t="str">
        <f t="shared" si="517"/>
        <v/>
      </c>
      <c r="FT118" s="90" t="str">
        <f t="shared" si="518"/>
        <v/>
      </c>
      <c r="FU118" s="91" t="str">
        <f t="shared" si="519"/>
        <v/>
      </c>
      <c r="FV118" s="92" t="str">
        <f t="shared" si="520"/>
        <v/>
      </c>
      <c r="FW118" s="93" t="str">
        <f t="shared" si="521"/>
        <v/>
      </c>
      <c r="FX118" s="94" t="str">
        <f t="shared" si="522"/>
        <v/>
      </c>
      <c r="FY118" s="95" t="str">
        <f t="shared" si="523"/>
        <v/>
      </c>
      <c r="GA118" s="4"/>
      <c r="GC118" s="88" t="str">
        <f t="shared" si="524"/>
        <v/>
      </c>
      <c r="GD118" s="89" t="str">
        <f t="shared" si="525"/>
        <v/>
      </c>
      <c r="GE118" s="90" t="str">
        <f t="shared" si="526"/>
        <v/>
      </c>
      <c r="GF118" s="90" t="str">
        <f t="shared" si="527"/>
        <v/>
      </c>
      <c r="GG118" s="91" t="str">
        <f t="shared" si="528"/>
        <v/>
      </c>
      <c r="GH118" s="92" t="str">
        <f t="shared" si="529"/>
        <v/>
      </c>
      <c r="GI118" s="93" t="str">
        <f t="shared" si="530"/>
        <v/>
      </c>
      <c r="GJ118" s="94" t="str">
        <f t="shared" si="531"/>
        <v/>
      </c>
      <c r="GK118" s="95" t="str">
        <f t="shared" si="532"/>
        <v/>
      </c>
      <c r="GM118" s="4"/>
      <c r="GO118" s="88" t="str">
        <f t="shared" si="533"/>
        <v/>
      </c>
      <c r="GP118" s="89" t="str">
        <f t="shared" si="534"/>
        <v/>
      </c>
      <c r="GQ118" s="90" t="str">
        <f t="shared" si="535"/>
        <v/>
      </c>
      <c r="GR118" s="90" t="str">
        <f t="shared" si="536"/>
        <v/>
      </c>
      <c r="GS118" s="91" t="str">
        <f t="shared" si="537"/>
        <v/>
      </c>
      <c r="GT118" s="92" t="str">
        <f t="shared" si="538"/>
        <v/>
      </c>
      <c r="GU118" s="93" t="str">
        <f t="shared" si="539"/>
        <v/>
      </c>
      <c r="GV118" s="94" t="str">
        <f t="shared" si="540"/>
        <v/>
      </c>
      <c r="GW118" s="95" t="str">
        <f t="shared" si="541"/>
        <v/>
      </c>
      <c r="GY118" s="4"/>
      <c r="HA118" s="88" t="str">
        <f t="shared" si="542"/>
        <v/>
      </c>
      <c r="HB118" s="89" t="str">
        <f t="shared" si="543"/>
        <v/>
      </c>
      <c r="HC118" s="90" t="str">
        <f t="shared" si="544"/>
        <v/>
      </c>
      <c r="HD118" s="90" t="str">
        <f t="shared" si="545"/>
        <v/>
      </c>
      <c r="HE118" s="91" t="str">
        <f t="shared" si="546"/>
        <v/>
      </c>
      <c r="HF118" s="92" t="str">
        <f t="shared" si="547"/>
        <v/>
      </c>
      <c r="HG118" s="93" t="str">
        <f t="shared" si="548"/>
        <v/>
      </c>
      <c r="HH118" s="94" t="str">
        <f t="shared" si="549"/>
        <v/>
      </c>
      <c r="HI118" s="95" t="str">
        <f t="shared" si="550"/>
        <v/>
      </c>
      <c r="HK118" s="4"/>
      <c r="HM118" s="88" t="str">
        <f t="shared" si="551"/>
        <v/>
      </c>
      <c r="HN118" s="89" t="str">
        <f t="shared" si="552"/>
        <v/>
      </c>
      <c r="HO118" s="90" t="str">
        <f t="shared" si="553"/>
        <v/>
      </c>
      <c r="HP118" s="90" t="str">
        <f t="shared" si="554"/>
        <v/>
      </c>
      <c r="HQ118" s="91" t="str">
        <f t="shared" si="555"/>
        <v/>
      </c>
      <c r="HR118" s="92" t="str">
        <f t="shared" si="556"/>
        <v/>
      </c>
      <c r="HS118" s="93" t="str">
        <f t="shared" si="557"/>
        <v/>
      </c>
      <c r="HT118" s="94" t="str">
        <f t="shared" si="558"/>
        <v/>
      </c>
      <c r="HU118" s="95" t="str">
        <f t="shared" si="559"/>
        <v/>
      </c>
      <c r="HW118" s="4"/>
      <c r="HY118" s="88" t="str">
        <f t="shared" si="560"/>
        <v/>
      </c>
      <c r="HZ118" s="89" t="str">
        <f t="shared" si="561"/>
        <v/>
      </c>
      <c r="IA118" s="90" t="str">
        <f t="shared" si="562"/>
        <v/>
      </c>
      <c r="IB118" s="90" t="str">
        <f t="shared" si="563"/>
        <v/>
      </c>
      <c r="IC118" s="91" t="str">
        <f t="shared" si="564"/>
        <v/>
      </c>
      <c r="ID118" s="92" t="str">
        <f t="shared" si="565"/>
        <v/>
      </c>
      <c r="IE118" s="93" t="str">
        <f t="shared" si="566"/>
        <v/>
      </c>
      <c r="IF118" s="94" t="str">
        <f t="shared" si="567"/>
        <v/>
      </c>
      <c r="IG118" s="95" t="str">
        <f t="shared" si="568"/>
        <v/>
      </c>
      <c r="II118" s="4"/>
      <c r="IK118" s="88" t="str">
        <f t="shared" si="569"/>
        <v/>
      </c>
      <c r="IL118" s="89" t="str">
        <f t="shared" si="570"/>
        <v/>
      </c>
      <c r="IM118" s="90" t="str">
        <f t="shared" si="571"/>
        <v/>
      </c>
      <c r="IN118" s="90" t="str">
        <f t="shared" si="572"/>
        <v/>
      </c>
      <c r="IO118" s="91" t="str">
        <f t="shared" si="573"/>
        <v/>
      </c>
      <c r="IP118" s="92" t="str">
        <f t="shared" si="574"/>
        <v/>
      </c>
      <c r="IQ118" s="93" t="str">
        <f t="shared" si="575"/>
        <v/>
      </c>
      <c r="IR118" s="94" t="str">
        <f t="shared" si="576"/>
        <v/>
      </c>
      <c r="IS118" s="95" t="str">
        <f t="shared" si="577"/>
        <v/>
      </c>
      <c r="IU118" s="4"/>
      <c r="IW118" s="88" t="str">
        <f t="shared" si="578"/>
        <v/>
      </c>
      <c r="IX118" s="89" t="str">
        <f t="shared" si="579"/>
        <v/>
      </c>
      <c r="IY118" s="90" t="str">
        <f t="shared" si="580"/>
        <v/>
      </c>
      <c r="IZ118" s="90" t="str">
        <f t="shared" si="581"/>
        <v/>
      </c>
      <c r="JA118" s="91" t="str">
        <f t="shared" si="582"/>
        <v/>
      </c>
      <c r="JB118" s="92" t="str">
        <f t="shared" si="583"/>
        <v/>
      </c>
      <c r="JC118" s="93" t="str">
        <f t="shared" si="584"/>
        <v/>
      </c>
      <c r="JD118" s="94" t="str">
        <f t="shared" si="585"/>
        <v/>
      </c>
      <c r="JE118" s="95" t="str">
        <f t="shared" si="586"/>
        <v/>
      </c>
      <c r="JG118" s="4"/>
      <c r="JI118" s="88" t="str">
        <f t="shared" si="587"/>
        <v/>
      </c>
      <c r="JJ118" s="89" t="str">
        <f t="shared" si="588"/>
        <v/>
      </c>
      <c r="JK118" s="90" t="str">
        <f t="shared" si="589"/>
        <v/>
      </c>
      <c r="JL118" s="90" t="str">
        <f t="shared" si="590"/>
        <v/>
      </c>
      <c r="JM118" s="91" t="str">
        <f t="shared" si="591"/>
        <v/>
      </c>
      <c r="JN118" s="92" t="str">
        <f t="shared" si="592"/>
        <v/>
      </c>
      <c r="JO118" s="93" t="str">
        <f t="shared" si="593"/>
        <v/>
      </c>
      <c r="JP118" s="94" t="str">
        <f t="shared" si="594"/>
        <v/>
      </c>
      <c r="JQ118" s="95" t="str">
        <f t="shared" si="595"/>
        <v/>
      </c>
      <c r="JS118" s="4"/>
      <c r="JU118" s="88" t="str">
        <f t="shared" si="596"/>
        <v/>
      </c>
      <c r="JV118" s="89" t="str">
        <f t="shared" si="597"/>
        <v/>
      </c>
      <c r="JW118" s="90" t="str">
        <f t="shared" si="598"/>
        <v/>
      </c>
      <c r="JX118" s="90" t="str">
        <f t="shared" si="599"/>
        <v/>
      </c>
      <c r="JY118" s="91" t="str">
        <f t="shared" si="600"/>
        <v/>
      </c>
      <c r="JZ118" s="92" t="str">
        <f t="shared" si="601"/>
        <v/>
      </c>
      <c r="KA118" s="93" t="str">
        <f t="shared" si="602"/>
        <v/>
      </c>
      <c r="KB118" s="94" t="str">
        <f t="shared" si="603"/>
        <v/>
      </c>
      <c r="KC118" s="95" t="str">
        <f t="shared" si="604"/>
        <v/>
      </c>
      <c r="KE118" s="4"/>
    </row>
    <row r="119" spans="1:291" ht="13.5" customHeight="1" x14ac:dyDescent="0.25">
      <c r="A119" s="17"/>
      <c r="E119" s="88" t="str">
        <f t="shared" si="390"/>
        <v/>
      </c>
      <c r="F119" s="89" t="str">
        <f t="shared" si="391"/>
        <v/>
      </c>
      <c r="G119" s="90" t="str">
        <f t="shared" si="392"/>
        <v/>
      </c>
      <c r="H119" s="90" t="str">
        <f t="shared" si="393"/>
        <v/>
      </c>
      <c r="I119" s="91" t="str">
        <f t="shared" si="394"/>
        <v/>
      </c>
      <c r="J119" s="92" t="str">
        <f t="shared" si="395"/>
        <v/>
      </c>
      <c r="K119" s="93" t="str">
        <f t="shared" si="396"/>
        <v/>
      </c>
      <c r="L119" s="94" t="str">
        <f t="shared" si="397"/>
        <v/>
      </c>
      <c r="M119" s="95" t="str">
        <f t="shared" si="398"/>
        <v/>
      </c>
      <c r="O119" s="4"/>
      <c r="Q119" s="88" t="str">
        <f t="shared" si="399"/>
        <v/>
      </c>
      <c r="R119" s="89" t="str">
        <f t="shared" si="400"/>
        <v/>
      </c>
      <c r="S119" s="90" t="str">
        <f t="shared" si="401"/>
        <v/>
      </c>
      <c r="T119" s="90" t="str">
        <f t="shared" si="402"/>
        <v/>
      </c>
      <c r="U119" s="91" t="str">
        <f t="shared" si="403"/>
        <v/>
      </c>
      <c r="V119" s="92" t="str">
        <f t="shared" si="404"/>
        <v/>
      </c>
      <c r="W119" s="93" t="str">
        <f t="shared" si="405"/>
        <v/>
      </c>
      <c r="X119" s="94" t="str">
        <f t="shared" si="406"/>
        <v/>
      </c>
      <c r="Y119" s="95" t="str">
        <f t="shared" si="407"/>
        <v/>
      </c>
      <c r="AA119" s="4"/>
      <c r="AC119" s="88" t="str">
        <f t="shared" si="408"/>
        <v/>
      </c>
      <c r="AD119" s="89" t="str">
        <f t="shared" si="409"/>
        <v/>
      </c>
      <c r="AE119" s="90" t="str">
        <f t="shared" si="410"/>
        <v/>
      </c>
      <c r="AF119" s="90" t="str">
        <f t="shared" si="411"/>
        <v/>
      </c>
      <c r="AG119" s="91" t="str">
        <f t="shared" si="412"/>
        <v/>
      </c>
      <c r="AH119" s="92" t="str">
        <f t="shared" si="413"/>
        <v/>
      </c>
      <c r="AI119" s="93" t="str">
        <f t="shared" si="414"/>
        <v/>
      </c>
      <c r="AJ119" s="94" t="str">
        <f t="shared" si="415"/>
        <v/>
      </c>
      <c r="AK119" s="95" t="str">
        <f t="shared" si="416"/>
        <v/>
      </c>
      <c r="AM119" s="4"/>
      <c r="AO119" s="88" t="str">
        <f t="shared" si="417"/>
        <v/>
      </c>
      <c r="AP119" s="89" t="str">
        <f t="shared" si="418"/>
        <v/>
      </c>
      <c r="AQ119" s="90" t="str">
        <f t="shared" si="419"/>
        <v/>
      </c>
      <c r="AR119" s="90" t="str">
        <f t="shared" si="420"/>
        <v/>
      </c>
      <c r="AS119" s="91" t="str">
        <f t="shared" si="421"/>
        <v/>
      </c>
      <c r="AT119" s="92" t="str">
        <f t="shared" si="422"/>
        <v/>
      </c>
      <c r="AU119" s="93" t="str">
        <f t="shared" si="423"/>
        <v/>
      </c>
      <c r="AV119" s="94" t="str">
        <f t="shared" si="424"/>
        <v/>
      </c>
      <c r="AW119" s="95" t="str">
        <f t="shared" si="425"/>
        <v/>
      </c>
      <c r="AY119" s="4"/>
      <c r="BA119" s="88" t="str">
        <f t="shared" si="426"/>
        <v/>
      </c>
      <c r="BB119" s="89" t="str">
        <f t="shared" si="427"/>
        <v/>
      </c>
      <c r="BC119" s="90" t="str">
        <f t="shared" si="428"/>
        <v/>
      </c>
      <c r="BD119" s="90" t="str">
        <f t="shared" si="429"/>
        <v/>
      </c>
      <c r="BE119" s="91" t="str">
        <f t="shared" si="430"/>
        <v/>
      </c>
      <c r="BF119" s="92" t="str">
        <f t="shared" si="431"/>
        <v/>
      </c>
      <c r="BG119" s="93" t="str">
        <f t="shared" si="432"/>
        <v/>
      </c>
      <c r="BH119" s="94" t="str">
        <f t="shared" si="433"/>
        <v/>
      </c>
      <c r="BI119" s="95" t="str">
        <f t="shared" si="434"/>
        <v/>
      </c>
      <c r="BK119" s="4"/>
      <c r="BM119" s="88" t="str">
        <f t="shared" si="435"/>
        <v/>
      </c>
      <c r="BN119" s="89" t="str">
        <f t="shared" si="436"/>
        <v/>
      </c>
      <c r="BO119" s="90" t="str">
        <f t="shared" si="437"/>
        <v/>
      </c>
      <c r="BP119" s="90" t="str">
        <f t="shared" si="438"/>
        <v/>
      </c>
      <c r="BQ119" s="91" t="str">
        <f t="shared" si="439"/>
        <v/>
      </c>
      <c r="BR119" s="92" t="str">
        <f t="shared" si="440"/>
        <v/>
      </c>
      <c r="BS119" s="93" t="str">
        <f t="shared" si="441"/>
        <v/>
      </c>
      <c r="BT119" s="94" t="str">
        <f t="shared" si="442"/>
        <v/>
      </c>
      <c r="BU119" s="95" t="str">
        <f t="shared" si="443"/>
        <v/>
      </c>
      <c r="BW119" s="4"/>
      <c r="BY119" s="88" t="str">
        <f t="shared" si="444"/>
        <v/>
      </c>
      <c r="BZ119" s="89" t="str">
        <f t="shared" si="445"/>
        <v/>
      </c>
      <c r="CA119" s="90" t="str">
        <f t="shared" si="446"/>
        <v/>
      </c>
      <c r="CB119" s="90" t="str">
        <f t="shared" si="447"/>
        <v/>
      </c>
      <c r="CC119" s="91" t="str">
        <f t="shared" si="448"/>
        <v/>
      </c>
      <c r="CD119" s="92" t="str">
        <f t="shared" si="449"/>
        <v/>
      </c>
      <c r="CE119" s="93" t="str">
        <f t="shared" si="450"/>
        <v/>
      </c>
      <c r="CF119" s="94" t="str">
        <f t="shared" si="451"/>
        <v/>
      </c>
      <c r="CG119" s="95" t="str">
        <f t="shared" si="452"/>
        <v/>
      </c>
      <c r="CI119" s="4"/>
      <c r="CK119" s="88" t="str">
        <f t="shared" si="453"/>
        <v/>
      </c>
      <c r="CL119" s="89" t="str">
        <f t="shared" si="454"/>
        <v/>
      </c>
      <c r="CM119" s="90" t="str">
        <f t="shared" si="455"/>
        <v/>
      </c>
      <c r="CN119" s="90" t="str">
        <f t="shared" si="456"/>
        <v/>
      </c>
      <c r="CO119" s="91" t="str">
        <f t="shared" si="457"/>
        <v/>
      </c>
      <c r="CP119" s="92" t="str">
        <f t="shared" si="458"/>
        <v/>
      </c>
      <c r="CQ119" s="93" t="str">
        <f t="shared" si="459"/>
        <v/>
      </c>
      <c r="CR119" s="94" t="str">
        <f t="shared" si="460"/>
        <v/>
      </c>
      <c r="CS119" s="95" t="str">
        <f t="shared" si="461"/>
        <v/>
      </c>
      <c r="CU119" s="4"/>
      <c r="CW119" s="88" t="str">
        <f t="shared" si="462"/>
        <v/>
      </c>
      <c r="CX119" s="89" t="str">
        <f t="shared" si="463"/>
        <v/>
      </c>
      <c r="CY119" s="90" t="str">
        <f t="shared" si="464"/>
        <v/>
      </c>
      <c r="CZ119" s="90" t="str">
        <f t="shared" si="465"/>
        <v/>
      </c>
      <c r="DA119" s="91" t="str">
        <f t="shared" si="466"/>
        <v/>
      </c>
      <c r="DB119" s="92" t="str">
        <f t="shared" si="467"/>
        <v/>
      </c>
      <c r="DC119" s="93" t="str">
        <f t="shared" si="468"/>
        <v/>
      </c>
      <c r="DD119" s="94" t="str">
        <f t="shared" si="469"/>
        <v/>
      </c>
      <c r="DE119" s="95" t="str">
        <f t="shared" si="470"/>
        <v/>
      </c>
      <c r="DG119" s="4"/>
      <c r="DI119" s="88" t="str">
        <f t="shared" si="471"/>
        <v/>
      </c>
      <c r="DJ119" s="89" t="str">
        <f t="shared" si="472"/>
        <v/>
      </c>
      <c r="DK119" s="90" t="str">
        <f t="shared" si="473"/>
        <v/>
      </c>
      <c r="DL119" s="90" t="str">
        <f t="shared" si="474"/>
        <v/>
      </c>
      <c r="DM119" s="91" t="str">
        <f t="shared" si="475"/>
        <v/>
      </c>
      <c r="DN119" s="92" t="str">
        <f t="shared" si="476"/>
        <v/>
      </c>
      <c r="DO119" s="93" t="str">
        <f t="shared" si="477"/>
        <v/>
      </c>
      <c r="DP119" s="94" t="str">
        <f t="shared" si="478"/>
        <v/>
      </c>
      <c r="DQ119" s="95" t="str">
        <f t="shared" si="479"/>
        <v/>
      </c>
      <c r="DS119" s="4"/>
      <c r="DU119" s="88" t="str">
        <f t="shared" si="480"/>
        <v/>
      </c>
      <c r="DV119" s="89" t="str">
        <f t="shared" si="481"/>
        <v/>
      </c>
      <c r="DW119" s="90" t="str">
        <f t="shared" si="482"/>
        <v/>
      </c>
      <c r="DX119" s="90" t="str">
        <f t="shared" si="483"/>
        <v/>
      </c>
      <c r="DY119" s="91" t="str">
        <f t="shared" si="484"/>
        <v/>
      </c>
      <c r="DZ119" s="92" t="str">
        <f t="shared" si="485"/>
        <v/>
      </c>
      <c r="EA119" s="93" t="str">
        <f t="shared" si="486"/>
        <v/>
      </c>
      <c r="EB119" s="94" t="str">
        <f t="shared" si="487"/>
        <v/>
      </c>
      <c r="EC119" s="95" t="str">
        <f t="shared" si="488"/>
        <v/>
      </c>
      <c r="EE119" s="4"/>
      <c r="EG119" s="88" t="str">
        <f t="shared" si="489"/>
        <v/>
      </c>
      <c r="EH119" s="89" t="str">
        <f t="shared" si="490"/>
        <v/>
      </c>
      <c r="EI119" s="90" t="str">
        <f t="shared" si="491"/>
        <v/>
      </c>
      <c r="EJ119" s="90" t="str">
        <f t="shared" si="492"/>
        <v/>
      </c>
      <c r="EK119" s="91" t="str">
        <f t="shared" si="493"/>
        <v/>
      </c>
      <c r="EL119" s="92" t="str">
        <f t="shared" si="494"/>
        <v/>
      </c>
      <c r="EM119" s="93" t="str">
        <f t="shared" si="495"/>
        <v/>
      </c>
      <c r="EN119" s="94" t="str">
        <f t="shared" si="496"/>
        <v/>
      </c>
      <c r="EO119" s="95" t="str">
        <f t="shared" si="497"/>
        <v/>
      </c>
      <c r="EQ119" s="4"/>
      <c r="ES119" s="88" t="str">
        <f t="shared" si="498"/>
        <v/>
      </c>
      <c r="ET119" s="89" t="str">
        <f t="shared" si="499"/>
        <v/>
      </c>
      <c r="EU119" s="90" t="str">
        <f t="shared" si="500"/>
        <v/>
      </c>
      <c r="EV119" s="90" t="str">
        <f t="shared" si="501"/>
        <v/>
      </c>
      <c r="EW119" s="91" t="str">
        <f t="shared" si="502"/>
        <v/>
      </c>
      <c r="EX119" s="92" t="str">
        <f t="shared" si="503"/>
        <v/>
      </c>
      <c r="EY119" s="93" t="str">
        <f t="shared" si="504"/>
        <v/>
      </c>
      <c r="EZ119" s="94" t="str">
        <f t="shared" si="505"/>
        <v/>
      </c>
      <c r="FA119" s="95" t="str">
        <f t="shared" si="506"/>
        <v/>
      </c>
      <c r="FC119" s="4"/>
      <c r="FE119" s="88" t="str">
        <f t="shared" si="507"/>
        <v/>
      </c>
      <c r="FF119" s="89" t="str">
        <f t="shared" si="508"/>
        <v/>
      </c>
      <c r="FG119" s="90" t="str">
        <f t="shared" si="509"/>
        <v/>
      </c>
      <c r="FH119" s="90" t="str">
        <f t="shared" si="510"/>
        <v/>
      </c>
      <c r="FI119" s="91" t="str">
        <f t="shared" si="511"/>
        <v/>
      </c>
      <c r="FJ119" s="92" t="str">
        <f t="shared" si="512"/>
        <v/>
      </c>
      <c r="FK119" s="93" t="str">
        <f t="shared" si="513"/>
        <v/>
      </c>
      <c r="FL119" s="94" t="str">
        <f t="shared" si="514"/>
        <v/>
      </c>
      <c r="FM119" s="95" t="str">
        <f t="shared" si="515"/>
        <v/>
      </c>
      <c r="FO119" s="4"/>
      <c r="FQ119" s="88" t="str">
        <f>IF(FU119="","",#REF!)</f>
        <v/>
      </c>
      <c r="FR119" s="89" t="str">
        <f t="shared" si="516"/>
        <v/>
      </c>
      <c r="FS119" s="90" t="str">
        <f t="shared" si="517"/>
        <v/>
      </c>
      <c r="FT119" s="90" t="str">
        <f t="shared" si="518"/>
        <v/>
      </c>
      <c r="FU119" s="91" t="str">
        <f t="shared" si="519"/>
        <v/>
      </c>
      <c r="FV119" s="92" t="str">
        <f t="shared" si="520"/>
        <v/>
      </c>
      <c r="FW119" s="93" t="str">
        <f t="shared" si="521"/>
        <v/>
      </c>
      <c r="FX119" s="94" t="str">
        <f t="shared" si="522"/>
        <v/>
      </c>
      <c r="FY119" s="95" t="str">
        <f t="shared" si="523"/>
        <v/>
      </c>
      <c r="GA119" s="4"/>
      <c r="GC119" s="88" t="str">
        <f t="shared" si="524"/>
        <v/>
      </c>
      <c r="GD119" s="89" t="str">
        <f t="shared" si="525"/>
        <v/>
      </c>
      <c r="GE119" s="90" t="str">
        <f t="shared" si="526"/>
        <v/>
      </c>
      <c r="GF119" s="90" t="str">
        <f t="shared" si="527"/>
        <v/>
      </c>
      <c r="GG119" s="91" t="str">
        <f t="shared" si="528"/>
        <v/>
      </c>
      <c r="GH119" s="92" t="str">
        <f t="shared" si="529"/>
        <v/>
      </c>
      <c r="GI119" s="93" t="str">
        <f t="shared" si="530"/>
        <v/>
      </c>
      <c r="GJ119" s="94" t="str">
        <f t="shared" si="531"/>
        <v/>
      </c>
      <c r="GK119" s="95" t="str">
        <f t="shared" si="532"/>
        <v/>
      </c>
      <c r="GM119" s="4"/>
      <c r="GO119" s="88" t="str">
        <f t="shared" si="533"/>
        <v/>
      </c>
      <c r="GP119" s="89" t="str">
        <f t="shared" si="534"/>
        <v/>
      </c>
      <c r="GQ119" s="90" t="str">
        <f t="shared" si="535"/>
        <v/>
      </c>
      <c r="GR119" s="90" t="str">
        <f t="shared" si="536"/>
        <v/>
      </c>
      <c r="GS119" s="91" t="str">
        <f t="shared" si="537"/>
        <v/>
      </c>
      <c r="GT119" s="92" t="str">
        <f t="shared" si="538"/>
        <v/>
      </c>
      <c r="GU119" s="93" t="str">
        <f t="shared" si="539"/>
        <v/>
      </c>
      <c r="GV119" s="94" t="str">
        <f t="shared" si="540"/>
        <v/>
      </c>
      <c r="GW119" s="95" t="str">
        <f t="shared" si="541"/>
        <v/>
      </c>
      <c r="GY119" s="4"/>
      <c r="HA119" s="88" t="str">
        <f t="shared" si="542"/>
        <v/>
      </c>
      <c r="HB119" s="89" t="str">
        <f t="shared" si="543"/>
        <v/>
      </c>
      <c r="HC119" s="90" t="str">
        <f t="shared" si="544"/>
        <v/>
      </c>
      <c r="HD119" s="90" t="str">
        <f t="shared" si="545"/>
        <v/>
      </c>
      <c r="HE119" s="91" t="str">
        <f t="shared" si="546"/>
        <v/>
      </c>
      <c r="HF119" s="92" t="str">
        <f t="shared" si="547"/>
        <v/>
      </c>
      <c r="HG119" s="93" t="str">
        <f t="shared" si="548"/>
        <v/>
      </c>
      <c r="HH119" s="94" t="str">
        <f t="shared" si="549"/>
        <v/>
      </c>
      <c r="HI119" s="95" t="str">
        <f t="shared" si="550"/>
        <v/>
      </c>
      <c r="HK119" s="4"/>
      <c r="HM119" s="88" t="str">
        <f t="shared" si="551"/>
        <v/>
      </c>
      <c r="HN119" s="89" t="str">
        <f t="shared" si="552"/>
        <v/>
      </c>
      <c r="HO119" s="90" t="str">
        <f t="shared" si="553"/>
        <v/>
      </c>
      <c r="HP119" s="90" t="str">
        <f t="shared" si="554"/>
        <v/>
      </c>
      <c r="HQ119" s="91" t="str">
        <f t="shared" si="555"/>
        <v/>
      </c>
      <c r="HR119" s="92" t="str">
        <f t="shared" si="556"/>
        <v/>
      </c>
      <c r="HS119" s="93" t="str">
        <f t="shared" si="557"/>
        <v/>
      </c>
      <c r="HT119" s="94" t="str">
        <f t="shared" si="558"/>
        <v/>
      </c>
      <c r="HU119" s="95" t="str">
        <f t="shared" si="559"/>
        <v/>
      </c>
      <c r="HW119" s="4"/>
      <c r="HY119" s="88" t="str">
        <f t="shared" si="560"/>
        <v/>
      </c>
      <c r="HZ119" s="89" t="str">
        <f t="shared" si="561"/>
        <v/>
      </c>
      <c r="IA119" s="90" t="str">
        <f t="shared" si="562"/>
        <v/>
      </c>
      <c r="IB119" s="90" t="str">
        <f t="shared" si="563"/>
        <v/>
      </c>
      <c r="IC119" s="91" t="str">
        <f t="shared" si="564"/>
        <v/>
      </c>
      <c r="ID119" s="92" t="str">
        <f t="shared" si="565"/>
        <v/>
      </c>
      <c r="IE119" s="93" t="str">
        <f t="shared" si="566"/>
        <v/>
      </c>
      <c r="IF119" s="94" t="str">
        <f t="shared" si="567"/>
        <v/>
      </c>
      <c r="IG119" s="95" t="str">
        <f t="shared" si="568"/>
        <v/>
      </c>
      <c r="II119" s="4"/>
      <c r="IK119" s="88" t="str">
        <f t="shared" si="569"/>
        <v/>
      </c>
      <c r="IL119" s="89" t="str">
        <f t="shared" si="570"/>
        <v/>
      </c>
      <c r="IM119" s="90" t="str">
        <f t="shared" si="571"/>
        <v/>
      </c>
      <c r="IN119" s="90" t="str">
        <f t="shared" si="572"/>
        <v/>
      </c>
      <c r="IO119" s="91" t="str">
        <f t="shared" si="573"/>
        <v/>
      </c>
      <c r="IP119" s="92" t="str">
        <f t="shared" si="574"/>
        <v/>
      </c>
      <c r="IQ119" s="93" t="str">
        <f t="shared" si="575"/>
        <v/>
      </c>
      <c r="IR119" s="94" t="str">
        <f t="shared" si="576"/>
        <v/>
      </c>
      <c r="IS119" s="95" t="str">
        <f t="shared" si="577"/>
        <v/>
      </c>
      <c r="IU119" s="4"/>
      <c r="IW119" s="88" t="str">
        <f t="shared" si="578"/>
        <v/>
      </c>
      <c r="IX119" s="89" t="str">
        <f t="shared" si="579"/>
        <v/>
      </c>
      <c r="IY119" s="90" t="str">
        <f t="shared" si="580"/>
        <v/>
      </c>
      <c r="IZ119" s="90" t="str">
        <f t="shared" si="581"/>
        <v/>
      </c>
      <c r="JA119" s="91" t="str">
        <f t="shared" si="582"/>
        <v/>
      </c>
      <c r="JB119" s="92" t="str">
        <f t="shared" si="583"/>
        <v/>
      </c>
      <c r="JC119" s="93" t="str">
        <f t="shared" si="584"/>
        <v/>
      </c>
      <c r="JD119" s="94" t="str">
        <f t="shared" si="585"/>
        <v/>
      </c>
      <c r="JE119" s="95" t="str">
        <f t="shared" si="586"/>
        <v/>
      </c>
      <c r="JG119" s="4"/>
      <c r="JI119" s="88" t="str">
        <f t="shared" si="587"/>
        <v/>
      </c>
      <c r="JJ119" s="89" t="str">
        <f t="shared" si="588"/>
        <v/>
      </c>
      <c r="JK119" s="90" t="str">
        <f t="shared" si="589"/>
        <v/>
      </c>
      <c r="JL119" s="90" t="str">
        <f t="shared" si="590"/>
        <v/>
      </c>
      <c r="JM119" s="91" t="str">
        <f t="shared" si="591"/>
        <v/>
      </c>
      <c r="JN119" s="92" t="str">
        <f t="shared" si="592"/>
        <v/>
      </c>
      <c r="JO119" s="93" t="str">
        <f t="shared" si="593"/>
        <v/>
      </c>
      <c r="JP119" s="94" t="str">
        <f t="shared" si="594"/>
        <v/>
      </c>
      <c r="JQ119" s="95" t="str">
        <f t="shared" si="595"/>
        <v/>
      </c>
      <c r="JS119" s="4"/>
      <c r="JU119" s="88" t="str">
        <f t="shared" si="596"/>
        <v/>
      </c>
      <c r="JV119" s="89" t="str">
        <f t="shared" si="597"/>
        <v/>
      </c>
      <c r="JW119" s="90" t="str">
        <f t="shared" si="598"/>
        <v/>
      </c>
      <c r="JX119" s="90" t="str">
        <f t="shared" si="599"/>
        <v/>
      </c>
      <c r="JY119" s="91" t="str">
        <f t="shared" si="600"/>
        <v/>
      </c>
      <c r="JZ119" s="92" t="str">
        <f t="shared" si="601"/>
        <v/>
      </c>
      <c r="KA119" s="93" t="str">
        <f t="shared" si="602"/>
        <v/>
      </c>
      <c r="KB119" s="94" t="str">
        <f t="shared" si="603"/>
        <v/>
      </c>
      <c r="KC119" s="95" t="str">
        <f t="shared" si="604"/>
        <v/>
      </c>
      <c r="KE119" s="4"/>
    </row>
    <row r="133" spans="5:290" ht="13.5" customHeight="1" x14ac:dyDescent="0.25">
      <c r="E133" s="2" t="str">
        <f t="shared" ref="E133:E139" si="605">IF(I133="","",E$3)</f>
        <v/>
      </c>
      <c r="F133" s="2" t="str">
        <f t="shared" ref="F133:F139" si="606">IF(I133="","",E$1)</f>
        <v/>
      </c>
      <c r="I133" s="2" t="str">
        <f t="shared" ref="I133:I139" si="607">IF(P133="","",IF(ISNUMBER(SEARCH(":",P133)),MID(P133,FIND(":",P133)+2,FIND("(",P133)-FIND(":",P133)-3),LEFT(P133,FIND("(",P133)-2)))</f>
        <v/>
      </c>
      <c r="J133" s="2" t="str">
        <f t="shared" ref="J133:J139" si="608">IF(P133="","",MID(P133,FIND("(",P133)+1,4))</f>
        <v/>
      </c>
      <c r="K133" s="2" t="str">
        <f t="shared" ref="K133:K139" si="609">IF(ISNUMBER(SEARCH("*female*",P133)),"female",IF(ISNUMBER(SEARCH("*male*",P133)),"male",""))</f>
        <v/>
      </c>
      <c r="L133" s="2" t="str">
        <f t="shared" ref="L133:L139" si="610">IF(P133="","",IF(ISERROR(MID(P133,FIND("male,",P133)+6,(FIND(")",P133)-(FIND("male,",P133)+6))))=TRUE,"missing/error",MID(P133,FIND("male,",P133)+6,(FIND(")",P133)-(FIND("male,",P133)+6)))))</f>
        <v/>
      </c>
      <c r="M133" s="2" t="str">
        <f t="shared" ref="M133:M139" si="611">IF(I133="","",(MID(I133,(SEARCH("^^",SUBSTITUTE(I133," ","^^",LEN(I133)-LEN(SUBSTITUTE(I133," ","")))))+1,99)&amp;"_"&amp;LEFT(I133,FIND(" ",I133)-1)&amp;"_"&amp;J133))</f>
        <v/>
      </c>
      <c r="N133" s="2" t="str">
        <f t="shared" ref="N133:N139" si="612">IF(P133="","",IF((LEN(P133)-LEN(SUBSTITUTE(P133,"male","")))/LEN("male")&gt;1,"!",IF(RIGHT(P133,1)=")","",IF(RIGHT(P133,2)=") ","",IF(RIGHT(P133,2)=").","","!!")))))</f>
        <v/>
      </c>
      <c r="Q133" s="65" t="str">
        <f t="shared" ref="Q133:Q139" si="613">IF(U133="","",Q$3)</f>
        <v/>
      </c>
      <c r="R133" s="2" t="str">
        <f t="shared" ref="R133:R139" si="614">IF(U133="","",Q$1)</f>
        <v/>
      </c>
      <c r="U133" s="2" t="str">
        <f t="shared" ref="U133:U139" si="615">IF(AB133="","",IF(ISNUMBER(SEARCH(":",AB133)),MID(AB133,FIND(":",AB133)+2,FIND("(",AB133)-FIND(":",AB133)-3),LEFT(AB133,FIND("(",AB133)-2)))</f>
        <v/>
      </c>
      <c r="V133" s="2" t="str">
        <f t="shared" ref="V133:V139" si="616">IF(AB133="","",MID(AB133,FIND("(",AB133)+1,4))</f>
        <v/>
      </c>
      <c r="W133" s="2" t="str">
        <f t="shared" ref="W133:W139" si="617">IF(ISNUMBER(SEARCH("*female*",AB133)),"female",IF(ISNUMBER(SEARCH("*male*",AB133)),"male",""))</f>
        <v/>
      </c>
      <c r="X133" s="2" t="str">
        <f t="shared" ref="X133:X139" si="618">IF(AB133="","",IF(ISERROR(MID(AB133,FIND("male,",AB133)+6,(FIND(")",AB133)-(FIND("male,",AB133)+6))))=TRUE,"missing/error",MID(AB133,FIND("male,",AB133)+6,(FIND(")",AB133)-(FIND("male,",AB133)+6)))))</f>
        <v/>
      </c>
      <c r="Y133" s="2" t="str">
        <f t="shared" ref="Y133:Y139" si="619">IF(U133="","",(MID(U133,(SEARCH("^^",SUBSTITUTE(U133," ","^^",LEN(U133)-LEN(SUBSTITUTE(U133," ","")))))+1,99)&amp;"_"&amp;LEFT(U133,FIND(" ",U133)-1)&amp;"_"&amp;V133))</f>
        <v/>
      </c>
      <c r="Z133" s="2" t="str">
        <f t="shared" ref="Z133:Z139" si="620">IF(AB133="","",IF((LEN(AB133)-LEN(SUBSTITUTE(AB133,"male","")))/LEN("male")&gt;1,"!",IF(RIGHT(AB133,1)=")","",IF(RIGHT(AB133,2)=") ","",IF(RIGHT(AB133,2)=").","","!!")))))</f>
        <v/>
      </c>
      <c r="AC133" s="2" t="str">
        <f t="shared" ref="AC133:AC139" si="621">IF(AG133="","",AC$3)</f>
        <v/>
      </c>
      <c r="AD133" s="2" t="str">
        <f t="shared" ref="AD133:AD139" si="622">IF(AG133="","",AC$1)</f>
        <v/>
      </c>
      <c r="AG133" s="2" t="str">
        <f t="shared" ref="AG133:AG139" si="623">IF(AN133="","",IF(ISNUMBER(SEARCH(":",AN133)),MID(AN133,FIND(":",AN133)+2,FIND("(",AN133)-FIND(":",AN133)-3),LEFT(AN133,FIND("(",AN133)-2)))</f>
        <v/>
      </c>
      <c r="AH133" s="2" t="str">
        <f t="shared" ref="AH133:AH139" si="624">IF(AN133="","",MID(AN133,FIND("(",AN133)+1,4))</f>
        <v/>
      </c>
      <c r="AI133" s="2" t="str">
        <f t="shared" ref="AI133:AI139" si="625">IF(ISNUMBER(SEARCH("*female*",AN133)),"female",IF(ISNUMBER(SEARCH("*male*",AN133)),"male",""))</f>
        <v/>
      </c>
      <c r="AJ133" s="2" t="str">
        <f t="shared" ref="AJ133:AJ139" si="626">IF(AN133="","",IF(ISERROR(MID(AN133,FIND("male,",AN133)+6,(FIND(")",AN133)-(FIND("male,",AN133)+6))))=TRUE,"missing/error",MID(AN133,FIND("male,",AN133)+6,(FIND(")",AN133)-(FIND("male,",AN133)+6)))))</f>
        <v/>
      </c>
      <c r="AK133" s="2" t="str">
        <f t="shared" ref="AK133:AK139" si="627">IF(AG133="","",(MID(AG133,(SEARCH("^^",SUBSTITUTE(AG133," ","^^",LEN(AG133)-LEN(SUBSTITUTE(AG133," ","")))))+1,99)&amp;"_"&amp;LEFT(AG133,FIND(" ",AG133)-1)&amp;"_"&amp;AH133))</f>
        <v/>
      </c>
      <c r="AL133" s="2" t="str">
        <f t="shared" ref="AL133:AL139" si="628">IF(AN133="","",IF((LEN(AN133)-LEN(SUBSTITUTE(AN133,"male","")))/LEN("male")&gt;1,"!",IF(RIGHT(AN133,1)=")","",IF(RIGHT(AN133,2)=") ","",IF(RIGHT(AN133,2)=").","","!!")))))</f>
        <v/>
      </c>
      <c r="AO133" s="2" t="str">
        <f t="shared" ref="AO133:AO139" si="629">IF(AS133="","",AO$3)</f>
        <v/>
      </c>
      <c r="AP133" s="2" t="str">
        <f t="shared" ref="AP133:AP139" si="630">IF(AS133="","",AO$1)</f>
        <v/>
      </c>
      <c r="AS133" s="2" t="str">
        <f t="shared" ref="AS133:AS139" si="631">IF(AZ133="","",IF(ISNUMBER(SEARCH(":",AZ133)),MID(AZ133,FIND(":",AZ133)+2,FIND("(",AZ133)-FIND(":",AZ133)-3),LEFT(AZ133,FIND("(",AZ133)-2)))</f>
        <v/>
      </c>
      <c r="AT133" s="2" t="str">
        <f t="shared" ref="AT133:AT139" si="632">IF(AZ133="","",MID(AZ133,FIND("(",AZ133)+1,4))</f>
        <v/>
      </c>
      <c r="AU133" s="2" t="str">
        <f t="shared" ref="AU133:AU139" si="633">IF(ISNUMBER(SEARCH("*female*",AZ133)),"female",IF(ISNUMBER(SEARCH("*male*",AZ133)),"male",""))</f>
        <v/>
      </c>
      <c r="AV133" s="2" t="str">
        <f t="shared" ref="AV133:AV139" si="634">IF(AZ133="","",IF(ISERROR(MID(AZ133,FIND("male,",AZ133)+6,(FIND(")",AZ133)-(FIND("male,",AZ133)+6))))=TRUE,"missing/error",MID(AZ133,FIND("male,",AZ133)+6,(FIND(")",AZ133)-(FIND("male,",AZ133)+6)))))</f>
        <v/>
      </c>
      <c r="AW133" s="2" t="str">
        <f t="shared" ref="AW133:AW139" si="635">IF(AS133="","",(MID(AS133,(SEARCH("^^",SUBSTITUTE(AS133," ","^^",LEN(AS133)-LEN(SUBSTITUTE(AS133," ","")))))+1,99)&amp;"_"&amp;LEFT(AS133,FIND(" ",AS133)-1)&amp;"_"&amp;AT133))</f>
        <v/>
      </c>
      <c r="AX133" s="2" t="str">
        <f t="shared" ref="AX133:AX139" si="636">IF(AZ133="","",IF((LEN(AZ133)-LEN(SUBSTITUTE(AZ133,"male","")))/LEN("male")&gt;1,"!",IF(RIGHT(AZ133,1)=")","",IF(RIGHT(AZ133,2)=") ","",IF(RIGHT(AZ133,2)=").","","!!")))))</f>
        <v/>
      </c>
      <c r="BA133" s="2" t="str">
        <f t="shared" ref="BA133:BA139" si="637">IF(BE133="","",BA$3)</f>
        <v/>
      </c>
      <c r="BB133" s="2" t="str">
        <f t="shared" ref="BB133:BB139" si="638">IF(BE133="","",BA$1)</f>
        <v/>
      </c>
      <c r="BE133" s="2" t="str">
        <f t="shared" ref="BE133:BE139" si="639">IF(BL133="","",IF(ISNUMBER(SEARCH(":",BL133)),MID(BL133,FIND(":",BL133)+2,FIND("(",BL133)-FIND(":",BL133)-3),LEFT(BL133,FIND("(",BL133)-2)))</f>
        <v/>
      </c>
      <c r="BF133" s="2" t="str">
        <f t="shared" ref="BF133:BF139" si="640">IF(BL133="","",MID(BL133,FIND("(",BL133)+1,4))</f>
        <v/>
      </c>
      <c r="BG133" s="2" t="str">
        <f t="shared" ref="BG133:BG139" si="641">IF(ISNUMBER(SEARCH("*female*",BL133)),"female",IF(ISNUMBER(SEARCH("*male*",BL133)),"male",""))</f>
        <v/>
      </c>
      <c r="BH133" s="2" t="str">
        <f t="shared" ref="BH133:BH139" si="642">IF(BL133="","",IF(ISERROR(MID(BL133,FIND("male,",BL133)+6,(FIND(")",BL133)-(FIND("male,",BL133)+6))))=TRUE,"missing/error",MID(BL133,FIND("male,",BL133)+6,(FIND(")",BL133)-(FIND("male,",BL133)+6)))))</f>
        <v/>
      </c>
      <c r="BI133" s="2" t="str">
        <f t="shared" ref="BI133:BI139" si="643">IF(BE133="","",(MID(BE133,(SEARCH("^^",SUBSTITUTE(BE133," ","^^",LEN(BE133)-LEN(SUBSTITUTE(BE133," ","")))))+1,99)&amp;"_"&amp;LEFT(BE133,FIND(" ",BE133)-1)&amp;"_"&amp;BF133))</f>
        <v/>
      </c>
      <c r="BJ133" s="2" t="str">
        <f t="shared" ref="BJ133:BJ139" si="644">IF(BL133="","",IF((LEN(BL133)-LEN(SUBSTITUTE(BL133,"male","")))/LEN("male")&gt;1,"!",IF(RIGHT(BL133,1)=")","",IF(RIGHT(BL133,2)=") ","",IF(RIGHT(BL133,2)=").","","!!")))))</f>
        <v/>
      </c>
      <c r="BM133" s="2" t="str">
        <f t="shared" ref="BM133:BM139" si="645">IF(BQ133="","",BM$3)</f>
        <v/>
      </c>
      <c r="BN133" s="2" t="str">
        <f t="shared" ref="BN133:BN139" si="646">IF(BQ133="","",BM$1)</f>
        <v/>
      </c>
      <c r="BQ133" s="2" t="str">
        <f t="shared" ref="BQ133:BQ139" si="647">IF(BX133="","",IF(ISNUMBER(SEARCH(":",BX133)),MID(BX133,FIND(":",BX133)+2,FIND("(",BX133)-FIND(":",BX133)-3),LEFT(BX133,FIND("(",BX133)-2)))</f>
        <v/>
      </c>
      <c r="BR133" s="2" t="str">
        <f t="shared" ref="BR133:BR139" si="648">IF(BX133="","",MID(BX133,FIND("(",BX133)+1,4))</f>
        <v/>
      </c>
      <c r="BS133" s="2" t="str">
        <f t="shared" ref="BS133:BS139" si="649">IF(ISNUMBER(SEARCH("*female*",BX133)),"female",IF(ISNUMBER(SEARCH("*male*",BX133)),"male",""))</f>
        <v/>
      </c>
      <c r="BT133" s="2" t="str">
        <f t="shared" ref="BT133:BT139" si="650">IF(BX133="","",IF(ISERROR(MID(BX133,FIND("male,",BX133)+6,(FIND(")",BX133)-(FIND("male,",BX133)+6))))=TRUE,"missing/error",MID(BX133,FIND("male,",BX133)+6,(FIND(")",BX133)-(FIND("male,",BX133)+6)))))</f>
        <v/>
      </c>
      <c r="BU133" s="2" t="str">
        <f t="shared" ref="BU133:BU139" si="651">IF(BQ133="","",(MID(BQ133,(SEARCH("^^",SUBSTITUTE(BQ133," ","^^",LEN(BQ133)-LEN(SUBSTITUTE(BQ133," ","")))))+1,99)&amp;"_"&amp;LEFT(BQ133,FIND(" ",BQ133)-1)&amp;"_"&amp;BR133))</f>
        <v/>
      </c>
      <c r="BV133" s="2" t="str">
        <f t="shared" ref="BV133:BV139" si="652">IF(BX133="","",IF((LEN(BX133)-LEN(SUBSTITUTE(BX133,"male","")))/LEN("male")&gt;1,"!",IF(RIGHT(BX133,1)=")","",IF(RIGHT(BX133,2)=") ","",IF(RIGHT(BX133,2)=").","","!!")))))</f>
        <v/>
      </c>
      <c r="BY133" s="2" t="str">
        <f t="shared" ref="BY133:BY139" si="653">IF(CC133="","",BY$3)</f>
        <v/>
      </c>
      <c r="BZ133" s="2" t="str">
        <f t="shared" ref="BZ133:BZ139" si="654">IF(CC133="","",BY$1)</f>
        <v/>
      </c>
      <c r="CC133" s="2" t="str">
        <f t="shared" ref="CC133:CC139" si="655">IF(CJ133="","",IF(ISNUMBER(SEARCH(":",CJ133)),MID(CJ133,FIND(":",CJ133)+2,FIND("(",CJ133)-FIND(":",CJ133)-3),LEFT(CJ133,FIND("(",CJ133)-2)))</f>
        <v/>
      </c>
      <c r="CD133" s="2" t="str">
        <f t="shared" ref="CD133:CD139" si="656">IF(CJ133="","",MID(CJ133,FIND("(",CJ133)+1,4))</f>
        <v/>
      </c>
      <c r="CE133" s="2" t="str">
        <f t="shared" ref="CE133:CE139" si="657">IF(ISNUMBER(SEARCH("*female*",CJ133)),"female",IF(ISNUMBER(SEARCH("*male*",CJ133)),"male",""))</f>
        <v/>
      </c>
      <c r="CF133" s="2" t="str">
        <f t="shared" ref="CF133:CF139" si="658">IF(CJ133="","",IF(ISERROR(MID(CJ133,FIND("male,",CJ133)+6,(FIND(")",CJ133)-(FIND("male,",CJ133)+6))))=TRUE,"missing/error",MID(CJ133,FIND("male,",CJ133)+6,(FIND(")",CJ133)-(FIND("male,",CJ133)+6)))))</f>
        <v/>
      </c>
      <c r="CG133" s="2" t="str">
        <f t="shared" ref="CG133:CG139" si="659">IF(CC133="","",(MID(CC133,(SEARCH("^^",SUBSTITUTE(CC133," ","^^",LEN(CC133)-LEN(SUBSTITUTE(CC133," ","")))))+1,99)&amp;"_"&amp;LEFT(CC133,FIND(" ",CC133)-1)&amp;"_"&amp;CD133))</f>
        <v/>
      </c>
      <c r="CH133" s="2" t="str">
        <f t="shared" ref="CH133:CH139" si="660">IF(CJ133="","",IF((LEN(CJ133)-LEN(SUBSTITUTE(CJ133,"male","")))/LEN("male")&gt;1,"!",IF(RIGHT(CJ133,1)=")","",IF(RIGHT(CJ133,2)=") ","",IF(RIGHT(CJ133,2)=").","","!!")))))</f>
        <v/>
      </c>
      <c r="CK133" s="2" t="str">
        <f t="shared" ref="CK133:CK139" si="661">IF(CO133="","",CK$3)</f>
        <v/>
      </c>
      <c r="CL133" s="2" t="str">
        <f t="shared" ref="CL133:CL139" si="662">IF(CO133="","",CK$1)</f>
        <v/>
      </c>
      <c r="CO133" s="2" t="str">
        <f t="shared" ref="CO133:CO139" si="663">IF(CV133="","",IF(ISNUMBER(SEARCH(":",CV133)),MID(CV133,FIND(":",CV133)+2,FIND("(",CV133)-FIND(":",CV133)-3),LEFT(CV133,FIND("(",CV133)-2)))</f>
        <v/>
      </c>
      <c r="CP133" s="2" t="str">
        <f t="shared" ref="CP133:CP139" si="664">IF(CV133="","",MID(CV133,FIND("(",CV133)+1,4))</f>
        <v/>
      </c>
      <c r="CQ133" s="2" t="str">
        <f t="shared" ref="CQ133:CQ139" si="665">IF(ISNUMBER(SEARCH("*female*",CV133)),"female",IF(ISNUMBER(SEARCH("*male*",CV133)),"male",""))</f>
        <v/>
      </c>
      <c r="CR133" s="2" t="str">
        <f t="shared" ref="CR133:CR139" si="666">IF(CV133="","",IF(ISERROR(MID(CV133,FIND("male,",CV133)+6,(FIND(")",CV133)-(FIND("male,",CV133)+6))))=TRUE,"missing/error",MID(CV133,FIND("male,",CV133)+6,(FIND(")",CV133)-(FIND("male,",CV133)+6)))))</f>
        <v/>
      </c>
      <c r="CS133" s="2" t="str">
        <f t="shared" ref="CS133:CS139" si="667">IF(CO133="","",(MID(CO133,(SEARCH("^^",SUBSTITUTE(CO133," ","^^",LEN(CO133)-LEN(SUBSTITUTE(CO133," ","")))))+1,99)&amp;"_"&amp;LEFT(CO133,FIND(" ",CO133)-1)&amp;"_"&amp;CP133))</f>
        <v/>
      </c>
      <c r="CT133" s="2" t="str">
        <f t="shared" ref="CT133:CT139" si="668">IF(CV133="","",IF((LEN(CV133)-LEN(SUBSTITUTE(CV133,"male","")))/LEN("male")&gt;1,"!",IF(RIGHT(CV133,1)=")","",IF(RIGHT(CV133,2)=") ","",IF(RIGHT(CV133,2)=").","","!!")))))</f>
        <v/>
      </c>
      <c r="CW133" s="2" t="str">
        <f t="shared" ref="CW133:CW139" si="669">IF(DA133="","",CW$3)</f>
        <v/>
      </c>
      <c r="CX133" s="2" t="str">
        <f t="shared" ref="CX133:CX139" si="670">IF(DA133="","",CW$1)</f>
        <v/>
      </c>
      <c r="DA133" s="2" t="str">
        <f t="shared" ref="DA133:DA139" si="671">IF(DH133="","",IF(ISNUMBER(SEARCH(":",DH133)),MID(DH133,FIND(":",DH133)+2,FIND("(",DH133)-FIND(":",DH133)-3),LEFT(DH133,FIND("(",DH133)-2)))</f>
        <v/>
      </c>
      <c r="DB133" s="2" t="str">
        <f t="shared" ref="DB133:DB139" si="672">IF(DH133="","",MID(DH133,FIND("(",DH133)+1,4))</f>
        <v/>
      </c>
      <c r="DC133" s="2" t="str">
        <f t="shared" ref="DC133:DC139" si="673">IF(ISNUMBER(SEARCH("*female*",DH133)),"female",IF(ISNUMBER(SEARCH("*male*",DH133)),"male",""))</f>
        <v/>
      </c>
      <c r="DD133" s="2" t="str">
        <f t="shared" ref="DD133:DD139" si="674">IF(DH133="","",IF(ISERROR(MID(DH133,FIND("male,",DH133)+6,(FIND(")",DH133)-(FIND("male,",DH133)+6))))=TRUE,"missing/error",MID(DH133,FIND("male,",DH133)+6,(FIND(")",DH133)-(FIND("male,",DH133)+6)))))</f>
        <v/>
      </c>
      <c r="DE133" s="2" t="str">
        <f t="shared" ref="DE133:DE139" si="675">IF(DA133="","",(MID(DA133,(SEARCH("^^",SUBSTITUTE(DA133," ","^^",LEN(DA133)-LEN(SUBSTITUTE(DA133," ","")))))+1,99)&amp;"_"&amp;LEFT(DA133,FIND(" ",DA133)-1)&amp;"_"&amp;DB133))</f>
        <v/>
      </c>
      <c r="DF133" s="2" t="str">
        <f t="shared" ref="DF133:DF139" si="676">IF(DH133="","",IF((LEN(DH133)-LEN(SUBSTITUTE(DH133,"male","")))/LEN("male")&gt;1,"!",IF(RIGHT(DH133,1)=")","",IF(RIGHT(DH133,2)=") ","",IF(RIGHT(DH133,2)=").","","!!")))))</f>
        <v/>
      </c>
      <c r="DI133" s="2" t="str">
        <f t="shared" ref="DI133:DI139" si="677">IF(DM133="","",DI$3)</f>
        <v/>
      </c>
      <c r="DJ133" s="2" t="str">
        <f t="shared" ref="DJ133:DJ139" si="678">IF(DM133="","",DI$1)</f>
        <v/>
      </c>
      <c r="DM133" s="2" t="str">
        <f t="shared" ref="DM133:DM139" si="679">IF(DT133="","",IF(ISNUMBER(SEARCH(":",DT133)),MID(DT133,FIND(":",DT133)+2,FIND("(",DT133)-FIND(":",DT133)-3),LEFT(DT133,FIND("(",DT133)-2)))</f>
        <v/>
      </c>
      <c r="DN133" s="2" t="str">
        <f t="shared" ref="DN133:DN139" si="680">IF(DT133="","",MID(DT133,FIND("(",DT133)+1,4))</f>
        <v/>
      </c>
      <c r="DO133" s="2" t="str">
        <f t="shared" ref="DO133:DO139" si="681">IF(ISNUMBER(SEARCH("*female*",DT133)),"female",IF(ISNUMBER(SEARCH("*male*",DT133)),"male",""))</f>
        <v/>
      </c>
      <c r="DP133" s="2" t="str">
        <f t="shared" ref="DP133:DP139" si="682">IF(DT133="","",IF(ISERROR(MID(DT133,FIND("male,",DT133)+6,(FIND(")",DT133)-(FIND("male,",DT133)+6))))=TRUE,"missing/error",MID(DT133,FIND("male,",DT133)+6,(FIND(")",DT133)-(FIND("male,",DT133)+6)))))</f>
        <v/>
      </c>
      <c r="DQ133" s="2" t="str">
        <f t="shared" ref="DQ133:DQ139" si="683">IF(DM133="","",(MID(DM133,(SEARCH("^^",SUBSTITUTE(DM133," ","^^",LEN(DM133)-LEN(SUBSTITUTE(DM133," ","")))))+1,99)&amp;"_"&amp;LEFT(DM133,FIND(" ",DM133)-1)&amp;"_"&amp;DN133))</f>
        <v/>
      </c>
      <c r="DR133" s="2" t="str">
        <f t="shared" ref="DR133:DR139" si="684">IF(DT133="","",IF((LEN(DT133)-LEN(SUBSTITUTE(DT133,"male","")))/LEN("male")&gt;1,"!",IF(RIGHT(DT133,1)=")","",IF(RIGHT(DT133,2)=") ","",IF(RIGHT(DT133,2)=").","","!!")))))</f>
        <v/>
      </c>
      <c r="DU133" s="2" t="str">
        <f t="shared" ref="DU133:DU139" si="685">IF(DY133="","",DU$3)</f>
        <v/>
      </c>
      <c r="DV133" s="2" t="str">
        <f t="shared" ref="DV133:DV139" si="686">IF(DY133="","",DU$1)</f>
        <v/>
      </c>
      <c r="DY133" s="2" t="str">
        <f t="shared" ref="DY133:DY139" si="687">IF(EF133="","",IF(ISNUMBER(SEARCH(":",EF133)),MID(EF133,FIND(":",EF133)+2,FIND("(",EF133)-FIND(":",EF133)-3),LEFT(EF133,FIND("(",EF133)-2)))</f>
        <v/>
      </c>
      <c r="DZ133" s="2" t="str">
        <f t="shared" ref="DZ133:DZ139" si="688">IF(EF133="","",MID(EF133,FIND("(",EF133)+1,4))</f>
        <v/>
      </c>
      <c r="EA133" s="2" t="str">
        <f t="shared" ref="EA133:EA139" si="689">IF(ISNUMBER(SEARCH("*female*",EF133)),"female",IF(ISNUMBER(SEARCH("*male*",EF133)),"male",""))</f>
        <v/>
      </c>
      <c r="EB133" s="2" t="str">
        <f t="shared" ref="EB133:EB139" si="690">IF(EF133="","",IF(ISERROR(MID(EF133,FIND("male,",EF133)+6,(FIND(")",EF133)-(FIND("male,",EF133)+6))))=TRUE,"missing/error",MID(EF133,FIND("male,",EF133)+6,(FIND(")",EF133)-(FIND("male,",EF133)+6)))))</f>
        <v/>
      </c>
      <c r="EC133" s="2" t="str">
        <f t="shared" ref="EC133:EC139" si="691">IF(DY133="","",(MID(DY133,(SEARCH("^^",SUBSTITUTE(DY133," ","^^",LEN(DY133)-LEN(SUBSTITUTE(DY133," ","")))))+1,99)&amp;"_"&amp;LEFT(DY133,FIND(" ",DY133)-1)&amp;"_"&amp;DZ133))</f>
        <v/>
      </c>
      <c r="ED133" s="2" t="str">
        <f t="shared" ref="ED133:ED139" si="692">IF(EF133="","",IF((LEN(EF133)-LEN(SUBSTITUTE(EF133,"male","")))/LEN("male")&gt;1,"!",IF(RIGHT(EF133,1)=")","",IF(RIGHT(EF133,2)=") ","",IF(RIGHT(EF133,2)=").","","!!")))))</f>
        <v/>
      </c>
      <c r="EG133" s="2" t="str">
        <f t="shared" ref="EG133:EG139" si="693">IF(EK133="","",EG$3)</f>
        <v/>
      </c>
      <c r="EH133" s="2" t="str">
        <f t="shared" ref="EH133:EH139" si="694">IF(EK133="","",EG$1)</f>
        <v/>
      </c>
      <c r="EK133" s="2" t="str">
        <f t="shared" ref="EK133:EK139" si="695">IF(ER133="","",IF(ISNUMBER(SEARCH(":",ER133)),MID(ER133,FIND(":",ER133)+2,FIND("(",ER133)-FIND(":",ER133)-3),LEFT(ER133,FIND("(",ER133)-2)))</f>
        <v/>
      </c>
      <c r="EL133" s="2" t="str">
        <f t="shared" ref="EL133:EL139" si="696">IF(ER133="","",MID(ER133,FIND("(",ER133)+1,4))</f>
        <v/>
      </c>
      <c r="EM133" s="2" t="str">
        <f t="shared" ref="EM133:EM139" si="697">IF(ISNUMBER(SEARCH("*female*",ER133)),"female",IF(ISNUMBER(SEARCH("*male*",ER133)),"male",""))</f>
        <v/>
      </c>
      <c r="EN133" s="2" t="str">
        <f t="shared" ref="EN133:EN139" si="698">IF(ER133="","",IF(ISERROR(MID(ER133,FIND("male,",ER133)+6,(FIND(")",ER133)-(FIND("male,",ER133)+6))))=TRUE,"missing/error",MID(ER133,FIND("male,",ER133)+6,(FIND(")",ER133)-(FIND("male,",ER133)+6)))))</f>
        <v/>
      </c>
      <c r="EO133" s="2" t="str">
        <f t="shared" ref="EO133:EO139" si="699">IF(EK133="","",(MID(EK133,(SEARCH("^^",SUBSTITUTE(EK133," ","^^",LEN(EK133)-LEN(SUBSTITUTE(EK133," ","")))))+1,99)&amp;"_"&amp;LEFT(EK133,FIND(" ",EK133)-1)&amp;"_"&amp;EL133))</f>
        <v/>
      </c>
      <c r="EP133" s="2" t="str">
        <f t="shared" ref="EP133:EP139" si="700">IF(ER133="","",IF((LEN(ER133)-LEN(SUBSTITUTE(ER133,"male","")))/LEN("male")&gt;1,"!",IF(RIGHT(ER133,1)=")","",IF(RIGHT(ER133,2)=") ","",IF(RIGHT(ER133,2)=").","","!!")))))</f>
        <v/>
      </c>
      <c r="ES133" s="2" t="str">
        <f t="shared" ref="ES133:ES139" si="701">IF(EW133="","",ES$3)</f>
        <v/>
      </c>
      <c r="ET133" s="2" t="str">
        <f t="shared" ref="ET133:ET139" si="702">IF(EW133="","",ES$1)</f>
        <v/>
      </c>
      <c r="EW133" s="2" t="str">
        <f t="shared" ref="EW133:EW139" si="703">IF(FD133="","",IF(ISNUMBER(SEARCH(":",FD133)),MID(FD133,FIND(":",FD133)+2,FIND("(",FD133)-FIND(":",FD133)-3),LEFT(FD133,FIND("(",FD133)-2)))</f>
        <v/>
      </c>
      <c r="EX133" s="2" t="str">
        <f t="shared" ref="EX133:EX139" si="704">IF(FD133="","",MID(FD133,FIND("(",FD133)+1,4))</f>
        <v/>
      </c>
      <c r="EY133" s="2" t="str">
        <f t="shared" ref="EY133:EY139" si="705">IF(ISNUMBER(SEARCH("*female*",FD133)),"female",IF(ISNUMBER(SEARCH("*male*",FD133)),"male",""))</f>
        <v/>
      </c>
      <c r="EZ133" s="2" t="str">
        <f t="shared" ref="EZ133:EZ139" si="706">IF(FD133="","",IF(ISERROR(MID(FD133,FIND("male,",FD133)+6,(FIND(")",FD133)-(FIND("male,",FD133)+6))))=TRUE,"missing/error",MID(FD133,FIND("male,",FD133)+6,(FIND(")",FD133)-(FIND("male,",FD133)+6)))))</f>
        <v/>
      </c>
      <c r="FA133" s="2" t="str">
        <f t="shared" ref="FA133:FA139" si="707">IF(EW133="","",(MID(EW133,(SEARCH("^^",SUBSTITUTE(EW133," ","^^",LEN(EW133)-LEN(SUBSTITUTE(EW133," ","")))))+1,99)&amp;"_"&amp;LEFT(EW133,FIND(" ",EW133)-1)&amp;"_"&amp;EX133))</f>
        <v/>
      </c>
      <c r="FB133" s="2" t="str">
        <f t="shared" ref="FB133:FB139" si="708">IF(FD133="","",IF((LEN(FD133)-LEN(SUBSTITUTE(FD133,"male","")))/LEN("male")&gt;1,"!",IF(RIGHT(FD133,1)=")","",IF(RIGHT(FD133,2)=") ","",IF(RIGHT(FD133,2)=").","","!!")))))</f>
        <v/>
      </c>
      <c r="FE133" s="2" t="str">
        <f t="shared" ref="FE133:FE139" si="709">IF(FI133="","",FE$3)</f>
        <v/>
      </c>
      <c r="FF133" s="2" t="str">
        <f t="shared" ref="FF133:FF139" si="710">IF(FI133="","",FE$1)</f>
        <v/>
      </c>
      <c r="FI133" s="2" t="str">
        <f t="shared" ref="FI133:FI139" si="711">IF(FP133="","",IF(ISNUMBER(SEARCH(":",FP133)),MID(FP133,FIND(":",FP133)+2,FIND("(",FP133)-FIND(":",FP133)-3),LEFT(FP133,FIND("(",FP133)-2)))</f>
        <v/>
      </c>
      <c r="FJ133" s="2" t="str">
        <f t="shared" ref="FJ133:FJ139" si="712">IF(FP133="","",MID(FP133,FIND("(",FP133)+1,4))</f>
        <v/>
      </c>
      <c r="FK133" s="2" t="str">
        <f t="shared" ref="FK133:FK139" si="713">IF(ISNUMBER(SEARCH("*female*",FP133)),"female",IF(ISNUMBER(SEARCH("*male*",FP133)),"male",""))</f>
        <v/>
      </c>
      <c r="FL133" s="2" t="str">
        <f t="shared" ref="FL133:FL139" si="714">IF(FP133="","",IF(ISERROR(MID(FP133,FIND("male,",FP133)+6,(FIND(")",FP133)-(FIND("male,",FP133)+6))))=TRUE,"missing/error",MID(FP133,FIND("male,",FP133)+6,(FIND(")",FP133)-(FIND("male,",FP133)+6)))))</f>
        <v/>
      </c>
      <c r="FM133" s="2" t="str">
        <f t="shared" ref="FM133:FM139" si="715">IF(FI133="","",(MID(FI133,(SEARCH("^^",SUBSTITUTE(FI133," ","^^",LEN(FI133)-LEN(SUBSTITUTE(FI133," ","")))))+1,99)&amp;"_"&amp;LEFT(FI133,FIND(" ",FI133)-1)&amp;"_"&amp;FJ133))</f>
        <v/>
      </c>
      <c r="FN133" s="2" t="str">
        <f t="shared" ref="FN133:FN139" si="716">IF(FP133="","",IF((LEN(FP133)-LEN(SUBSTITUTE(FP133,"male","")))/LEN("male")&gt;1,"!",IF(RIGHT(FP133,1)=")","",IF(RIGHT(FP133,2)=") ","",IF(RIGHT(FP133,2)=").","","!!")))))</f>
        <v/>
      </c>
      <c r="FQ133" s="2" t="str">
        <f>IF(FU133="","",#REF!)</f>
        <v/>
      </c>
      <c r="FR133" s="2" t="str">
        <f t="shared" ref="FR133:FR139" si="717">IF(FU133="","",FQ$1)</f>
        <v/>
      </c>
      <c r="FU133" s="2" t="str">
        <f t="shared" ref="FU133:FU139" si="718">IF(GB133="","",IF(ISNUMBER(SEARCH(":",GB133)),MID(GB133,FIND(":",GB133)+2,FIND("(",GB133)-FIND(":",GB133)-3),LEFT(GB133,FIND("(",GB133)-2)))</f>
        <v/>
      </c>
      <c r="FV133" s="2" t="str">
        <f t="shared" ref="FV133:FV139" si="719">IF(GB133="","",MID(GB133,FIND("(",GB133)+1,4))</f>
        <v/>
      </c>
      <c r="FW133" s="2" t="str">
        <f t="shared" ref="FW133:FW139" si="720">IF(ISNUMBER(SEARCH("*female*",GB133)),"female",IF(ISNUMBER(SEARCH("*male*",GB133)),"male",""))</f>
        <v/>
      </c>
      <c r="FX133" s="2" t="str">
        <f t="shared" ref="FX133:FX139" si="721">IF(GB133="","",IF(ISERROR(MID(GB133,FIND("male,",GB133)+6,(FIND(")",GB133)-(FIND("male,",GB133)+6))))=TRUE,"missing/error",MID(GB133,FIND("male,",GB133)+6,(FIND(")",GB133)-(FIND("male,",GB133)+6)))))</f>
        <v/>
      </c>
      <c r="FY133" s="2" t="str">
        <f t="shared" ref="FY133:FY139" si="722">IF(FU133="","",(MID(FU133,(SEARCH("^^",SUBSTITUTE(FU133," ","^^",LEN(FU133)-LEN(SUBSTITUTE(FU133," ","")))))+1,99)&amp;"_"&amp;LEFT(FU133,FIND(" ",FU133)-1)&amp;"_"&amp;FV133))</f>
        <v/>
      </c>
      <c r="FZ133" s="2" t="str">
        <f t="shared" ref="FZ133:FZ139" si="723">IF(GB133="","",IF((LEN(GB133)-LEN(SUBSTITUTE(GB133,"male","")))/LEN("male")&gt;1,"!",IF(RIGHT(GB133,1)=")","",IF(RIGHT(GB133,2)=") ","",IF(RIGHT(GB133,2)=").","","!!")))))</f>
        <v/>
      </c>
      <c r="GC133" s="2" t="str">
        <f t="shared" ref="GC133:GC139" si="724">IF(GG133="","",GC$3)</f>
        <v/>
      </c>
      <c r="GD133" s="2" t="str">
        <f t="shared" ref="GD133:GD139" si="725">IF(GG133="","",GC$1)</f>
        <v/>
      </c>
      <c r="GG133" s="2" t="str">
        <f t="shared" ref="GG133:GG139" si="726">IF(GN133="","",IF(ISNUMBER(SEARCH(":",GN133)),MID(GN133,FIND(":",GN133)+2,FIND("(",GN133)-FIND(":",GN133)-3),LEFT(GN133,FIND("(",GN133)-2)))</f>
        <v/>
      </c>
      <c r="GH133" s="2" t="str">
        <f t="shared" ref="GH133:GH139" si="727">IF(GN133="","",MID(GN133,FIND("(",GN133)+1,4))</f>
        <v/>
      </c>
      <c r="GI133" s="2" t="str">
        <f t="shared" ref="GI133:GI139" si="728">IF(ISNUMBER(SEARCH("*female*",GN133)),"female",IF(ISNUMBER(SEARCH("*male*",GN133)),"male",""))</f>
        <v/>
      </c>
      <c r="GJ133" s="2" t="str">
        <f t="shared" ref="GJ133:GJ139" si="729">IF(GN133="","",IF(ISERROR(MID(GN133,FIND("male,",GN133)+6,(FIND(")",GN133)-(FIND("male,",GN133)+6))))=TRUE,"missing/error",MID(GN133,FIND("male,",GN133)+6,(FIND(")",GN133)-(FIND("male,",GN133)+6)))))</f>
        <v/>
      </c>
      <c r="GK133" s="2" t="str">
        <f t="shared" ref="GK133:GK139" si="730">IF(GG133="","",(MID(GG133,(SEARCH("^^",SUBSTITUTE(GG133," ","^^",LEN(GG133)-LEN(SUBSTITUTE(GG133," ","")))))+1,99)&amp;"_"&amp;LEFT(GG133,FIND(" ",GG133)-1)&amp;"_"&amp;GH133))</f>
        <v/>
      </c>
      <c r="GL133" s="2" t="str">
        <f t="shared" ref="GL133:GL139" si="731">IF(GN133="","",IF((LEN(GN133)-LEN(SUBSTITUTE(GN133,"male","")))/LEN("male")&gt;1,"!",IF(RIGHT(GN133,1)=")","",IF(RIGHT(GN133,2)=") ","",IF(RIGHT(GN133,2)=").","","!!")))))</f>
        <v/>
      </c>
      <c r="GO133" s="2" t="str">
        <f t="shared" ref="GO133:GO139" si="732">IF(GS133="","",GO$3)</f>
        <v/>
      </c>
      <c r="GP133" s="2" t="str">
        <f t="shared" ref="GP133:GP139" si="733">IF(GS133="","",GO$1)</f>
        <v/>
      </c>
      <c r="GS133" s="2" t="str">
        <f t="shared" ref="GS133:GS139" si="734">IF(GZ133="","",IF(ISNUMBER(SEARCH(":",GZ133)),MID(GZ133,FIND(":",GZ133)+2,FIND("(",GZ133)-FIND(":",GZ133)-3),LEFT(GZ133,FIND("(",GZ133)-2)))</f>
        <v/>
      </c>
      <c r="GT133" s="2" t="str">
        <f t="shared" ref="GT133:GT139" si="735">IF(GZ133="","",MID(GZ133,FIND("(",GZ133)+1,4))</f>
        <v/>
      </c>
      <c r="GU133" s="2" t="str">
        <f t="shared" ref="GU133:GU139" si="736">IF(ISNUMBER(SEARCH("*female*",GZ133)),"female",IF(ISNUMBER(SEARCH("*male*",GZ133)),"male",""))</f>
        <v/>
      </c>
      <c r="GV133" s="2" t="str">
        <f t="shared" ref="GV133:GV139" si="737">IF(GZ133="","",IF(ISERROR(MID(GZ133,FIND("male,",GZ133)+6,(FIND(")",GZ133)-(FIND("male,",GZ133)+6))))=TRUE,"missing/error",MID(GZ133,FIND("male,",GZ133)+6,(FIND(")",GZ133)-(FIND("male,",GZ133)+6)))))</f>
        <v/>
      </c>
      <c r="GW133" s="2" t="str">
        <f t="shared" ref="GW133:GW139" si="738">IF(GS133="","",(MID(GS133,(SEARCH("^^",SUBSTITUTE(GS133," ","^^",LEN(GS133)-LEN(SUBSTITUTE(GS133," ","")))))+1,99)&amp;"_"&amp;LEFT(GS133,FIND(" ",GS133)-1)&amp;"_"&amp;GT133))</f>
        <v/>
      </c>
      <c r="GX133" s="2" t="str">
        <f t="shared" ref="GX133:GX139" si="739">IF(GZ133="","",IF((LEN(GZ133)-LEN(SUBSTITUTE(GZ133,"male","")))/LEN("male")&gt;1,"!",IF(RIGHT(GZ133,1)=")","",IF(RIGHT(GZ133,2)=") ","",IF(RIGHT(GZ133,2)=").","","!!")))))</f>
        <v/>
      </c>
      <c r="HA133" s="2" t="str">
        <f t="shared" ref="HA133:HA139" si="740">IF(HE133="","",HA$3)</f>
        <v/>
      </c>
      <c r="HB133" s="2" t="str">
        <f t="shared" ref="HB133:HB139" si="741">IF(HE133="","",HA$1)</f>
        <v/>
      </c>
      <c r="HE133" s="2" t="str">
        <f t="shared" ref="HE133:HE139" si="742">IF(HL133="","",IF(ISNUMBER(SEARCH(":",HL133)),MID(HL133,FIND(":",HL133)+2,FIND("(",HL133)-FIND(":",HL133)-3),LEFT(HL133,FIND("(",HL133)-2)))</f>
        <v/>
      </c>
      <c r="HF133" s="2" t="str">
        <f t="shared" ref="HF133:HF139" si="743">IF(HL133="","",MID(HL133,FIND("(",HL133)+1,4))</f>
        <v/>
      </c>
      <c r="HG133" s="2" t="str">
        <f t="shared" ref="HG133:HG139" si="744">IF(ISNUMBER(SEARCH("*female*",HL133)),"female",IF(ISNUMBER(SEARCH("*male*",HL133)),"male",""))</f>
        <v/>
      </c>
      <c r="HH133" s="2" t="str">
        <f t="shared" ref="HH133:HH139" si="745">IF(HL133="","",IF(ISERROR(MID(HL133,FIND("male,",HL133)+6,(FIND(")",HL133)-(FIND("male,",HL133)+6))))=TRUE,"missing/error",MID(HL133,FIND("male,",HL133)+6,(FIND(")",HL133)-(FIND("male,",HL133)+6)))))</f>
        <v/>
      </c>
      <c r="HI133" s="2" t="str">
        <f t="shared" ref="HI133:HI139" si="746">IF(HE133="","",(MID(HE133,(SEARCH("^^",SUBSTITUTE(HE133," ","^^",LEN(HE133)-LEN(SUBSTITUTE(HE133," ","")))))+1,99)&amp;"_"&amp;LEFT(HE133,FIND(" ",HE133)-1)&amp;"_"&amp;HF133))</f>
        <v/>
      </c>
      <c r="HJ133" s="2" t="str">
        <f t="shared" ref="HJ133:HJ139" si="747">IF(HL133="","",IF((LEN(HL133)-LEN(SUBSTITUTE(HL133,"male","")))/LEN("male")&gt;1,"!",IF(RIGHT(HL133,1)=")","",IF(RIGHT(HL133,2)=") ","",IF(RIGHT(HL133,2)=").","","!!")))))</f>
        <v/>
      </c>
      <c r="HM133" s="2" t="str">
        <f t="shared" ref="HM133:HM139" si="748">IF(HQ133="","",HM$3)</f>
        <v/>
      </c>
      <c r="HN133" s="2" t="str">
        <f t="shared" ref="HN133:HN139" si="749">IF(HQ133="","",HM$1)</f>
        <v/>
      </c>
      <c r="HQ133" s="2" t="str">
        <f t="shared" ref="HQ133:HQ139" si="750">IF(HX133="","",IF(ISNUMBER(SEARCH(":",HX133)),MID(HX133,FIND(":",HX133)+2,FIND("(",HX133)-FIND(":",HX133)-3),LEFT(HX133,FIND("(",HX133)-2)))</f>
        <v/>
      </c>
      <c r="HR133" s="2" t="str">
        <f t="shared" ref="HR133:HR139" si="751">IF(HX133="","",MID(HX133,FIND("(",HX133)+1,4))</f>
        <v/>
      </c>
      <c r="HS133" s="2" t="str">
        <f t="shared" ref="HS133:HS139" si="752">IF(ISNUMBER(SEARCH("*female*",HX133)),"female",IF(ISNUMBER(SEARCH("*male*",HX133)),"male",""))</f>
        <v/>
      </c>
      <c r="HT133" s="2" t="str">
        <f t="shared" ref="HT133:HT139" si="753">IF(HX133="","",IF(ISERROR(MID(HX133,FIND("male,",HX133)+6,(FIND(")",HX133)-(FIND("male,",HX133)+6))))=TRUE,"missing/error",MID(HX133,FIND("male,",HX133)+6,(FIND(")",HX133)-(FIND("male,",HX133)+6)))))</f>
        <v/>
      </c>
      <c r="HU133" s="2" t="str">
        <f t="shared" ref="HU133:HU139" si="754">IF(HQ133="","",(MID(HQ133,(SEARCH("^^",SUBSTITUTE(HQ133," ","^^",LEN(HQ133)-LEN(SUBSTITUTE(HQ133," ","")))))+1,99)&amp;"_"&amp;LEFT(HQ133,FIND(" ",HQ133)-1)&amp;"_"&amp;HR133))</f>
        <v/>
      </c>
      <c r="HV133" s="2" t="str">
        <f t="shared" ref="HV133:HV139" si="755">IF(HX133="","",IF((LEN(HX133)-LEN(SUBSTITUTE(HX133,"male","")))/LEN("male")&gt;1,"!",IF(RIGHT(HX133,1)=")","",IF(RIGHT(HX133,2)=") ","",IF(RIGHT(HX133,2)=").","","!!")))))</f>
        <v/>
      </c>
      <c r="HY133" s="2" t="str">
        <f t="shared" ref="HY133:HY139" si="756">IF(IC133="","",HY$3)</f>
        <v/>
      </c>
      <c r="HZ133" s="2" t="str">
        <f t="shared" ref="HZ133:HZ139" si="757">IF(IC133="","",HY$1)</f>
        <v/>
      </c>
      <c r="IC133" s="2" t="str">
        <f t="shared" ref="IC133:IC139" si="758">IF(IJ133="","",IF(ISNUMBER(SEARCH(":",IJ133)),MID(IJ133,FIND(":",IJ133)+2,FIND("(",IJ133)-FIND(":",IJ133)-3),LEFT(IJ133,FIND("(",IJ133)-2)))</f>
        <v/>
      </c>
      <c r="ID133" s="2" t="str">
        <f t="shared" ref="ID133:ID139" si="759">IF(IJ133="","",MID(IJ133,FIND("(",IJ133)+1,4))</f>
        <v/>
      </c>
      <c r="IE133" s="2" t="str">
        <f t="shared" ref="IE133:IE139" si="760">IF(ISNUMBER(SEARCH("*female*",IJ133)),"female",IF(ISNUMBER(SEARCH("*male*",IJ133)),"male",""))</f>
        <v/>
      </c>
      <c r="IF133" s="2" t="str">
        <f t="shared" ref="IF133:IF139" si="761">IF(IJ133="","",IF(ISERROR(MID(IJ133,FIND("male,",IJ133)+6,(FIND(")",IJ133)-(FIND("male,",IJ133)+6))))=TRUE,"missing/error",MID(IJ133,FIND("male,",IJ133)+6,(FIND(")",IJ133)-(FIND("male,",IJ133)+6)))))</f>
        <v/>
      </c>
      <c r="IG133" s="2" t="str">
        <f t="shared" ref="IG133:IG139" si="762">IF(IC133="","",(MID(IC133,(SEARCH("^^",SUBSTITUTE(IC133," ","^^",LEN(IC133)-LEN(SUBSTITUTE(IC133," ","")))))+1,99)&amp;"_"&amp;LEFT(IC133,FIND(" ",IC133)-1)&amp;"_"&amp;ID133))</f>
        <v/>
      </c>
      <c r="IH133" s="2" t="str">
        <f t="shared" ref="IH133:IH139" si="763">IF(IJ133="","",IF((LEN(IJ133)-LEN(SUBSTITUTE(IJ133,"male","")))/LEN("male")&gt;1,"!",IF(RIGHT(IJ133,1)=")","",IF(RIGHT(IJ133,2)=") ","",IF(RIGHT(IJ133,2)=").","","!!")))))</f>
        <v/>
      </c>
      <c r="IK133" s="2" t="str">
        <f t="shared" ref="IK133:IK139" si="764">IF(IO133="","",IK$3)</f>
        <v/>
      </c>
      <c r="IL133" s="2" t="str">
        <f t="shared" ref="IL133:IL139" si="765">IF(IO133="","",IK$1)</f>
        <v/>
      </c>
      <c r="IO133" s="2" t="str">
        <f t="shared" ref="IO133:IO139" si="766">IF(IV133="","",IF(ISNUMBER(SEARCH(":",IV133)),MID(IV133,FIND(":",IV133)+2,FIND("(",IV133)-FIND(":",IV133)-3),LEFT(IV133,FIND("(",IV133)-2)))</f>
        <v/>
      </c>
      <c r="IP133" s="2" t="str">
        <f t="shared" ref="IP133:IP139" si="767">IF(IV133="","",MID(IV133,FIND("(",IV133)+1,4))</f>
        <v/>
      </c>
      <c r="IQ133" s="2" t="str">
        <f t="shared" ref="IQ133:IQ139" si="768">IF(ISNUMBER(SEARCH("*female*",IV133)),"female",IF(ISNUMBER(SEARCH("*male*",IV133)),"male",""))</f>
        <v/>
      </c>
      <c r="IR133" s="2" t="str">
        <f t="shared" ref="IR133:IR139" si="769">IF(IV133="","",IF(ISERROR(MID(IV133,FIND("male,",IV133)+6,(FIND(")",IV133)-(FIND("male,",IV133)+6))))=TRUE,"missing/error",MID(IV133,FIND("male,",IV133)+6,(FIND(")",IV133)-(FIND("male,",IV133)+6)))))</f>
        <v/>
      </c>
      <c r="IS133" s="2" t="str">
        <f t="shared" ref="IS133:IS139" si="770">IF(IO133="","",(MID(IO133,(SEARCH("^^",SUBSTITUTE(IO133," ","^^",LEN(IO133)-LEN(SUBSTITUTE(IO133," ","")))))+1,99)&amp;"_"&amp;LEFT(IO133,FIND(" ",IO133)-1)&amp;"_"&amp;IP133))</f>
        <v/>
      </c>
      <c r="IT133" s="2" t="str">
        <f t="shared" ref="IT133:IT139" si="771">IF(IV133="","",IF((LEN(IV133)-LEN(SUBSTITUTE(IV133,"male","")))/LEN("male")&gt;1,"!",IF(RIGHT(IV133,1)=")","",IF(RIGHT(IV133,2)=") ","",IF(RIGHT(IV133,2)=").","","!!")))))</f>
        <v/>
      </c>
      <c r="IW133" s="2" t="str">
        <f t="shared" ref="IW133:IW139" si="772">IF(JA133="","",IW$3)</f>
        <v/>
      </c>
      <c r="IX133" s="2" t="str">
        <f t="shared" ref="IX133:IX139" si="773">IF(JA133="","",IW$1)</f>
        <v/>
      </c>
      <c r="JA133" s="2" t="str">
        <f t="shared" ref="JA133:JA139" si="774">IF(JH133="","",IF(ISNUMBER(SEARCH(":",JH133)),MID(JH133,FIND(":",JH133)+2,FIND("(",JH133)-FIND(":",JH133)-3),LEFT(JH133,FIND("(",JH133)-2)))</f>
        <v/>
      </c>
      <c r="JB133" s="2" t="str">
        <f t="shared" ref="JB133:JB139" si="775">IF(JH133="","",MID(JH133,FIND("(",JH133)+1,4))</f>
        <v/>
      </c>
      <c r="JC133" s="2" t="str">
        <f t="shared" ref="JC133:JC139" si="776">IF(ISNUMBER(SEARCH("*female*",JH133)),"female",IF(ISNUMBER(SEARCH("*male*",JH133)),"male",""))</f>
        <v/>
      </c>
      <c r="JD133" s="2" t="str">
        <f t="shared" ref="JD133:JD139" si="777">IF(JH133="","",IF(ISERROR(MID(JH133,FIND("male,",JH133)+6,(FIND(")",JH133)-(FIND("male,",JH133)+6))))=TRUE,"missing/error",MID(JH133,FIND("male,",JH133)+6,(FIND(")",JH133)-(FIND("male,",JH133)+6)))))</f>
        <v/>
      </c>
      <c r="JE133" s="2" t="str">
        <f t="shared" ref="JE133:JE139" si="778">IF(JA133="","",(MID(JA133,(SEARCH("^^",SUBSTITUTE(JA133," ","^^",LEN(JA133)-LEN(SUBSTITUTE(JA133," ","")))))+1,99)&amp;"_"&amp;LEFT(JA133,FIND(" ",JA133)-1)&amp;"_"&amp;JB133))</f>
        <v/>
      </c>
      <c r="JF133" s="2" t="str">
        <f t="shared" ref="JF133:JF139" si="779">IF(JH133="","",IF((LEN(JH133)-LEN(SUBSTITUTE(JH133,"male","")))/LEN("male")&gt;1,"!",IF(RIGHT(JH133,1)=")","",IF(RIGHT(JH133,2)=") ","",IF(RIGHT(JH133,2)=").","","!!")))))</f>
        <v/>
      </c>
      <c r="JI133" s="2" t="str">
        <f t="shared" ref="JI133:JI139" si="780">IF(JM133="","",JI$3)</f>
        <v/>
      </c>
      <c r="JJ133" s="2" t="str">
        <f t="shared" ref="JJ133:JJ139" si="781">IF(JM133="","",JI$1)</f>
        <v/>
      </c>
      <c r="JM133" s="2" t="str">
        <f t="shared" ref="JM133:JM139" si="782">IF(JT133="","",IF(ISNUMBER(SEARCH(":",JT133)),MID(JT133,FIND(":",JT133)+2,FIND("(",JT133)-FIND(":",JT133)-3),LEFT(JT133,FIND("(",JT133)-2)))</f>
        <v/>
      </c>
      <c r="JN133" s="2" t="str">
        <f t="shared" ref="JN133:JN139" si="783">IF(JT133="","",MID(JT133,FIND("(",JT133)+1,4))</f>
        <v/>
      </c>
      <c r="JO133" s="2" t="str">
        <f t="shared" ref="JO133:JO139" si="784">IF(ISNUMBER(SEARCH("*female*",JT133)),"female",IF(ISNUMBER(SEARCH("*male*",JT133)),"male",""))</f>
        <v/>
      </c>
      <c r="JP133" s="2" t="str">
        <f t="shared" ref="JP133:JP139" si="785">IF(JT133="","",IF(ISERROR(MID(JT133,FIND("male,",JT133)+6,(FIND(")",JT133)-(FIND("male,",JT133)+6))))=TRUE,"missing/error",MID(JT133,FIND("male,",JT133)+6,(FIND(")",JT133)-(FIND("male,",JT133)+6)))))</f>
        <v/>
      </c>
      <c r="JQ133" s="2" t="str">
        <f t="shared" ref="JQ133:JQ139" si="786">IF(JM133="","",(MID(JM133,(SEARCH("^^",SUBSTITUTE(JM133," ","^^",LEN(JM133)-LEN(SUBSTITUTE(JM133," ","")))))+1,99)&amp;"_"&amp;LEFT(JM133,FIND(" ",JM133)-1)&amp;"_"&amp;JN133))</f>
        <v/>
      </c>
      <c r="JR133" s="2" t="str">
        <f t="shared" ref="JR133:JR139" si="787">IF(JT133="","",IF((LEN(JT133)-LEN(SUBSTITUTE(JT133,"male","")))/LEN("male")&gt;1,"!",IF(RIGHT(JT133,1)=")","",IF(RIGHT(JT133,2)=") ","",IF(RIGHT(JT133,2)=").","","!!")))))</f>
        <v/>
      </c>
      <c r="JU133" s="2" t="str">
        <f t="shared" ref="JU133:JU139" si="788">IF(JY133="","",JU$3)</f>
        <v/>
      </c>
      <c r="JV133" s="2" t="str">
        <f t="shared" ref="JV133:JV139" si="789">IF(JY133="","",JU$1)</f>
        <v/>
      </c>
      <c r="JY133" s="2" t="str">
        <f t="shared" ref="JY133:JY139" si="790">IF(KF133="","",IF(ISNUMBER(SEARCH(":",KF133)),MID(KF133,FIND(":",KF133)+2,FIND("(",KF133)-FIND(":",KF133)-3),LEFT(KF133,FIND("(",KF133)-2)))</f>
        <v/>
      </c>
      <c r="JZ133" s="2" t="str">
        <f t="shared" ref="JZ133:JZ139" si="791">IF(KF133="","",MID(KF133,FIND("(",KF133)+1,4))</f>
        <v/>
      </c>
      <c r="KA133" s="2" t="str">
        <f t="shared" ref="KA133:KA139" si="792">IF(ISNUMBER(SEARCH("*female*",KF133)),"female",IF(ISNUMBER(SEARCH("*male*",KF133)),"male",""))</f>
        <v/>
      </c>
      <c r="KB133" s="2" t="str">
        <f t="shared" ref="KB133:KB139" si="793">IF(KF133="","",IF(ISERROR(MID(KF133,FIND("male,",KF133)+6,(FIND(")",KF133)-(FIND("male,",KF133)+6))))=TRUE,"missing/error",MID(KF133,FIND("male,",KF133)+6,(FIND(")",KF133)-(FIND("male,",KF133)+6)))))</f>
        <v/>
      </c>
      <c r="KC133" s="2" t="str">
        <f t="shared" ref="KC133:KC139" si="794">IF(JY133="","",(MID(JY133,(SEARCH("^^",SUBSTITUTE(JY133," ","^^",LEN(JY133)-LEN(SUBSTITUTE(JY133," ","")))))+1,99)&amp;"_"&amp;LEFT(JY133,FIND(" ",JY133)-1)&amp;"_"&amp;JZ133))</f>
        <v/>
      </c>
      <c r="KD133" s="2" t="str">
        <f t="shared" ref="KD133:KD139" si="795">IF(KF133="","",IF((LEN(KF133)-LEN(SUBSTITUTE(KF133,"male","")))/LEN("male")&gt;1,"!",IF(RIGHT(KF133,1)=")","",IF(RIGHT(KF133,2)=") ","",IF(RIGHT(KF133,2)=").","","!!")))))</f>
        <v/>
      </c>
    </row>
    <row r="134" spans="5:290" ht="13.5" customHeight="1" x14ac:dyDescent="0.25">
      <c r="E134" s="2" t="str">
        <f t="shared" si="605"/>
        <v/>
      </c>
      <c r="F134" s="2" t="str">
        <f t="shared" si="606"/>
        <v/>
      </c>
      <c r="I134" s="2" t="str">
        <f t="shared" si="607"/>
        <v/>
      </c>
      <c r="J134" s="2" t="str">
        <f t="shared" si="608"/>
        <v/>
      </c>
      <c r="K134" s="2" t="str">
        <f t="shared" si="609"/>
        <v/>
      </c>
      <c r="L134" s="2" t="str">
        <f t="shared" si="610"/>
        <v/>
      </c>
      <c r="M134" s="2" t="str">
        <f t="shared" si="611"/>
        <v/>
      </c>
      <c r="N134" s="2" t="str">
        <f t="shared" si="612"/>
        <v/>
      </c>
      <c r="Q134" s="65" t="str">
        <f t="shared" si="613"/>
        <v/>
      </c>
      <c r="R134" s="2" t="str">
        <f t="shared" si="614"/>
        <v/>
      </c>
      <c r="U134" s="2" t="str">
        <f t="shared" si="615"/>
        <v/>
      </c>
      <c r="V134" s="2" t="str">
        <f t="shared" si="616"/>
        <v/>
      </c>
      <c r="W134" s="2" t="str">
        <f t="shared" si="617"/>
        <v/>
      </c>
      <c r="X134" s="2" t="str">
        <f t="shared" si="618"/>
        <v/>
      </c>
      <c r="Y134" s="2" t="str">
        <f t="shared" si="619"/>
        <v/>
      </c>
      <c r="Z134" s="2" t="str">
        <f t="shared" si="620"/>
        <v/>
      </c>
      <c r="AC134" s="2" t="str">
        <f t="shared" si="621"/>
        <v/>
      </c>
      <c r="AD134" s="2" t="str">
        <f t="shared" si="622"/>
        <v/>
      </c>
      <c r="AG134" s="2" t="str">
        <f t="shared" si="623"/>
        <v/>
      </c>
      <c r="AH134" s="2" t="str">
        <f t="shared" si="624"/>
        <v/>
      </c>
      <c r="AI134" s="2" t="str">
        <f t="shared" si="625"/>
        <v/>
      </c>
      <c r="AJ134" s="2" t="str">
        <f t="shared" si="626"/>
        <v/>
      </c>
      <c r="AK134" s="2" t="str">
        <f t="shared" si="627"/>
        <v/>
      </c>
      <c r="AL134" s="2" t="str">
        <f t="shared" si="628"/>
        <v/>
      </c>
      <c r="AO134" s="2" t="str">
        <f t="shared" si="629"/>
        <v/>
      </c>
      <c r="AP134" s="2" t="str">
        <f t="shared" si="630"/>
        <v/>
      </c>
      <c r="AS134" s="2" t="str">
        <f t="shared" si="631"/>
        <v/>
      </c>
      <c r="AT134" s="2" t="str">
        <f t="shared" si="632"/>
        <v/>
      </c>
      <c r="AU134" s="2" t="str">
        <f t="shared" si="633"/>
        <v/>
      </c>
      <c r="AV134" s="2" t="str">
        <f t="shared" si="634"/>
        <v/>
      </c>
      <c r="AW134" s="2" t="str">
        <f t="shared" si="635"/>
        <v/>
      </c>
      <c r="AX134" s="2" t="str">
        <f t="shared" si="636"/>
        <v/>
      </c>
      <c r="BA134" s="2" t="str">
        <f t="shared" si="637"/>
        <v/>
      </c>
      <c r="BB134" s="2" t="str">
        <f t="shared" si="638"/>
        <v/>
      </c>
      <c r="BE134" s="2" t="str">
        <f t="shared" si="639"/>
        <v/>
      </c>
      <c r="BF134" s="2" t="str">
        <f t="shared" si="640"/>
        <v/>
      </c>
      <c r="BG134" s="2" t="str">
        <f t="shared" si="641"/>
        <v/>
      </c>
      <c r="BH134" s="2" t="str">
        <f t="shared" si="642"/>
        <v/>
      </c>
      <c r="BI134" s="2" t="str">
        <f t="shared" si="643"/>
        <v/>
      </c>
      <c r="BJ134" s="2" t="str">
        <f t="shared" si="644"/>
        <v/>
      </c>
      <c r="BM134" s="2" t="str">
        <f t="shared" si="645"/>
        <v/>
      </c>
      <c r="BN134" s="2" t="str">
        <f t="shared" si="646"/>
        <v/>
      </c>
      <c r="BQ134" s="2" t="str">
        <f t="shared" si="647"/>
        <v/>
      </c>
      <c r="BR134" s="2" t="str">
        <f t="shared" si="648"/>
        <v/>
      </c>
      <c r="BS134" s="2" t="str">
        <f t="shared" si="649"/>
        <v/>
      </c>
      <c r="BT134" s="2" t="str">
        <f t="shared" si="650"/>
        <v/>
      </c>
      <c r="BU134" s="2" t="str">
        <f t="shared" si="651"/>
        <v/>
      </c>
      <c r="BV134" s="2" t="str">
        <f t="shared" si="652"/>
        <v/>
      </c>
      <c r="BY134" s="2" t="str">
        <f t="shared" si="653"/>
        <v/>
      </c>
      <c r="BZ134" s="2" t="str">
        <f t="shared" si="654"/>
        <v/>
      </c>
      <c r="CC134" s="2" t="str">
        <f t="shared" si="655"/>
        <v/>
      </c>
      <c r="CD134" s="2" t="str">
        <f t="shared" si="656"/>
        <v/>
      </c>
      <c r="CE134" s="2" t="str">
        <f t="shared" si="657"/>
        <v/>
      </c>
      <c r="CF134" s="2" t="str">
        <f t="shared" si="658"/>
        <v/>
      </c>
      <c r="CG134" s="2" t="str">
        <f t="shared" si="659"/>
        <v/>
      </c>
      <c r="CH134" s="2" t="str">
        <f t="shared" si="660"/>
        <v/>
      </c>
      <c r="CK134" s="2" t="str">
        <f t="shared" si="661"/>
        <v/>
      </c>
      <c r="CL134" s="2" t="str">
        <f t="shared" si="662"/>
        <v/>
      </c>
      <c r="CO134" s="2" t="str">
        <f t="shared" si="663"/>
        <v/>
      </c>
      <c r="CP134" s="2" t="str">
        <f t="shared" si="664"/>
        <v/>
      </c>
      <c r="CQ134" s="2" t="str">
        <f t="shared" si="665"/>
        <v/>
      </c>
      <c r="CR134" s="2" t="str">
        <f t="shared" si="666"/>
        <v/>
      </c>
      <c r="CS134" s="2" t="str">
        <f t="shared" si="667"/>
        <v/>
      </c>
      <c r="CT134" s="2" t="str">
        <f t="shared" si="668"/>
        <v/>
      </c>
      <c r="CW134" s="2" t="str">
        <f t="shared" si="669"/>
        <v/>
      </c>
      <c r="CX134" s="2" t="str">
        <f t="shared" si="670"/>
        <v/>
      </c>
      <c r="DA134" s="2" t="str">
        <f t="shared" si="671"/>
        <v/>
      </c>
      <c r="DB134" s="2" t="str">
        <f t="shared" si="672"/>
        <v/>
      </c>
      <c r="DC134" s="2" t="str">
        <f t="shared" si="673"/>
        <v/>
      </c>
      <c r="DD134" s="2" t="str">
        <f t="shared" si="674"/>
        <v/>
      </c>
      <c r="DE134" s="2" t="str">
        <f t="shared" si="675"/>
        <v/>
      </c>
      <c r="DF134" s="2" t="str">
        <f t="shared" si="676"/>
        <v/>
      </c>
      <c r="DI134" s="2" t="str">
        <f t="shared" si="677"/>
        <v/>
      </c>
      <c r="DJ134" s="2" t="str">
        <f t="shared" si="678"/>
        <v/>
      </c>
      <c r="DM134" s="2" t="str">
        <f t="shared" si="679"/>
        <v/>
      </c>
      <c r="DN134" s="2" t="str">
        <f t="shared" si="680"/>
        <v/>
      </c>
      <c r="DO134" s="2" t="str">
        <f t="shared" si="681"/>
        <v/>
      </c>
      <c r="DP134" s="2" t="str">
        <f t="shared" si="682"/>
        <v/>
      </c>
      <c r="DQ134" s="2" t="str">
        <f t="shared" si="683"/>
        <v/>
      </c>
      <c r="DR134" s="2" t="str">
        <f t="shared" si="684"/>
        <v/>
      </c>
      <c r="DU134" s="2" t="str">
        <f t="shared" si="685"/>
        <v/>
      </c>
      <c r="DV134" s="2" t="str">
        <f t="shared" si="686"/>
        <v/>
      </c>
      <c r="DY134" s="2" t="str">
        <f t="shared" si="687"/>
        <v/>
      </c>
      <c r="DZ134" s="2" t="str">
        <f t="shared" si="688"/>
        <v/>
      </c>
      <c r="EA134" s="2" t="str">
        <f t="shared" si="689"/>
        <v/>
      </c>
      <c r="EB134" s="2" t="str">
        <f t="shared" si="690"/>
        <v/>
      </c>
      <c r="EC134" s="2" t="str">
        <f t="shared" si="691"/>
        <v/>
      </c>
      <c r="ED134" s="2" t="str">
        <f t="shared" si="692"/>
        <v/>
      </c>
      <c r="EG134" s="2" t="str">
        <f t="shared" si="693"/>
        <v/>
      </c>
      <c r="EH134" s="2" t="str">
        <f t="shared" si="694"/>
        <v/>
      </c>
      <c r="EK134" s="2" t="str">
        <f t="shared" si="695"/>
        <v/>
      </c>
      <c r="EL134" s="2" t="str">
        <f t="shared" si="696"/>
        <v/>
      </c>
      <c r="EM134" s="2" t="str">
        <f t="shared" si="697"/>
        <v/>
      </c>
      <c r="EN134" s="2" t="str">
        <f t="shared" si="698"/>
        <v/>
      </c>
      <c r="EO134" s="2" t="str">
        <f t="shared" si="699"/>
        <v/>
      </c>
      <c r="EP134" s="2" t="str">
        <f t="shared" si="700"/>
        <v/>
      </c>
      <c r="ES134" s="2" t="str">
        <f t="shared" si="701"/>
        <v/>
      </c>
      <c r="ET134" s="2" t="str">
        <f t="shared" si="702"/>
        <v/>
      </c>
      <c r="EW134" s="2" t="str">
        <f t="shared" si="703"/>
        <v/>
      </c>
      <c r="EX134" s="2" t="str">
        <f t="shared" si="704"/>
        <v/>
      </c>
      <c r="EY134" s="2" t="str">
        <f t="shared" si="705"/>
        <v/>
      </c>
      <c r="EZ134" s="2" t="str">
        <f t="shared" si="706"/>
        <v/>
      </c>
      <c r="FA134" s="2" t="str">
        <f t="shared" si="707"/>
        <v/>
      </c>
      <c r="FB134" s="2" t="str">
        <f t="shared" si="708"/>
        <v/>
      </c>
      <c r="FE134" s="2" t="str">
        <f t="shared" si="709"/>
        <v/>
      </c>
      <c r="FF134" s="2" t="str">
        <f t="shared" si="710"/>
        <v/>
      </c>
      <c r="FI134" s="2" t="str">
        <f t="shared" si="711"/>
        <v/>
      </c>
      <c r="FJ134" s="2" t="str">
        <f t="shared" si="712"/>
        <v/>
      </c>
      <c r="FK134" s="2" t="str">
        <f t="shared" si="713"/>
        <v/>
      </c>
      <c r="FL134" s="2" t="str">
        <f t="shared" si="714"/>
        <v/>
      </c>
      <c r="FM134" s="2" t="str">
        <f t="shared" si="715"/>
        <v/>
      </c>
      <c r="FN134" s="2" t="str">
        <f t="shared" si="716"/>
        <v/>
      </c>
      <c r="FQ134" s="2" t="str">
        <f>IF(FU134="","",#REF!)</f>
        <v/>
      </c>
      <c r="FR134" s="2" t="str">
        <f t="shared" si="717"/>
        <v/>
      </c>
      <c r="FU134" s="2" t="str">
        <f t="shared" si="718"/>
        <v/>
      </c>
      <c r="FV134" s="2" t="str">
        <f t="shared" si="719"/>
        <v/>
      </c>
      <c r="FW134" s="2" t="str">
        <f t="shared" si="720"/>
        <v/>
      </c>
      <c r="FX134" s="2" t="str">
        <f t="shared" si="721"/>
        <v/>
      </c>
      <c r="FY134" s="2" t="str">
        <f t="shared" si="722"/>
        <v/>
      </c>
      <c r="FZ134" s="2" t="str">
        <f t="shared" si="723"/>
        <v/>
      </c>
      <c r="GC134" s="2" t="str">
        <f t="shared" si="724"/>
        <v/>
      </c>
      <c r="GD134" s="2" t="str">
        <f t="shared" si="725"/>
        <v/>
      </c>
      <c r="GG134" s="2" t="str">
        <f t="shared" si="726"/>
        <v/>
      </c>
      <c r="GH134" s="2" t="str">
        <f t="shared" si="727"/>
        <v/>
      </c>
      <c r="GI134" s="2" t="str">
        <f t="shared" si="728"/>
        <v/>
      </c>
      <c r="GJ134" s="2" t="str">
        <f t="shared" si="729"/>
        <v/>
      </c>
      <c r="GK134" s="2" t="str">
        <f t="shared" si="730"/>
        <v/>
      </c>
      <c r="GL134" s="2" t="str">
        <f t="shared" si="731"/>
        <v/>
      </c>
      <c r="GO134" s="2" t="str">
        <f t="shared" si="732"/>
        <v/>
      </c>
      <c r="GP134" s="2" t="str">
        <f t="shared" si="733"/>
        <v/>
      </c>
      <c r="GS134" s="2" t="str">
        <f t="shared" si="734"/>
        <v/>
      </c>
      <c r="GT134" s="2" t="str">
        <f t="shared" si="735"/>
        <v/>
      </c>
      <c r="GU134" s="2" t="str">
        <f t="shared" si="736"/>
        <v/>
      </c>
      <c r="GV134" s="2" t="str">
        <f t="shared" si="737"/>
        <v/>
      </c>
      <c r="GW134" s="2" t="str">
        <f t="shared" si="738"/>
        <v/>
      </c>
      <c r="GX134" s="2" t="str">
        <f t="shared" si="739"/>
        <v/>
      </c>
      <c r="HA134" s="2" t="str">
        <f t="shared" si="740"/>
        <v/>
      </c>
      <c r="HB134" s="2" t="str">
        <f t="shared" si="741"/>
        <v/>
      </c>
      <c r="HE134" s="2" t="str">
        <f t="shared" si="742"/>
        <v/>
      </c>
      <c r="HF134" s="2" t="str">
        <f t="shared" si="743"/>
        <v/>
      </c>
      <c r="HG134" s="2" t="str">
        <f t="shared" si="744"/>
        <v/>
      </c>
      <c r="HH134" s="2" t="str">
        <f t="shared" si="745"/>
        <v/>
      </c>
      <c r="HI134" s="2" t="str">
        <f t="shared" si="746"/>
        <v/>
      </c>
      <c r="HJ134" s="2" t="str">
        <f t="shared" si="747"/>
        <v/>
      </c>
      <c r="HM134" s="2" t="str">
        <f t="shared" si="748"/>
        <v/>
      </c>
      <c r="HN134" s="2" t="str">
        <f t="shared" si="749"/>
        <v/>
      </c>
      <c r="HQ134" s="2" t="str">
        <f t="shared" si="750"/>
        <v/>
      </c>
      <c r="HR134" s="2" t="str">
        <f t="shared" si="751"/>
        <v/>
      </c>
      <c r="HS134" s="2" t="str">
        <f t="shared" si="752"/>
        <v/>
      </c>
      <c r="HT134" s="2" t="str">
        <f t="shared" si="753"/>
        <v/>
      </c>
      <c r="HU134" s="2" t="str">
        <f t="shared" si="754"/>
        <v/>
      </c>
      <c r="HV134" s="2" t="str">
        <f t="shared" si="755"/>
        <v/>
      </c>
      <c r="HY134" s="2" t="str">
        <f t="shared" si="756"/>
        <v/>
      </c>
      <c r="HZ134" s="2" t="str">
        <f t="shared" si="757"/>
        <v/>
      </c>
      <c r="IC134" s="2" t="str">
        <f t="shared" si="758"/>
        <v/>
      </c>
      <c r="ID134" s="2" t="str">
        <f t="shared" si="759"/>
        <v/>
      </c>
      <c r="IE134" s="2" t="str">
        <f t="shared" si="760"/>
        <v/>
      </c>
      <c r="IF134" s="2" t="str">
        <f t="shared" si="761"/>
        <v/>
      </c>
      <c r="IG134" s="2" t="str">
        <f t="shared" si="762"/>
        <v/>
      </c>
      <c r="IH134" s="2" t="str">
        <f t="shared" si="763"/>
        <v/>
      </c>
      <c r="IK134" s="2" t="str">
        <f t="shared" si="764"/>
        <v/>
      </c>
      <c r="IL134" s="2" t="str">
        <f t="shared" si="765"/>
        <v/>
      </c>
      <c r="IO134" s="2" t="str">
        <f t="shared" si="766"/>
        <v/>
      </c>
      <c r="IP134" s="2" t="str">
        <f t="shared" si="767"/>
        <v/>
      </c>
      <c r="IQ134" s="2" t="str">
        <f t="shared" si="768"/>
        <v/>
      </c>
      <c r="IR134" s="2" t="str">
        <f t="shared" si="769"/>
        <v/>
      </c>
      <c r="IS134" s="2" t="str">
        <f t="shared" si="770"/>
        <v/>
      </c>
      <c r="IT134" s="2" t="str">
        <f t="shared" si="771"/>
        <v/>
      </c>
      <c r="IW134" s="2" t="str">
        <f t="shared" si="772"/>
        <v/>
      </c>
      <c r="IX134" s="2" t="str">
        <f t="shared" si="773"/>
        <v/>
      </c>
      <c r="JA134" s="2" t="str">
        <f t="shared" si="774"/>
        <v/>
      </c>
      <c r="JB134" s="2" t="str">
        <f t="shared" si="775"/>
        <v/>
      </c>
      <c r="JC134" s="2" t="str">
        <f t="shared" si="776"/>
        <v/>
      </c>
      <c r="JD134" s="2" t="str">
        <f t="shared" si="777"/>
        <v/>
      </c>
      <c r="JE134" s="2" t="str">
        <f t="shared" si="778"/>
        <v/>
      </c>
      <c r="JF134" s="2" t="str">
        <f t="shared" si="779"/>
        <v/>
      </c>
      <c r="JI134" s="2" t="str">
        <f t="shared" si="780"/>
        <v/>
      </c>
      <c r="JJ134" s="2" t="str">
        <f t="shared" si="781"/>
        <v/>
      </c>
      <c r="JM134" s="2" t="str">
        <f t="shared" si="782"/>
        <v/>
      </c>
      <c r="JN134" s="2" t="str">
        <f t="shared" si="783"/>
        <v/>
      </c>
      <c r="JO134" s="2" t="str">
        <f t="shared" si="784"/>
        <v/>
      </c>
      <c r="JP134" s="2" t="str">
        <f t="shared" si="785"/>
        <v/>
      </c>
      <c r="JQ134" s="2" t="str">
        <f t="shared" si="786"/>
        <v/>
      </c>
      <c r="JR134" s="2" t="str">
        <f t="shared" si="787"/>
        <v/>
      </c>
      <c r="JU134" s="2" t="str">
        <f t="shared" si="788"/>
        <v/>
      </c>
      <c r="JV134" s="2" t="str">
        <f t="shared" si="789"/>
        <v/>
      </c>
      <c r="JY134" s="2" t="str">
        <f t="shared" si="790"/>
        <v/>
      </c>
      <c r="JZ134" s="2" t="str">
        <f t="shared" si="791"/>
        <v/>
      </c>
      <c r="KA134" s="2" t="str">
        <f t="shared" si="792"/>
        <v/>
      </c>
      <c r="KB134" s="2" t="str">
        <f t="shared" si="793"/>
        <v/>
      </c>
      <c r="KC134" s="2" t="str">
        <f t="shared" si="794"/>
        <v/>
      </c>
      <c r="KD134" s="2" t="str">
        <f t="shared" si="795"/>
        <v/>
      </c>
    </row>
    <row r="135" spans="5:290" ht="13.5" customHeight="1" x14ac:dyDescent="0.25">
      <c r="E135" s="2" t="str">
        <f t="shared" si="605"/>
        <v/>
      </c>
      <c r="F135" s="2" t="str">
        <f t="shared" si="606"/>
        <v/>
      </c>
      <c r="I135" s="2" t="str">
        <f t="shared" si="607"/>
        <v/>
      </c>
      <c r="J135" s="2" t="str">
        <f t="shared" si="608"/>
        <v/>
      </c>
      <c r="K135" s="2" t="str">
        <f t="shared" si="609"/>
        <v/>
      </c>
      <c r="L135" s="2" t="str">
        <f t="shared" si="610"/>
        <v/>
      </c>
      <c r="M135" s="2" t="str">
        <f t="shared" si="611"/>
        <v/>
      </c>
      <c r="N135" s="2" t="str">
        <f t="shared" si="612"/>
        <v/>
      </c>
      <c r="Q135" s="65" t="str">
        <f t="shared" si="613"/>
        <v/>
      </c>
      <c r="R135" s="2" t="str">
        <f t="shared" si="614"/>
        <v/>
      </c>
      <c r="U135" s="2" t="str">
        <f t="shared" si="615"/>
        <v/>
      </c>
      <c r="V135" s="2" t="str">
        <f t="shared" si="616"/>
        <v/>
      </c>
      <c r="W135" s="2" t="str">
        <f t="shared" si="617"/>
        <v/>
      </c>
      <c r="X135" s="2" t="str">
        <f t="shared" si="618"/>
        <v/>
      </c>
      <c r="Y135" s="2" t="str">
        <f t="shared" si="619"/>
        <v/>
      </c>
      <c r="Z135" s="2" t="str">
        <f t="shared" si="620"/>
        <v/>
      </c>
      <c r="AC135" s="2" t="str">
        <f t="shared" si="621"/>
        <v/>
      </c>
      <c r="AD135" s="2" t="str">
        <f t="shared" si="622"/>
        <v/>
      </c>
      <c r="AG135" s="2" t="str">
        <f t="shared" si="623"/>
        <v/>
      </c>
      <c r="AH135" s="2" t="str">
        <f t="shared" si="624"/>
        <v/>
      </c>
      <c r="AI135" s="2" t="str">
        <f t="shared" si="625"/>
        <v/>
      </c>
      <c r="AJ135" s="2" t="str">
        <f t="shared" si="626"/>
        <v/>
      </c>
      <c r="AK135" s="2" t="str">
        <f t="shared" si="627"/>
        <v/>
      </c>
      <c r="AL135" s="2" t="str">
        <f t="shared" si="628"/>
        <v/>
      </c>
      <c r="AO135" s="2" t="str">
        <f t="shared" si="629"/>
        <v/>
      </c>
      <c r="AP135" s="2" t="str">
        <f t="shared" si="630"/>
        <v/>
      </c>
      <c r="AS135" s="2" t="str">
        <f t="shared" si="631"/>
        <v/>
      </c>
      <c r="AT135" s="2" t="str">
        <f t="shared" si="632"/>
        <v/>
      </c>
      <c r="AU135" s="2" t="str">
        <f t="shared" si="633"/>
        <v/>
      </c>
      <c r="AV135" s="2" t="str">
        <f t="shared" si="634"/>
        <v/>
      </c>
      <c r="AW135" s="2" t="str">
        <f t="shared" si="635"/>
        <v/>
      </c>
      <c r="AX135" s="2" t="str">
        <f t="shared" si="636"/>
        <v/>
      </c>
      <c r="BA135" s="2" t="str">
        <f t="shared" si="637"/>
        <v/>
      </c>
      <c r="BB135" s="2" t="str">
        <f t="shared" si="638"/>
        <v/>
      </c>
      <c r="BE135" s="2" t="str">
        <f t="shared" si="639"/>
        <v/>
      </c>
      <c r="BF135" s="2" t="str">
        <f t="shared" si="640"/>
        <v/>
      </c>
      <c r="BG135" s="2" t="str">
        <f t="shared" si="641"/>
        <v/>
      </c>
      <c r="BH135" s="2" t="str">
        <f t="shared" si="642"/>
        <v/>
      </c>
      <c r="BI135" s="2" t="str">
        <f t="shared" si="643"/>
        <v/>
      </c>
      <c r="BJ135" s="2" t="str">
        <f t="shared" si="644"/>
        <v/>
      </c>
      <c r="BM135" s="2" t="str">
        <f t="shared" si="645"/>
        <v/>
      </c>
      <c r="BN135" s="2" t="str">
        <f t="shared" si="646"/>
        <v/>
      </c>
      <c r="BQ135" s="2" t="str">
        <f t="shared" si="647"/>
        <v/>
      </c>
      <c r="BR135" s="2" t="str">
        <f t="shared" si="648"/>
        <v/>
      </c>
      <c r="BS135" s="2" t="str">
        <f t="shared" si="649"/>
        <v/>
      </c>
      <c r="BT135" s="2" t="str">
        <f t="shared" si="650"/>
        <v/>
      </c>
      <c r="BU135" s="2" t="str">
        <f t="shared" si="651"/>
        <v/>
      </c>
      <c r="BV135" s="2" t="str">
        <f t="shared" si="652"/>
        <v/>
      </c>
      <c r="BY135" s="2" t="str">
        <f t="shared" si="653"/>
        <v/>
      </c>
      <c r="BZ135" s="2" t="str">
        <f t="shared" si="654"/>
        <v/>
      </c>
      <c r="CC135" s="2" t="str">
        <f t="shared" si="655"/>
        <v/>
      </c>
      <c r="CD135" s="2" t="str">
        <f t="shared" si="656"/>
        <v/>
      </c>
      <c r="CE135" s="2" t="str">
        <f t="shared" si="657"/>
        <v/>
      </c>
      <c r="CF135" s="2" t="str">
        <f t="shared" si="658"/>
        <v/>
      </c>
      <c r="CG135" s="2" t="str">
        <f t="shared" si="659"/>
        <v/>
      </c>
      <c r="CH135" s="2" t="str">
        <f t="shared" si="660"/>
        <v/>
      </c>
      <c r="CK135" s="2" t="str">
        <f t="shared" si="661"/>
        <v/>
      </c>
      <c r="CL135" s="2" t="str">
        <f t="shared" si="662"/>
        <v/>
      </c>
      <c r="CO135" s="2" t="str">
        <f t="shared" si="663"/>
        <v/>
      </c>
      <c r="CP135" s="2" t="str">
        <f t="shared" si="664"/>
        <v/>
      </c>
      <c r="CQ135" s="2" t="str">
        <f t="shared" si="665"/>
        <v/>
      </c>
      <c r="CR135" s="2" t="str">
        <f t="shared" si="666"/>
        <v/>
      </c>
      <c r="CS135" s="2" t="str">
        <f t="shared" si="667"/>
        <v/>
      </c>
      <c r="CT135" s="2" t="str">
        <f t="shared" si="668"/>
        <v/>
      </c>
      <c r="CW135" s="2" t="str">
        <f t="shared" si="669"/>
        <v/>
      </c>
      <c r="CX135" s="2" t="str">
        <f t="shared" si="670"/>
        <v/>
      </c>
      <c r="DA135" s="2" t="str">
        <f t="shared" si="671"/>
        <v/>
      </c>
      <c r="DB135" s="2" t="str">
        <f t="shared" si="672"/>
        <v/>
      </c>
      <c r="DC135" s="2" t="str">
        <f t="shared" si="673"/>
        <v/>
      </c>
      <c r="DD135" s="2" t="str">
        <f t="shared" si="674"/>
        <v/>
      </c>
      <c r="DE135" s="2" t="str">
        <f t="shared" si="675"/>
        <v/>
      </c>
      <c r="DF135" s="2" t="str">
        <f t="shared" si="676"/>
        <v/>
      </c>
      <c r="DI135" s="2" t="str">
        <f t="shared" si="677"/>
        <v/>
      </c>
      <c r="DJ135" s="2" t="str">
        <f t="shared" si="678"/>
        <v/>
      </c>
      <c r="DM135" s="2" t="str">
        <f t="shared" si="679"/>
        <v/>
      </c>
      <c r="DN135" s="2" t="str">
        <f t="shared" si="680"/>
        <v/>
      </c>
      <c r="DO135" s="2" t="str">
        <f t="shared" si="681"/>
        <v/>
      </c>
      <c r="DP135" s="2" t="str">
        <f t="shared" si="682"/>
        <v/>
      </c>
      <c r="DQ135" s="2" t="str">
        <f t="shared" si="683"/>
        <v/>
      </c>
      <c r="DR135" s="2" t="str">
        <f t="shared" si="684"/>
        <v/>
      </c>
      <c r="DU135" s="2" t="str">
        <f t="shared" si="685"/>
        <v/>
      </c>
      <c r="DV135" s="2" t="str">
        <f t="shared" si="686"/>
        <v/>
      </c>
      <c r="DY135" s="2" t="str">
        <f t="shared" si="687"/>
        <v/>
      </c>
      <c r="DZ135" s="2" t="str">
        <f t="shared" si="688"/>
        <v/>
      </c>
      <c r="EA135" s="2" t="str">
        <f t="shared" si="689"/>
        <v/>
      </c>
      <c r="EB135" s="2" t="str">
        <f t="shared" si="690"/>
        <v/>
      </c>
      <c r="EC135" s="2" t="str">
        <f t="shared" si="691"/>
        <v/>
      </c>
      <c r="ED135" s="2" t="str">
        <f t="shared" si="692"/>
        <v/>
      </c>
      <c r="EG135" s="2" t="str">
        <f t="shared" si="693"/>
        <v/>
      </c>
      <c r="EH135" s="2" t="str">
        <f t="shared" si="694"/>
        <v/>
      </c>
      <c r="EK135" s="2" t="str">
        <f t="shared" si="695"/>
        <v/>
      </c>
      <c r="EL135" s="2" t="str">
        <f t="shared" si="696"/>
        <v/>
      </c>
      <c r="EM135" s="2" t="str">
        <f t="shared" si="697"/>
        <v/>
      </c>
      <c r="EN135" s="2" t="str">
        <f t="shared" si="698"/>
        <v/>
      </c>
      <c r="EO135" s="2" t="str">
        <f t="shared" si="699"/>
        <v/>
      </c>
      <c r="EP135" s="2" t="str">
        <f t="shared" si="700"/>
        <v/>
      </c>
      <c r="ES135" s="2" t="str">
        <f t="shared" si="701"/>
        <v/>
      </c>
      <c r="ET135" s="2" t="str">
        <f t="shared" si="702"/>
        <v/>
      </c>
      <c r="EW135" s="2" t="str">
        <f t="shared" si="703"/>
        <v/>
      </c>
      <c r="EX135" s="2" t="str">
        <f t="shared" si="704"/>
        <v/>
      </c>
      <c r="EY135" s="2" t="str">
        <f t="shared" si="705"/>
        <v/>
      </c>
      <c r="EZ135" s="2" t="str">
        <f t="shared" si="706"/>
        <v/>
      </c>
      <c r="FA135" s="2" t="str">
        <f t="shared" si="707"/>
        <v/>
      </c>
      <c r="FB135" s="2" t="str">
        <f t="shared" si="708"/>
        <v/>
      </c>
      <c r="FE135" s="2" t="str">
        <f t="shared" si="709"/>
        <v/>
      </c>
      <c r="FF135" s="2" t="str">
        <f t="shared" si="710"/>
        <v/>
      </c>
      <c r="FI135" s="2" t="str">
        <f t="shared" si="711"/>
        <v/>
      </c>
      <c r="FJ135" s="2" t="str">
        <f t="shared" si="712"/>
        <v/>
      </c>
      <c r="FK135" s="2" t="str">
        <f t="shared" si="713"/>
        <v/>
      </c>
      <c r="FL135" s="2" t="str">
        <f t="shared" si="714"/>
        <v/>
      </c>
      <c r="FM135" s="2" t="str">
        <f t="shared" si="715"/>
        <v/>
      </c>
      <c r="FN135" s="2" t="str">
        <f t="shared" si="716"/>
        <v/>
      </c>
      <c r="FQ135" s="2" t="str">
        <f>IF(FU135="","",#REF!)</f>
        <v/>
      </c>
      <c r="FR135" s="2" t="str">
        <f t="shared" si="717"/>
        <v/>
      </c>
      <c r="FU135" s="2" t="str">
        <f t="shared" si="718"/>
        <v/>
      </c>
      <c r="FV135" s="2" t="str">
        <f t="shared" si="719"/>
        <v/>
      </c>
      <c r="FW135" s="2" t="str">
        <f t="shared" si="720"/>
        <v/>
      </c>
      <c r="FX135" s="2" t="str">
        <f t="shared" si="721"/>
        <v/>
      </c>
      <c r="FY135" s="2" t="str">
        <f t="shared" si="722"/>
        <v/>
      </c>
      <c r="FZ135" s="2" t="str">
        <f t="shared" si="723"/>
        <v/>
      </c>
      <c r="GC135" s="2" t="str">
        <f t="shared" si="724"/>
        <v/>
      </c>
      <c r="GD135" s="2" t="str">
        <f t="shared" si="725"/>
        <v/>
      </c>
      <c r="GG135" s="2" t="str">
        <f t="shared" si="726"/>
        <v/>
      </c>
      <c r="GH135" s="2" t="str">
        <f t="shared" si="727"/>
        <v/>
      </c>
      <c r="GI135" s="2" t="str">
        <f t="shared" si="728"/>
        <v/>
      </c>
      <c r="GJ135" s="2" t="str">
        <f t="shared" si="729"/>
        <v/>
      </c>
      <c r="GK135" s="2" t="str">
        <f t="shared" si="730"/>
        <v/>
      </c>
      <c r="GL135" s="2" t="str">
        <f t="shared" si="731"/>
        <v/>
      </c>
      <c r="GO135" s="2" t="str">
        <f t="shared" si="732"/>
        <v/>
      </c>
      <c r="GP135" s="2" t="str">
        <f t="shared" si="733"/>
        <v/>
      </c>
      <c r="GS135" s="2" t="str">
        <f t="shared" si="734"/>
        <v/>
      </c>
      <c r="GT135" s="2" t="str">
        <f t="shared" si="735"/>
        <v/>
      </c>
      <c r="GU135" s="2" t="str">
        <f t="shared" si="736"/>
        <v/>
      </c>
      <c r="GV135" s="2" t="str">
        <f t="shared" si="737"/>
        <v/>
      </c>
      <c r="GW135" s="2" t="str">
        <f t="shared" si="738"/>
        <v/>
      </c>
      <c r="GX135" s="2" t="str">
        <f t="shared" si="739"/>
        <v/>
      </c>
      <c r="HA135" s="2" t="str">
        <f t="shared" si="740"/>
        <v/>
      </c>
      <c r="HB135" s="2" t="str">
        <f t="shared" si="741"/>
        <v/>
      </c>
      <c r="HE135" s="2" t="str">
        <f t="shared" si="742"/>
        <v/>
      </c>
      <c r="HF135" s="2" t="str">
        <f t="shared" si="743"/>
        <v/>
      </c>
      <c r="HG135" s="2" t="str">
        <f t="shared" si="744"/>
        <v/>
      </c>
      <c r="HH135" s="2" t="str">
        <f t="shared" si="745"/>
        <v/>
      </c>
      <c r="HI135" s="2" t="str">
        <f t="shared" si="746"/>
        <v/>
      </c>
      <c r="HJ135" s="2" t="str">
        <f t="shared" si="747"/>
        <v/>
      </c>
      <c r="HM135" s="2" t="str">
        <f t="shared" si="748"/>
        <v/>
      </c>
      <c r="HN135" s="2" t="str">
        <f t="shared" si="749"/>
        <v/>
      </c>
      <c r="HQ135" s="2" t="str">
        <f t="shared" si="750"/>
        <v/>
      </c>
      <c r="HR135" s="2" t="str">
        <f t="shared" si="751"/>
        <v/>
      </c>
      <c r="HS135" s="2" t="str">
        <f t="shared" si="752"/>
        <v/>
      </c>
      <c r="HT135" s="2" t="str">
        <f t="shared" si="753"/>
        <v/>
      </c>
      <c r="HU135" s="2" t="str">
        <f t="shared" si="754"/>
        <v/>
      </c>
      <c r="HV135" s="2" t="str">
        <f t="shared" si="755"/>
        <v/>
      </c>
      <c r="HY135" s="2" t="str">
        <f t="shared" si="756"/>
        <v/>
      </c>
      <c r="HZ135" s="2" t="str">
        <f t="shared" si="757"/>
        <v/>
      </c>
      <c r="IC135" s="2" t="str">
        <f t="shared" si="758"/>
        <v/>
      </c>
      <c r="ID135" s="2" t="str">
        <f t="shared" si="759"/>
        <v/>
      </c>
      <c r="IE135" s="2" t="str">
        <f t="shared" si="760"/>
        <v/>
      </c>
      <c r="IF135" s="2" t="str">
        <f t="shared" si="761"/>
        <v/>
      </c>
      <c r="IG135" s="2" t="str">
        <f t="shared" si="762"/>
        <v/>
      </c>
      <c r="IH135" s="2" t="str">
        <f t="shared" si="763"/>
        <v/>
      </c>
      <c r="IK135" s="2" t="str">
        <f t="shared" si="764"/>
        <v/>
      </c>
      <c r="IL135" s="2" t="str">
        <f t="shared" si="765"/>
        <v/>
      </c>
      <c r="IO135" s="2" t="str">
        <f t="shared" si="766"/>
        <v/>
      </c>
      <c r="IP135" s="2" t="str">
        <f t="shared" si="767"/>
        <v/>
      </c>
      <c r="IQ135" s="2" t="str">
        <f t="shared" si="768"/>
        <v/>
      </c>
      <c r="IR135" s="2" t="str">
        <f t="shared" si="769"/>
        <v/>
      </c>
      <c r="IS135" s="2" t="str">
        <f t="shared" si="770"/>
        <v/>
      </c>
      <c r="IT135" s="2" t="str">
        <f t="shared" si="771"/>
        <v/>
      </c>
      <c r="IW135" s="2" t="str">
        <f t="shared" si="772"/>
        <v/>
      </c>
      <c r="IX135" s="2" t="str">
        <f t="shared" si="773"/>
        <v/>
      </c>
      <c r="JA135" s="2" t="str">
        <f t="shared" si="774"/>
        <v/>
      </c>
      <c r="JB135" s="2" t="str">
        <f t="shared" si="775"/>
        <v/>
      </c>
      <c r="JC135" s="2" t="str">
        <f t="shared" si="776"/>
        <v/>
      </c>
      <c r="JD135" s="2" t="str">
        <f t="shared" si="777"/>
        <v/>
      </c>
      <c r="JE135" s="2" t="str">
        <f t="shared" si="778"/>
        <v/>
      </c>
      <c r="JF135" s="2" t="str">
        <f t="shared" si="779"/>
        <v/>
      </c>
      <c r="JI135" s="2" t="str">
        <f t="shared" si="780"/>
        <v/>
      </c>
      <c r="JJ135" s="2" t="str">
        <f t="shared" si="781"/>
        <v/>
      </c>
      <c r="JM135" s="2" t="str">
        <f t="shared" si="782"/>
        <v/>
      </c>
      <c r="JN135" s="2" t="str">
        <f t="shared" si="783"/>
        <v/>
      </c>
      <c r="JO135" s="2" t="str">
        <f t="shared" si="784"/>
        <v/>
      </c>
      <c r="JP135" s="2" t="str">
        <f t="shared" si="785"/>
        <v/>
      </c>
      <c r="JQ135" s="2" t="str">
        <f t="shared" si="786"/>
        <v/>
      </c>
      <c r="JR135" s="2" t="str">
        <f t="shared" si="787"/>
        <v/>
      </c>
      <c r="JU135" s="2" t="str">
        <f t="shared" si="788"/>
        <v/>
      </c>
      <c r="JV135" s="2" t="str">
        <f t="shared" si="789"/>
        <v/>
      </c>
      <c r="JY135" s="2" t="str">
        <f t="shared" si="790"/>
        <v/>
      </c>
      <c r="JZ135" s="2" t="str">
        <f t="shared" si="791"/>
        <v/>
      </c>
      <c r="KA135" s="2" t="str">
        <f t="shared" si="792"/>
        <v/>
      </c>
      <c r="KB135" s="2" t="str">
        <f t="shared" si="793"/>
        <v/>
      </c>
      <c r="KC135" s="2" t="str">
        <f t="shared" si="794"/>
        <v/>
      </c>
      <c r="KD135" s="2" t="str">
        <f t="shared" si="795"/>
        <v/>
      </c>
    </row>
    <row r="136" spans="5:290" ht="13.5" customHeight="1" x14ac:dyDescent="0.25">
      <c r="E136" s="2" t="str">
        <f t="shared" si="605"/>
        <v/>
      </c>
      <c r="F136" s="2" t="str">
        <f t="shared" si="606"/>
        <v/>
      </c>
      <c r="I136" s="2" t="str">
        <f t="shared" si="607"/>
        <v/>
      </c>
      <c r="J136" s="2" t="str">
        <f t="shared" si="608"/>
        <v/>
      </c>
      <c r="K136" s="2" t="str">
        <f t="shared" si="609"/>
        <v/>
      </c>
      <c r="L136" s="2" t="str">
        <f t="shared" si="610"/>
        <v/>
      </c>
      <c r="M136" s="2" t="str">
        <f t="shared" si="611"/>
        <v/>
      </c>
      <c r="N136" s="2" t="str">
        <f t="shared" si="612"/>
        <v/>
      </c>
      <c r="Q136" s="65" t="str">
        <f t="shared" si="613"/>
        <v/>
      </c>
      <c r="R136" s="2" t="str">
        <f t="shared" si="614"/>
        <v/>
      </c>
      <c r="U136" s="2" t="str">
        <f t="shared" si="615"/>
        <v/>
      </c>
      <c r="V136" s="2" t="str">
        <f t="shared" si="616"/>
        <v/>
      </c>
      <c r="W136" s="2" t="str">
        <f t="shared" si="617"/>
        <v/>
      </c>
      <c r="X136" s="2" t="str">
        <f t="shared" si="618"/>
        <v/>
      </c>
      <c r="Y136" s="2" t="str">
        <f t="shared" si="619"/>
        <v/>
      </c>
      <c r="Z136" s="2" t="str">
        <f t="shared" si="620"/>
        <v/>
      </c>
      <c r="AC136" s="2" t="str">
        <f t="shared" si="621"/>
        <v/>
      </c>
      <c r="AD136" s="2" t="str">
        <f t="shared" si="622"/>
        <v/>
      </c>
      <c r="AG136" s="2" t="str">
        <f t="shared" si="623"/>
        <v/>
      </c>
      <c r="AH136" s="2" t="str">
        <f t="shared" si="624"/>
        <v/>
      </c>
      <c r="AI136" s="2" t="str">
        <f t="shared" si="625"/>
        <v/>
      </c>
      <c r="AJ136" s="2" t="str">
        <f t="shared" si="626"/>
        <v/>
      </c>
      <c r="AK136" s="2" t="str">
        <f t="shared" si="627"/>
        <v/>
      </c>
      <c r="AL136" s="2" t="str">
        <f t="shared" si="628"/>
        <v/>
      </c>
      <c r="AO136" s="2" t="str">
        <f t="shared" si="629"/>
        <v/>
      </c>
      <c r="AP136" s="2" t="str">
        <f t="shared" si="630"/>
        <v/>
      </c>
      <c r="AS136" s="2" t="str">
        <f t="shared" si="631"/>
        <v/>
      </c>
      <c r="AT136" s="2" t="str">
        <f t="shared" si="632"/>
        <v/>
      </c>
      <c r="AU136" s="2" t="str">
        <f t="shared" si="633"/>
        <v/>
      </c>
      <c r="AV136" s="2" t="str">
        <f t="shared" si="634"/>
        <v/>
      </c>
      <c r="AW136" s="2" t="str">
        <f t="shared" si="635"/>
        <v/>
      </c>
      <c r="AX136" s="2" t="str">
        <f t="shared" si="636"/>
        <v/>
      </c>
      <c r="BA136" s="2" t="str">
        <f t="shared" si="637"/>
        <v/>
      </c>
      <c r="BB136" s="2" t="str">
        <f t="shared" si="638"/>
        <v/>
      </c>
      <c r="BE136" s="2" t="str">
        <f t="shared" si="639"/>
        <v/>
      </c>
      <c r="BF136" s="2" t="str">
        <f t="shared" si="640"/>
        <v/>
      </c>
      <c r="BG136" s="2" t="str">
        <f t="shared" si="641"/>
        <v/>
      </c>
      <c r="BH136" s="2" t="str">
        <f t="shared" si="642"/>
        <v/>
      </c>
      <c r="BI136" s="2" t="str">
        <f t="shared" si="643"/>
        <v/>
      </c>
      <c r="BJ136" s="2" t="str">
        <f t="shared" si="644"/>
        <v/>
      </c>
      <c r="BM136" s="2" t="str">
        <f t="shared" si="645"/>
        <v/>
      </c>
      <c r="BN136" s="2" t="str">
        <f t="shared" si="646"/>
        <v/>
      </c>
      <c r="BQ136" s="2" t="str">
        <f t="shared" si="647"/>
        <v/>
      </c>
      <c r="BR136" s="2" t="str">
        <f t="shared" si="648"/>
        <v/>
      </c>
      <c r="BS136" s="2" t="str">
        <f t="shared" si="649"/>
        <v/>
      </c>
      <c r="BT136" s="2" t="str">
        <f t="shared" si="650"/>
        <v/>
      </c>
      <c r="BU136" s="2" t="str">
        <f t="shared" si="651"/>
        <v/>
      </c>
      <c r="BV136" s="2" t="str">
        <f t="shared" si="652"/>
        <v/>
      </c>
      <c r="BY136" s="2" t="str">
        <f t="shared" si="653"/>
        <v/>
      </c>
      <c r="BZ136" s="2" t="str">
        <f t="shared" si="654"/>
        <v/>
      </c>
      <c r="CC136" s="2" t="str">
        <f t="shared" si="655"/>
        <v/>
      </c>
      <c r="CD136" s="2" t="str">
        <f t="shared" si="656"/>
        <v/>
      </c>
      <c r="CE136" s="2" t="str">
        <f t="shared" si="657"/>
        <v/>
      </c>
      <c r="CF136" s="2" t="str">
        <f t="shared" si="658"/>
        <v/>
      </c>
      <c r="CG136" s="2" t="str">
        <f t="shared" si="659"/>
        <v/>
      </c>
      <c r="CH136" s="2" t="str">
        <f t="shared" si="660"/>
        <v/>
      </c>
      <c r="CK136" s="2" t="str">
        <f t="shared" si="661"/>
        <v/>
      </c>
      <c r="CL136" s="2" t="str">
        <f t="shared" si="662"/>
        <v/>
      </c>
      <c r="CO136" s="2" t="str">
        <f t="shared" si="663"/>
        <v/>
      </c>
      <c r="CP136" s="2" t="str">
        <f t="shared" si="664"/>
        <v/>
      </c>
      <c r="CQ136" s="2" t="str">
        <f t="shared" si="665"/>
        <v/>
      </c>
      <c r="CR136" s="2" t="str">
        <f t="shared" si="666"/>
        <v/>
      </c>
      <c r="CS136" s="2" t="str">
        <f t="shared" si="667"/>
        <v/>
      </c>
      <c r="CT136" s="2" t="str">
        <f t="shared" si="668"/>
        <v/>
      </c>
      <c r="CW136" s="2" t="str">
        <f t="shared" si="669"/>
        <v/>
      </c>
      <c r="CX136" s="2" t="str">
        <f t="shared" si="670"/>
        <v/>
      </c>
      <c r="DA136" s="2" t="str">
        <f t="shared" si="671"/>
        <v/>
      </c>
      <c r="DB136" s="2" t="str">
        <f t="shared" si="672"/>
        <v/>
      </c>
      <c r="DC136" s="2" t="str">
        <f t="shared" si="673"/>
        <v/>
      </c>
      <c r="DD136" s="2" t="str">
        <f t="shared" si="674"/>
        <v/>
      </c>
      <c r="DE136" s="2" t="str">
        <f t="shared" si="675"/>
        <v/>
      </c>
      <c r="DF136" s="2" t="str">
        <f t="shared" si="676"/>
        <v/>
      </c>
      <c r="DI136" s="2" t="str">
        <f t="shared" si="677"/>
        <v/>
      </c>
      <c r="DJ136" s="2" t="str">
        <f t="shared" si="678"/>
        <v/>
      </c>
      <c r="DM136" s="2" t="str">
        <f t="shared" si="679"/>
        <v/>
      </c>
      <c r="DN136" s="2" t="str">
        <f t="shared" si="680"/>
        <v/>
      </c>
      <c r="DO136" s="2" t="str">
        <f t="shared" si="681"/>
        <v/>
      </c>
      <c r="DP136" s="2" t="str">
        <f t="shared" si="682"/>
        <v/>
      </c>
      <c r="DQ136" s="2" t="str">
        <f t="shared" si="683"/>
        <v/>
      </c>
      <c r="DR136" s="2" t="str">
        <f t="shared" si="684"/>
        <v/>
      </c>
      <c r="DU136" s="2" t="str">
        <f t="shared" si="685"/>
        <v/>
      </c>
      <c r="DV136" s="2" t="str">
        <f t="shared" si="686"/>
        <v/>
      </c>
      <c r="DY136" s="2" t="str">
        <f t="shared" si="687"/>
        <v/>
      </c>
      <c r="DZ136" s="2" t="str">
        <f t="shared" si="688"/>
        <v/>
      </c>
      <c r="EA136" s="2" t="str">
        <f t="shared" si="689"/>
        <v/>
      </c>
      <c r="EB136" s="2" t="str">
        <f t="shared" si="690"/>
        <v/>
      </c>
      <c r="EC136" s="2" t="str">
        <f t="shared" si="691"/>
        <v/>
      </c>
      <c r="ED136" s="2" t="str">
        <f t="shared" si="692"/>
        <v/>
      </c>
      <c r="EG136" s="2" t="str">
        <f t="shared" si="693"/>
        <v/>
      </c>
      <c r="EH136" s="2" t="str">
        <f t="shared" si="694"/>
        <v/>
      </c>
      <c r="EK136" s="2" t="str">
        <f t="shared" si="695"/>
        <v/>
      </c>
      <c r="EL136" s="2" t="str">
        <f t="shared" si="696"/>
        <v/>
      </c>
      <c r="EM136" s="2" t="str">
        <f t="shared" si="697"/>
        <v/>
      </c>
      <c r="EN136" s="2" t="str">
        <f t="shared" si="698"/>
        <v/>
      </c>
      <c r="EO136" s="2" t="str">
        <f t="shared" si="699"/>
        <v/>
      </c>
      <c r="EP136" s="2" t="str">
        <f t="shared" si="700"/>
        <v/>
      </c>
      <c r="ES136" s="2" t="str">
        <f t="shared" si="701"/>
        <v/>
      </c>
      <c r="ET136" s="2" t="str">
        <f t="shared" si="702"/>
        <v/>
      </c>
      <c r="EW136" s="2" t="str">
        <f t="shared" si="703"/>
        <v/>
      </c>
      <c r="EX136" s="2" t="str">
        <f t="shared" si="704"/>
        <v/>
      </c>
      <c r="EY136" s="2" t="str">
        <f t="shared" si="705"/>
        <v/>
      </c>
      <c r="EZ136" s="2" t="str">
        <f t="shared" si="706"/>
        <v/>
      </c>
      <c r="FA136" s="2" t="str">
        <f t="shared" si="707"/>
        <v/>
      </c>
      <c r="FB136" s="2" t="str">
        <f t="shared" si="708"/>
        <v/>
      </c>
      <c r="FE136" s="2" t="str">
        <f t="shared" si="709"/>
        <v/>
      </c>
      <c r="FF136" s="2" t="str">
        <f t="shared" si="710"/>
        <v/>
      </c>
      <c r="FI136" s="2" t="str">
        <f t="shared" si="711"/>
        <v/>
      </c>
      <c r="FJ136" s="2" t="str">
        <f t="shared" si="712"/>
        <v/>
      </c>
      <c r="FK136" s="2" t="str">
        <f t="shared" si="713"/>
        <v/>
      </c>
      <c r="FL136" s="2" t="str">
        <f t="shared" si="714"/>
        <v/>
      </c>
      <c r="FM136" s="2" t="str">
        <f t="shared" si="715"/>
        <v/>
      </c>
      <c r="FN136" s="2" t="str">
        <f t="shared" si="716"/>
        <v/>
      </c>
      <c r="FQ136" s="2" t="str">
        <f>IF(FU136="","",#REF!)</f>
        <v/>
      </c>
      <c r="FR136" s="2" t="str">
        <f t="shared" si="717"/>
        <v/>
      </c>
      <c r="FU136" s="2" t="str">
        <f t="shared" si="718"/>
        <v/>
      </c>
      <c r="FV136" s="2" t="str">
        <f t="shared" si="719"/>
        <v/>
      </c>
      <c r="FW136" s="2" t="str">
        <f t="shared" si="720"/>
        <v/>
      </c>
      <c r="FX136" s="2" t="str">
        <f t="shared" si="721"/>
        <v/>
      </c>
      <c r="FY136" s="2" t="str">
        <f t="shared" si="722"/>
        <v/>
      </c>
      <c r="FZ136" s="2" t="str">
        <f t="shared" si="723"/>
        <v/>
      </c>
      <c r="GC136" s="2" t="str">
        <f t="shared" si="724"/>
        <v/>
      </c>
      <c r="GD136" s="2" t="str">
        <f t="shared" si="725"/>
        <v/>
      </c>
      <c r="GG136" s="2" t="str">
        <f t="shared" si="726"/>
        <v/>
      </c>
      <c r="GH136" s="2" t="str">
        <f t="shared" si="727"/>
        <v/>
      </c>
      <c r="GI136" s="2" t="str">
        <f t="shared" si="728"/>
        <v/>
      </c>
      <c r="GJ136" s="2" t="str">
        <f t="shared" si="729"/>
        <v/>
      </c>
      <c r="GK136" s="2" t="str">
        <f t="shared" si="730"/>
        <v/>
      </c>
      <c r="GL136" s="2" t="str">
        <f t="shared" si="731"/>
        <v/>
      </c>
      <c r="GO136" s="2" t="str">
        <f t="shared" si="732"/>
        <v/>
      </c>
      <c r="GP136" s="2" t="str">
        <f t="shared" si="733"/>
        <v/>
      </c>
      <c r="GS136" s="2" t="str">
        <f t="shared" si="734"/>
        <v/>
      </c>
      <c r="GT136" s="2" t="str">
        <f t="shared" si="735"/>
        <v/>
      </c>
      <c r="GU136" s="2" t="str">
        <f t="shared" si="736"/>
        <v/>
      </c>
      <c r="GV136" s="2" t="str">
        <f t="shared" si="737"/>
        <v/>
      </c>
      <c r="GW136" s="2" t="str">
        <f t="shared" si="738"/>
        <v/>
      </c>
      <c r="GX136" s="2" t="str">
        <f t="shared" si="739"/>
        <v/>
      </c>
      <c r="HA136" s="2" t="str">
        <f t="shared" si="740"/>
        <v/>
      </c>
      <c r="HB136" s="2" t="str">
        <f t="shared" si="741"/>
        <v/>
      </c>
      <c r="HE136" s="2" t="str">
        <f t="shared" si="742"/>
        <v/>
      </c>
      <c r="HF136" s="2" t="str">
        <f t="shared" si="743"/>
        <v/>
      </c>
      <c r="HG136" s="2" t="str">
        <f t="shared" si="744"/>
        <v/>
      </c>
      <c r="HH136" s="2" t="str">
        <f t="shared" si="745"/>
        <v/>
      </c>
      <c r="HI136" s="2" t="str">
        <f t="shared" si="746"/>
        <v/>
      </c>
      <c r="HJ136" s="2" t="str">
        <f t="shared" si="747"/>
        <v/>
      </c>
      <c r="HM136" s="2" t="str">
        <f t="shared" si="748"/>
        <v/>
      </c>
      <c r="HN136" s="2" t="str">
        <f t="shared" si="749"/>
        <v/>
      </c>
      <c r="HQ136" s="2" t="str">
        <f t="shared" si="750"/>
        <v/>
      </c>
      <c r="HR136" s="2" t="str">
        <f t="shared" si="751"/>
        <v/>
      </c>
      <c r="HS136" s="2" t="str">
        <f t="shared" si="752"/>
        <v/>
      </c>
      <c r="HT136" s="2" t="str">
        <f t="shared" si="753"/>
        <v/>
      </c>
      <c r="HU136" s="2" t="str">
        <f t="shared" si="754"/>
        <v/>
      </c>
      <c r="HV136" s="2" t="str">
        <f t="shared" si="755"/>
        <v/>
      </c>
      <c r="HY136" s="2" t="str">
        <f t="shared" si="756"/>
        <v/>
      </c>
      <c r="HZ136" s="2" t="str">
        <f t="shared" si="757"/>
        <v/>
      </c>
      <c r="IC136" s="2" t="str">
        <f t="shared" si="758"/>
        <v/>
      </c>
      <c r="ID136" s="2" t="str">
        <f t="shared" si="759"/>
        <v/>
      </c>
      <c r="IE136" s="2" t="str">
        <f t="shared" si="760"/>
        <v/>
      </c>
      <c r="IF136" s="2" t="str">
        <f t="shared" si="761"/>
        <v/>
      </c>
      <c r="IG136" s="2" t="str">
        <f t="shared" si="762"/>
        <v/>
      </c>
      <c r="IH136" s="2" t="str">
        <f t="shared" si="763"/>
        <v/>
      </c>
      <c r="IK136" s="2" t="str">
        <f t="shared" si="764"/>
        <v/>
      </c>
      <c r="IL136" s="2" t="str">
        <f t="shared" si="765"/>
        <v/>
      </c>
      <c r="IO136" s="2" t="str">
        <f t="shared" si="766"/>
        <v/>
      </c>
      <c r="IP136" s="2" t="str">
        <f t="shared" si="767"/>
        <v/>
      </c>
      <c r="IQ136" s="2" t="str">
        <f t="shared" si="768"/>
        <v/>
      </c>
      <c r="IR136" s="2" t="str">
        <f t="shared" si="769"/>
        <v/>
      </c>
      <c r="IS136" s="2" t="str">
        <f t="shared" si="770"/>
        <v/>
      </c>
      <c r="IT136" s="2" t="str">
        <f t="shared" si="771"/>
        <v/>
      </c>
      <c r="IW136" s="2" t="str">
        <f t="shared" si="772"/>
        <v/>
      </c>
      <c r="IX136" s="2" t="str">
        <f t="shared" si="773"/>
        <v/>
      </c>
      <c r="JA136" s="2" t="str">
        <f t="shared" si="774"/>
        <v/>
      </c>
      <c r="JB136" s="2" t="str">
        <f t="shared" si="775"/>
        <v/>
      </c>
      <c r="JC136" s="2" t="str">
        <f t="shared" si="776"/>
        <v/>
      </c>
      <c r="JD136" s="2" t="str">
        <f t="shared" si="777"/>
        <v/>
      </c>
      <c r="JE136" s="2" t="str">
        <f t="shared" si="778"/>
        <v/>
      </c>
      <c r="JF136" s="2" t="str">
        <f t="shared" si="779"/>
        <v/>
      </c>
      <c r="JI136" s="2" t="str">
        <f t="shared" si="780"/>
        <v/>
      </c>
      <c r="JJ136" s="2" t="str">
        <f t="shared" si="781"/>
        <v/>
      </c>
      <c r="JM136" s="2" t="str">
        <f t="shared" si="782"/>
        <v/>
      </c>
      <c r="JN136" s="2" t="str">
        <f t="shared" si="783"/>
        <v/>
      </c>
      <c r="JO136" s="2" t="str">
        <f t="shared" si="784"/>
        <v/>
      </c>
      <c r="JP136" s="2" t="str">
        <f t="shared" si="785"/>
        <v/>
      </c>
      <c r="JQ136" s="2" t="str">
        <f t="shared" si="786"/>
        <v/>
      </c>
      <c r="JR136" s="2" t="str">
        <f t="shared" si="787"/>
        <v/>
      </c>
      <c r="JU136" s="2" t="str">
        <f t="shared" si="788"/>
        <v/>
      </c>
      <c r="JV136" s="2" t="str">
        <f t="shared" si="789"/>
        <v/>
      </c>
      <c r="JY136" s="2" t="str">
        <f t="shared" si="790"/>
        <v/>
      </c>
      <c r="JZ136" s="2" t="str">
        <f t="shared" si="791"/>
        <v/>
      </c>
      <c r="KA136" s="2" t="str">
        <f t="shared" si="792"/>
        <v/>
      </c>
      <c r="KB136" s="2" t="str">
        <f t="shared" si="793"/>
        <v/>
      </c>
      <c r="KC136" s="2" t="str">
        <f t="shared" si="794"/>
        <v/>
      </c>
      <c r="KD136" s="2" t="str">
        <f t="shared" si="795"/>
        <v/>
      </c>
    </row>
    <row r="137" spans="5:290" ht="13.5" customHeight="1" x14ac:dyDescent="0.25">
      <c r="E137" s="2" t="str">
        <f t="shared" si="605"/>
        <v/>
      </c>
      <c r="F137" s="2" t="str">
        <f t="shared" si="606"/>
        <v/>
      </c>
      <c r="I137" s="2" t="str">
        <f t="shared" si="607"/>
        <v/>
      </c>
      <c r="J137" s="2" t="str">
        <f t="shared" si="608"/>
        <v/>
      </c>
      <c r="K137" s="2" t="str">
        <f t="shared" si="609"/>
        <v/>
      </c>
      <c r="L137" s="2" t="str">
        <f t="shared" si="610"/>
        <v/>
      </c>
      <c r="M137" s="2" t="str">
        <f t="shared" si="611"/>
        <v/>
      </c>
      <c r="N137" s="2" t="str">
        <f t="shared" si="612"/>
        <v/>
      </c>
      <c r="Q137" s="65" t="str">
        <f t="shared" si="613"/>
        <v/>
      </c>
      <c r="R137" s="2" t="str">
        <f t="shared" si="614"/>
        <v/>
      </c>
      <c r="U137" s="2" t="str">
        <f t="shared" si="615"/>
        <v/>
      </c>
      <c r="V137" s="2" t="str">
        <f t="shared" si="616"/>
        <v/>
      </c>
      <c r="W137" s="2" t="str">
        <f t="shared" si="617"/>
        <v/>
      </c>
      <c r="X137" s="2" t="str">
        <f t="shared" si="618"/>
        <v/>
      </c>
      <c r="Y137" s="2" t="str">
        <f t="shared" si="619"/>
        <v/>
      </c>
      <c r="Z137" s="2" t="str">
        <f t="shared" si="620"/>
        <v/>
      </c>
      <c r="AC137" s="2" t="str">
        <f t="shared" si="621"/>
        <v/>
      </c>
      <c r="AD137" s="2" t="str">
        <f t="shared" si="622"/>
        <v/>
      </c>
      <c r="AG137" s="2" t="str">
        <f t="shared" si="623"/>
        <v/>
      </c>
      <c r="AH137" s="2" t="str">
        <f t="shared" si="624"/>
        <v/>
      </c>
      <c r="AI137" s="2" t="str">
        <f t="shared" si="625"/>
        <v/>
      </c>
      <c r="AJ137" s="2" t="str">
        <f t="shared" si="626"/>
        <v/>
      </c>
      <c r="AK137" s="2" t="str">
        <f t="shared" si="627"/>
        <v/>
      </c>
      <c r="AL137" s="2" t="str">
        <f t="shared" si="628"/>
        <v/>
      </c>
      <c r="AO137" s="2" t="str">
        <f t="shared" si="629"/>
        <v/>
      </c>
      <c r="AP137" s="2" t="str">
        <f t="shared" si="630"/>
        <v/>
      </c>
      <c r="AS137" s="2" t="str">
        <f t="shared" si="631"/>
        <v/>
      </c>
      <c r="AT137" s="2" t="str">
        <f t="shared" si="632"/>
        <v/>
      </c>
      <c r="AU137" s="2" t="str">
        <f t="shared" si="633"/>
        <v/>
      </c>
      <c r="AV137" s="2" t="str">
        <f t="shared" si="634"/>
        <v/>
      </c>
      <c r="AW137" s="2" t="str">
        <f t="shared" si="635"/>
        <v/>
      </c>
      <c r="AX137" s="2" t="str">
        <f t="shared" si="636"/>
        <v/>
      </c>
      <c r="BA137" s="2" t="str">
        <f t="shared" si="637"/>
        <v/>
      </c>
      <c r="BB137" s="2" t="str">
        <f t="shared" si="638"/>
        <v/>
      </c>
      <c r="BE137" s="2" t="str">
        <f t="shared" si="639"/>
        <v/>
      </c>
      <c r="BF137" s="2" t="str">
        <f t="shared" si="640"/>
        <v/>
      </c>
      <c r="BG137" s="2" t="str">
        <f t="shared" si="641"/>
        <v/>
      </c>
      <c r="BH137" s="2" t="str">
        <f t="shared" si="642"/>
        <v/>
      </c>
      <c r="BI137" s="2" t="str">
        <f t="shared" si="643"/>
        <v/>
      </c>
      <c r="BJ137" s="2" t="str">
        <f t="shared" si="644"/>
        <v/>
      </c>
      <c r="BM137" s="2" t="str">
        <f t="shared" si="645"/>
        <v/>
      </c>
      <c r="BN137" s="2" t="str">
        <f t="shared" si="646"/>
        <v/>
      </c>
      <c r="BQ137" s="2" t="str">
        <f t="shared" si="647"/>
        <v/>
      </c>
      <c r="BR137" s="2" t="str">
        <f t="shared" si="648"/>
        <v/>
      </c>
      <c r="BS137" s="2" t="str">
        <f t="shared" si="649"/>
        <v/>
      </c>
      <c r="BT137" s="2" t="str">
        <f t="shared" si="650"/>
        <v/>
      </c>
      <c r="BU137" s="2" t="str">
        <f t="shared" si="651"/>
        <v/>
      </c>
      <c r="BV137" s="2" t="str">
        <f t="shared" si="652"/>
        <v/>
      </c>
      <c r="BY137" s="2" t="str">
        <f t="shared" si="653"/>
        <v/>
      </c>
      <c r="BZ137" s="2" t="str">
        <f t="shared" si="654"/>
        <v/>
      </c>
      <c r="CC137" s="2" t="str">
        <f t="shared" si="655"/>
        <v/>
      </c>
      <c r="CD137" s="2" t="str">
        <f t="shared" si="656"/>
        <v/>
      </c>
      <c r="CE137" s="2" t="str">
        <f t="shared" si="657"/>
        <v/>
      </c>
      <c r="CF137" s="2" t="str">
        <f t="shared" si="658"/>
        <v/>
      </c>
      <c r="CG137" s="2" t="str">
        <f t="shared" si="659"/>
        <v/>
      </c>
      <c r="CH137" s="2" t="str">
        <f t="shared" si="660"/>
        <v/>
      </c>
      <c r="CK137" s="2" t="str">
        <f t="shared" si="661"/>
        <v/>
      </c>
      <c r="CL137" s="2" t="str">
        <f t="shared" si="662"/>
        <v/>
      </c>
      <c r="CO137" s="2" t="str">
        <f t="shared" si="663"/>
        <v/>
      </c>
      <c r="CP137" s="2" t="str">
        <f t="shared" si="664"/>
        <v/>
      </c>
      <c r="CQ137" s="2" t="str">
        <f t="shared" si="665"/>
        <v/>
      </c>
      <c r="CR137" s="2" t="str">
        <f t="shared" si="666"/>
        <v/>
      </c>
      <c r="CS137" s="2" t="str">
        <f t="shared" si="667"/>
        <v/>
      </c>
      <c r="CT137" s="2" t="str">
        <f t="shared" si="668"/>
        <v/>
      </c>
      <c r="CW137" s="2" t="str">
        <f t="shared" si="669"/>
        <v/>
      </c>
      <c r="CX137" s="2" t="str">
        <f t="shared" si="670"/>
        <v/>
      </c>
      <c r="DA137" s="2" t="str">
        <f t="shared" si="671"/>
        <v/>
      </c>
      <c r="DB137" s="2" t="str">
        <f t="shared" si="672"/>
        <v/>
      </c>
      <c r="DC137" s="2" t="str">
        <f t="shared" si="673"/>
        <v/>
      </c>
      <c r="DD137" s="2" t="str">
        <f t="shared" si="674"/>
        <v/>
      </c>
      <c r="DE137" s="2" t="str">
        <f t="shared" si="675"/>
        <v/>
      </c>
      <c r="DF137" s="2" t="str">
        <f t="shared" si="676"/>
        <v/>
      </c>
      <c r="DI137" s="2" t="str">
        <f t="shared" si="677"/>
        <v/>
      </c>
      <c r="DJ137" s="2" t="str">
        <f t="shared" si="678"/>
        <v/>
      </c>
      <c r="DM137" s="2" t="str">
        <f t="shared" si="679"/>
        <v/>
      </c>
      <c r="DN137" s="2" t="str">
        <f t="shared" si="680"/>
        <v/>
      </c>
      <c r="DO137" s="2" t="str">
        <f t="shared" si="681"/>
        <v/>
      </c>
      <c r="DP137" s="2" t="str">
        <f t="shared" si="682"/>
        <v/>
      </c>
      <c r="DQ137" s="2" t="str">
        <f t="shared" si="683"/>
        <v/>
      </c>
      <c r="DR137" s="2" t="str">
        <f t="shared" si="684"/>
        <v/>
      </c>
      <c r="DU137" s="2" t="str">
        <f t="shared" si="685"/>
        <v/>
      </c>
      <c r="DV137" s="2" t="str">
        <f t="shared" si="686"/>
        <v/>
      </c>
      <c r="DY137" s="2" t="str">
        <f t="shared" si="687"/>
        <v/>
      </c>
      <c r="DZ137" s="2" t="str">
        <f t="shared" si="688"/>
        <v/>
      </c>
      <c r="EA137" s="2" t="str">
        <f t="shared" si="689"/>
        <v/>
      </c>
      <c r="EB137" s="2" t="str">
        <f t="shared" si="690"/>
        <v/>
      </c>
      <c r="EC137" s="2" t="str">
        <f t="shared" si="691"/>
        <v/>
      </c>
      <c r="ED137" s="2" t="str">
        <f t="shared" si="692"/>
        <v/>
      </c>
      <c r="EG137" s="2" t="str">
        <f t="shared" si="693"/>
        <v/>
      </c>
      <c r="EH137" s="2" t="str">
        <f t="shared" si="694"/>
        <v/>
      </c>
      <c r="EK137" s="2" t="str">
        <f t="shared" si="695"/>
        <v/>
      </c>
      <c r="EL137" s="2" t="str">
        <f t="shared" si="696"/>
        <v/>
      </c>
      <c r="EM137" s="2" t="str">
        <f t="shared" si="697"/>
        <v/>
      </c>
      <c r="EN137" s="2" t="str">
        <f t="shared" si="698"/>
        <v/>
      </c>
      <c r="EO137" s="2" t="str">
        <f t="shared" si="699"/>
        <v/>
      </c>
      <c r="EP137" s="2" t="str">
        <f t="shared" si="700"/>
        <v/>
      </c>
      <c r="ES137" s="2" t="str">
        <f t="shared" si="701"/>
        <v/>
      </c>
      <c r="ET137" s="2" t="str">
        <f t="shared" si="702"/>
        <v/>
      </c>
      <c r="EW137" s="2" t="str">
        <f t="shared" si="703"/>
        <v/>
      </c>
      <c r="EX137" s="2" t="str">
        <f t="shared" si="704"/>
        <v/>
      </c>
      <c r="EY137" s="2" t="str">
        <f t="shared" si="705"/>
        <v/>
      </c>
      <c r="EZ137" s="2" t="str">
        <f t="shared" si="706"/>
        <v/>
      </c>
      <c r="FA137" s="2" t="str">
        <f t="shared" si="707"/>
        <v/>
      </c>
      <c r="FB137" s="2" t="str">
        <f t="shared" si="708"/>
        <v/>
      </c>
      <c r="FE137" s="2" t="str">
        <f t="shared" si="709"/>
        <v/>
      </c>
      <c r="FF137" s="2" t="str">
        <f t="shared" si="710"/>
        <v/>
      </c>
      <c r="FI137" s="2" t="str">
        <f t="shared" si="711"/>
        <v/>
      </c>
      <c r="FJ137" s="2" t="str">
        <f t="shared" si="712"/>
        <v/>
      </c>
      <c r="FK137" s="2" t="str">
        <f t="shared" si="713"/>
        <v/>
      </c>
      <c r="FL137" s="2" t="str">
        <f t="shared" si="714"/>
        <v/>
      </c>
      <c r="FM137" s="2" t="str">
        <f t="shared" si="715"/>
        <v/>
      </c>
      <c r="FN137" s="2" t="str">
        <f t="shared" si="716"/>
        <v/>
      </c>
      <c r="FQ137" s="2" t="str">
        <f>IF(FU137="","",#REF!)</f>
        <v/>
      </c>
      <c r="FR137" s="2" t="str">
        <f t="shared" si="717"/>
        <v/>
      </c>
      <c r="FU137" s="2" t="str">
        <f t="shared" si="718"/>
        <v/>
      </c>
      <c r="FV137" s="2" t="str">
        <f t="shared" si="719"/>
        <v/>
      </c>
      <c r="FW137" s="2" t="str">
        <f t="shared" si="720"/>
        <v/>
      </c>
      <c r="FX137" s="2" t="str">
        <f t="shared" si="721"/>
        <v/>
      </c>
      <c r="FY137" s="2" t="str">
        <f t="shared" si="722"/>
        <v/>
      </c>
      <c r="FZ137" s="2" t="str">
        <f t="shared" si="723"/>
        <v/>
      </c>
      <c r="GC137" s="2" t="str">
        <f t="shared" si="724"/>
        <v/>
      </c>
      <c r="GD137" s="2" t="str">
        <f t="shared" si="725"/>
        <v/>
      </c>
      <c r="GG137" s="2" t="str">
        <f t="shared" si="726"/>
        <v/>
      </c>
      <c r="GH137" s="2" t="str">
        <f t="shared" si="727"/>
        <v/>
      </c>
      <c r="GI137" s="2" t="str">
        <f t="shared" si="728"/>
        <v/>
      </c>
      <c r="GJ137" s="2" t="str">
        <f t="shared" si="729"/>
        <v/>
      </c>
      <c r="GK137" s="2" t="str">
        <f t="shared" si="730"/>
        <v/>
      </c>
      <c r="GL137" s="2" t="str">
        <f t="shared" si="731"/>
        <v/>
      </c>
      <c r="GO137" s="2" t="str">
        <f t="shared" si="732"/>
        <v/>
      </c>
      <c r="GP137" s="2" t="str">
        <f t="shared" si="733"/>
        <v/>
      </c>
      <c r="GS137" s="2" t="str">
        <f t="shared" si="734"/>
        <v/>
      </c>
      <c r="GT137" s="2" t="str">
        <f t="shared" si="735"/>
        <v/>
      </c>
      <c r="GU137" s="2" t="str">
        <f t="shared" si="736"/>
        <v/>
      </c>
      <c r="GV137" s="2" t="str">
        <f t="shared" si="737"/>
        <v/>
      </c>
      <c r="GW137" s="2" t="str">
        <f t="shared" si="738"/>
        <v/>
      </c>
      <c r="GX137" s="2" t="str">
        <f t="shared" si="739"/>
        <v/>
      </c>
      <c r="HA137" s="2" t="str">
        <f t="shared" si="740"/>
        <v/>
      </c>
      <c r="HB137" s="2" t="str">
        <f t="shared" si="741"/>
        <v/>
      </c>
      <c r="HE137" s="2" t="str">
        <f t="shared" si="742"/>
        <v/>
      </c>
      <c r="HF137" s="2" t="str">
        <f t="shared" si="743"/>
        <v/>
      </c>
      <c r="HG137" s="2" t="str">
        <f t="shared" si="744"/>
        <v/>
      </c>
      <c r="HH137" s="2" t="str">
        <f t="shared" si="745"/>
        <v/>
      </c>
      <c r="HI137" s="2" t="str">
        <f t="shared" si="746"/>
        <v/>
      </c>
      <c r="HJ137" s="2" t="str">
        <f t="shared" si="747"/>
        <v/>
      </c>
      <c r="HM137" s="2" t="str">
        <f t="shared" si="748"/>
        <v/>
      </c>
      <c r="HN137" s="2" t="str">
        <f t="shared" si="749"/>
        <v/>
      </c>
      <c r="HQ137" s="2" t="str">
        <f t="shared" si="750"/>
        <v/>
      </c>
      <c r="HR137" s="2" t="str">
        <f t="shared" si="751"/>
        <v/>
      </c>
      <c r="HS137" s="2" t="str">
        <f t="shared" si="752"/>
        <v/>
      </c>
      <c r="HT137" s="2" t="str">
        <f t="shared" si="753"/>
        <v/>
      </c>
      <c r="HU137" s="2" t="str">
        <f t="shared" si="754"/>
        <v/>
      </c>
      <c r="HV137" s="2" t="str">
        <f t="shared" si="755"/>
        <v/>
      </c>
      <c r="HY137" s="2" t="str">
        <f t="shared" si="756"/>
        <v/>
      </c>
      <c r="HZ137" s="2" t="str">
        <f t="shared" si="757"/>
        <v/>
      </c>
      <c r="IC137" s="2" t="str">
        <f t="shared" si="758"/>
        <v/>
      </c>
      <c r="ID137" s="2" t="str">
        <f t="shared" si="759"/>
        <v/>
      </c>
      <c r="IE137" s="2" t="str">
        <f t="shared" si="760"/>
        <v/>
      </c>
      <c r="IF137" s="2" t="str">
        <f t="shared" si="761"/>
        <v/>
      </c>
      <c r="IG137" s="2" t="str">
        <f t="shared" si="762"/>
        <v/>
      </c>
      <c r="IH137" s="2" t="str">
        <f t="shared" si="763"/>
        <v/>
      </c>
      <c r="IK137" s="2" t="str">
        <f t="shared" si="764"/>
        <v/>
      </c>
      <c r="IL137" s="2" t="str">
        <f t="shared" si="765"/>
        <v/>
      </c>
      <c r="IO137" s="2" t="str">
        <f t="shared" si="766"/>
        <v/>
      </c>
      <c r="IP137" s="2" t="str">
        <f t="shared" si="767"/>
        <v/>
      </c>
      <c r="IQ137" s="2" t="str">
        <f t="shared" si="768"/>
        <v/>
      </c>
      <c r="IR137" s="2" t="str">
        <f t="shared" si="769"/>
        <v/>
      </c>
      <c r="IS137" s="2" t="str">
        <f t="shared" si="770"/>
        <v/>
      </c>
      <c r="IT137" s="2" t="str">
        <f t="shared" si="771"/>
        <v/>
      </c>
      <c r="IW137" s="2" t="str">
        <f t="shared" si="772"/>
        <v/>
      </c>
      <c r="IX137" s="2" t="str">
        <f t="shared" si="773"/>
        <v/>
      </c>
      <c r="JA137" s="2" t="str">
        <f t="shared" si="774"/>
        <v/>
      </c>
      <c r="JB137" s="2" t="str">
        <f t="shared" si="775"/>
        <v/>
      </c>
      <c r="JC137" s="2" t="str">
        <f t="shared" si="776"/>
        <v/>
      </c>
      <c r="JD137" s="2" t="str">
        <f t="shared" si="777"/>
        <v/>
      </c>
      <c r="JE137" s="2" t="str">
        <f t="shared" si="778"/>
        <v/>
      </c>
      <c r="JF137" s="2" t="str">
        <f t="shared" si="779"/>
        <v/>
      </c>
      <c r="JI137" s="2" t="str">
        <f t="shared" si="780"/>
        <v/>
      </c>
      <c r="JJ137" s="2" t="str">
        <f t="shared" si="781"/>
        <v/>
      </c>
      <c r="JM137" s="2" t="str">
        <f t="shared" si="782"/>
        <v/>
      </c>
      <c r="JN137" s="2" t="str">
        <f t="shared" si="783"/>
        <v/>
      </c>
      <c r="JO137" s="2" t="str">
        <f t="shared" si="784"/>
        <v/>
      </c>
      <c r="JP137" s="2" t="str">
        <f t="shared" si="785"/>
        <v/>
      </c>
      <c r="JQ137" s="2" t="str">
        <f t="shared" si="786"/>
        <v/>
      </c>
      <c r="JR137" s="2" t="str">
        <f t="shared" si="787"/>
        <v/>
      </c>
      <c r="JU137" s="2" t="str">
        <f t="shared" si="788"/>
        <v/>
      </c>
      <c r="JV137" s="2" t="str">
        <f t="shared" si="789"/>
        <v/>
      </c>
      <c r="JY137" s="2" t="str">
        <f t="shared" si="790"/>
        <v/>
      </c>
      <c r="JZ137" s="2" t="str">
        <f t="shared" si="791"/>
        <v/>
      </c>
      <c r="KA137" s="2" t="str">
        <f t="shared" si="792"/>
        <v/>
      </c>
      <c r="KB137" s="2" t="str">
        <f t="shared" si="793"/>
        <v/>
      </c>
      <c r="KC137" s="2" t="str">
        <f t="shared" si="794"/>
        <v/>
      </c>
      <c r="KD137" s="2" t="str">
        <f t="shared" si="795"/>
        <v/>
      </c>
    </row>
    <row r="138" spans="5:290" ht="13.5" customHeight="1" x14ac:dyDescent="0.25">
      <c r="E138" s="2" t="str">
        <f t="shared" si="605"/>
        <v/>
      </c>
      <c r="F138" s="2" t="str">
        <f t="shared" si="606"/>
        <v/>
      </c>
      <c r="I138" s="2" t="str">
        <f t="shared" si="607"/>
        <v/>
      </c>
      <c r="J138" s="2" t="str">
        <f t="shared" si="608"/>
        <v/>
      </c>
      <c r="K138" s="2" t="str">
        <f t="shared" si="609"/>
        <v/>
      </c>
      <c r="L138" s="2" t="str">
        <f t="shared" si="610"/>
        <v/>
      </c>
      <c r="M138" s="2" t="str">
        <f t="shared" si="611"/>
        <v/>
      </c>
      <c r="N138" s="2" t="str">
        <f t="shared" si="612"/>
        <v/>
      </c>
      <c r="Q138" s="65" t="str">
        <f t="shared" si="613"/>
        <v/>
      </c>
      <c r="R138" s="2" t="str">
        <f t="shared" si="614"/>
        <v/>
      </c>
      <c r="U138" s="2" t="str">
        <f t="shared" si="615"/>
        <v/>
      </c>
      <c r="V138" s="2" t="str">
        <f t="shared" si="616"/>
        <v/>
      </c>
      <c r="W138" s="2" t="str">
        <f t="shared" si="617"/>
        <v/>
      </c>
      <c r="X138" s="2" t="str">
        <f t="shared" si="618"/>
        <v/>
      </c>
      <c r="Y138" s="2" t="str">
        <f t="shared" si="619"/>
        <v/>
      </c>
      <c r="Z138" s="2" t="str">
        <f t="shared" si="620"/>
        <v/>
      </c>
      <c r="AC138" s="2" t="str">
        <f t="shared" si="621"/>
        <v/>
      </c>
      <c r="AD138" s="2" t="str">
        <f t="shared" si="622"/>
        <v/>
      </c>
      <c r="AG138" s="2" t="str">
        <f t="shared" si="623"/>
        <v/>
      </c>
      <c r="AH138" s="2" t="str">
        <f t="shared" si="624"/>
        <v/>
      </c>
      <c r="AI138" s="2" t="str">
        <f t="shared" si="625"/>
        <v/>
      </c>
      <c r="AJ138" s="2" t="str">
        <f t="shared" si="626"/>
        <v/>
      </c>
      <c r="AK138" s="2" t="str">
        <f t="shared" si="627"/>
        <v/>
      </c>
      <c r="AL138" s="2" t="str">
        <f t="shared" si="628"/>
        <v/>
      </c>
      <c r="AO138" s="2" t="str">
        <f t="shared" si="629"/>
        <v/>
      </c>
      <c r="AP138" s="2" t="str">
        <f t="shared" si="630"/>
        <v/>
      </c>
      <c r="AS138" s="2" t="str">
        <f t="shared" si="631"/>
        <v/>
      </c>
      <c r="AT138" s="2" t="str">
        <f t="shared" si="632"/>
        <v/>
      </c>
      <c r="AU138" s="2" t="str">
        <f t="shared" si="633"/>
        <v/>
      </c>
      <c r="AV138" s="2" t="str">
        <f t="shared" si="634"/>
        <v/>
      </c>
      <c r="AW138" s="2" t="str">
        <f t="shared" si="635"/>
        <v/>
      </c>
      <c r="AX138" s="2" t="str">
        <f t="shared" si="636"/>
        <v/>
      </c>
      <c r="BA138" s="2" t="str">
        <f t="shared" si="637"/>
        <v/>
      </c>
      <c r="BB138" s="2" t="str">
        <f t="shared" si="638"/>
        <v/>
      </c>
      <c r="BE138" s="2" t="str">
        <f t="shared" si="639"/>
        <v/>
      </c>
      <c r="BF138" s="2" t="str">
        <f t="shared" si="640"/>
        <v/>
      </c>
      <c r="BG138" s="2" t="str">
        <f t="shared" si="641"/>
        <v/>
      </c>
      <c r="BH138" s="2" t="str">
        <f t="shared" si="642"/>
        <v/>
      </c>
      <c r="BI138" s="2" t="str">
        <f t="shared" si="643"/>
        <v/>
      </c>
      <c r="BJ138" s="2" t="str">
        <f t="shared" si="644"/>
        <v/>
      </c>
      <c r="BM138" s="2" t="str">
        <f t="shared" si="645"/>
        <v/>
      </c>
      <c r="BN138" s="2" t="str">
        <f t="shared" si="646"/>
        <v/>
      </c>
      <c r="BQ138" s="2" t="str">
        <f t="shared" si="647"/>
        <v/>
      </c>
      <c r="BR138" s="2" t="str">
        <f t="shared" si="648"/>
        <v/>
      </c>
      <c r="BS138" s="2" t="str">
        <f t="shared" si="649"/>
        <v/>
      </c>
      <c r="BT138" s="2" t="str">
        <f t="shared" si="650"/>
        <v/>
      </c>
      <c r="BU138" s="2" t="str">
        <f t="shared" si="651"/>
        <v/>
      </c>
      <c r="BV138" s="2" t="str">
        <f t="shared" si="652"/>
        <v/>
      </c>
      <c r="BY138" s="2" t="str">
        <f t="shared" si="653"/>
        <v/>
      </c>
      <c r="BZ138" s="2" t="str">
        <f t="shared" si="654"/>
        <v/>
      </c>
      <c r="CC138" s="2" t="str">
        <f t="shared" si="655"/>
        <v/>
      </c>
      <c r="CD138" s="2" t="str">
        <f t="shared" si="656"/>
        <v/>
      </c>
      <c r="CE138" s="2" t="str">
        <f t="shared" si="657"/>
        <v/>
      </c>
      <c r="CF138" s="2" t="str">
        <f t="shared" si="658"/>
        <v/>
      </c>
      <c r="CG138" s="2" t="str">
        <f t="shared" si="659"/>
        <v/>
      </c>
      <c r="CH138" s="2" t="str">
        <f t="shared" si="660"/>
        <v/>
      </c>
      <c r="CK138" s="2" t="str">
        <f t="shared" si="661"/>
        <v/>
      </c>
      <c r="CL138" s="2" t="str">
        <f t="shared" si="662"/>
        <v/>
      </c>
      <c r="CO138" s="2" t="str">
        <f t="shared" si="663"/>
        <v/>
      </c>
      <c r="CP138" s="2" t="str">
        <f t="shared" si="664"/>
        <v/>
      </c>
      <c r="CQ138" s="2" t="str">
        <f t="shared" si="665"/>
        <v/>
      </c>
      <c r="CR138" s="2" t="str">
        <f t="shared" si="666"/>
        <v/>
      </c>
      <c r="CS138" s="2" t="str">
        <f t="shared" si="667"/>
        <v/>
      </c>
      <c r="CT138" s="2" t="str">
        <f t="shared" si="668"/>
        <v/>
      </c>
      <c r="CW138" s="2" t="str">
        <f t="shared" si="669"/>
        <v/>
      </c>
      <c r="CX138" s="2" t="str">
        <f t="shared" si="670"/>
        <v/>
      </c>
      <c r="DA138" s="2" t="str">
        <f t="shared" si="671"/>
        <v/>
      </c>
      <c r="DB138" s="2" t="str">
        <f t="shared" si="672"/>
        <v/>
      </c>
      <c r="DC138" s="2" t="str">
        <f t="shared" si="673"/>
        <v/>
      </c>
      <c r="DD138" s="2" t="str">
        <f t="shared" si="674"/>
        <v/>
      </c>
      <c r="DE138" s="2" t="str">
        <f t="shared" si="675"/>
        <v/>
      </c>
      <c r="DF138" s="2" t="str">
        <f t="shared" si="676"/>
        <v/>
      </c>
      <c r="DI138" s="2" t="str">
        <f t="shared" si="677"/>
        <v/>
      </c>
      <c r="DJ138" s="2" t="str">
        <f t="shared" si="678"/>
        <v/>
      </c>
      <c r="DM138" s="2" t="str">
        <f t="shared" si="679"/>
        <v/>
      </c>
      <c r="DN138" s="2" t="str">
        <f t="shared" si="680"/>
        <v/>
      </c>
      <c r="DO138" s="2" t="str">
        <f t="shared" si="681"/>
        <v/>
      </c>
      <c r="DP138" s="2" t="str">
        <f t="shared" si="682"/>
        <v/>
      </c>
      <c r="DQ138" s="2" t="str">
        <f t="shared" si="683"/>
        <v/>
      </c>
      <c r="DR138" s="2" t="str">
        <f t="shared" si="684"/>
        <v/>
      </c>
      <c r="DU138" s="2" t="str">
        <f t="shared" si="685"/>
        <v/>
      </c>
      <c r="DV138" s="2" t="str">
        <f t="shared" si="686"/>
        <v/>
      </c>
      <c r="DY138" s="2" t="str">
        <f t="shared" si="687"/>
        <v/>
      </c>
      <c r="DZ138" s="2" t="str">
        <f t="shared" si="688"/>
        <v/>
      </c>
      <c r="EA138" s="2" t="str">
        <f t="shared" si="689"/>
        <v/>
      </c>
      <c r="EB138" s="2" t="str">
        <f t="shared" si="690"/>
        <v/>
      </c>
      <c r="EC138" s="2" t="str">
        <f t="shared" si="691"/>
        <v/>
      </c>
      <c r="ED138" s="2" t="str">
        <f t="shared" si="692"/>
        <v/>
      </c>
      <c r="EG138" s="2" t="str">
        <f t="shared" si="693"/>
        <v/>
      </c>
      <c r="EH138" s="2" t="str">
        <f t="shared" si="694"/>
        <v/>
      </c>
      <c r="EK138" s="2" t="str">
        <f t="shared" si="695"/>
        <v/>
      </c>
      <c r="EL138" s="2" t="str">
        <f t="shared" si="696"/>
        <v/>
      </c>
      <c r="EM138" s="2" t="str">
        <f t="shared" si="697"/>
        <v/>
      </c>
      <c r="EN138" s="2" t="str">
        <f t="shared" si="698"/>
        <v/>
      </c>
      <c r="EO138" s="2" t="str">
        <f t="shared" si="699"/>
        <v/>
      </c>
      <c r="EP138" s="2" t="str">
        <f t="shared" si="700"/>
        <v/>
      </c>
      <c r="ES138" s="2" t="str">
        <f t="shared" si="701"/>
        <v/>
      </c>
      <c r="ET138" s="2" t="str">
        <f t="shared" si="702"/>
        <v/>
      </c>
      <c r="EW138" s="2" t="str">
        <f t="shared" si="703"/>
        <v/>
      </c>
      <c r="EX138" s="2" t="str">
        <f t="shared" si="704"/>
        <v/>
      </c>
      <c r="EY138" s="2" t="str">
        <f t="shared" si="705"/>
        <v/>
      </c>
      <c r="EZ138" s="2" t="str">
        <f t="shared" si="706"/>
        <v/>
      </c>
      <c r="FA138" s="2" t="str">
        <f t="shared" si="707"/>
        <v/>
      </c>
      <c r="FB138" s="2" t="str">
        <f t="shared" si="708"/>
        <v/>
      </c>
      <c r="FE138" s="2" t="str">
        <f t="shared" si="709"/>
        <v/>
      </c>
      <c r="FF138" s="2" t="str">
        <f t="shared" si="710"/>
        <v/>
      </c>
      <c r="FI138" s="2" t="str">
        <f t="shared" si="711"/>
        <v/>
      </c>
      <c r="FJ138" s="2" t="str">
        <f t="shared" si="712"/>
        <v/>
      </c>
      <c r="FK138" s="2" t="str">
        <f t="shared" si="713"/>
        <v/>
      </c>
      <c r="FL138" s="2" t="str">
        <f t="shared" si="714"/>
        <v/>
      </c>
      <c r="FM138" s="2" t="str">
        <f t="shared" si="715"/>
        <v/>
      </c>
      <c r="FN138" s="2" t="str">
        <f t="shared" si="716"/>
        <v/>
      </c>
      <c r="FQ138" s="2" t="str">
        <f>IF(FU138="","",#REF!)</f>
        <v/>
      </c>
      <c r="FR138" s="2" t="str">
        <f t="shared" si="717"/>
        <v/>
      </c>
      <c r="FU138" s="2" t="str">
        <f t="shared" si="718"/>
        <v/>
      </c>
      <c r="FV138" s="2" t="str">
        <f t="shared" si="719"/>
        <v/>
      </c>
      <c r="FW138" s="2" t="str">
        <f t="shared" si="720"/>
        <v/>
      </c>
      <c r="FX138" s="2" t="str">
        <f t="shared" si="721"/>
        <v/>
      </c>
      <c r="FY138" s="2" t="str">
        <f t="shared" si="722"/>
        <v/>
      </c>
      <c r="FZ138" s="2" t="str">
        <f t="shared" si="723"/>
        <v/>
      </c>
      <c r="GC138" s="2" t="str">
        <f t="shared" si="724"/>
        <v/>
      </c>
      <c r="GD138" s="2" t="str">
        <f t="shared" si="725"/>
        <v/>
      </c>
      <c r="GG138" s="2" t="str">
        <f t="shared" si="726"/>
        <v/>
      </c>
      <c r="GH138" s="2" t="str">
        <f t="shared" si="727"/>
        <v/>
      </c>
      <c r="GI138" s="2" t="str">
        <f t="shared" si="728"/>
        <v/>
      </c>
      <c r="GJ138" s="2" t="str">
        <f t="shared" si="729"/>
        <v/>
      </c>
      <c r="GK138" s="2" t="str">
        <f t="shared" si="730"/>
        <v/>
      </c>
      <c r="GL138" s="2" t="str">
        <f t="shared" si="731"/>
        <v/>
      </c>
      <c r="GO138" s="2" t="str">
        <f t="shared" si="732"/>
        <v/>
      </c>
      <c r="GP138" s="2" t="str">
        <f t="shared" si="733"/>
        <v/>
      </c>
      <c r="GS138" s="2" t="str">
        <f t="shared" si="734"/>
        <v/>
      </c>
      <c r="GT138" s="2" t="str">
        <f t="shared" si="735"/>
        <v/>
      </c>
      <c r="GU138" s="2" t="str">
        <f t="shared" si="736"/>
        <v/>
      </c>
      <c r="GV138" s="2" t="str">
        <f t="shared" si="737"/>
        <v/>
      </c>
      <c r="GW138" s="2" t="str">
        <f t="shared" si="738"/>
        <v/>
      </c>
      <c r="GX138" s="2" t="str">
        <f t="shared" si="739"/>
        <v/>
      </c>
      <c r="HA138" s="2" t="str">
        <f t="shared" si="740"/>
        <v/>
      </c>
      <c r="HB138" s="2" t="str">
        <f t="shared" si="741"/>
        <v/>
      </c>
      <c r="HE138" s="2" t="str">
        <f t="shared" si="742"/>
        <v/>
      </c>
      <c r="HF138" s="2" t="str">
        <f t="shared" si="743"/>
        <v/>
      </c>
      <c r="HG138" s="2" t="str">
        <f t="shared" si="744"/>
        <v/>
      </c>
      <c r="HH138" s="2" t="str">
        <f t="shared" si="745"/>
        <v/>
      </c>
      <c r="HI138" s="2" t="str">
        <f t="shared" si="746"/>
        <v/>
      </c>
      <c r="HJ138" s="2" t="str">
        <f t="shared" si="747"/>
        <v/>
      </c>
      <c r="HM138" s="2" t="str">
        <f t="shared" si="748"/>
        <v/>
      </c>
      <c r="HN138" s="2" t="str">
        <f t="shared" si="749"/>
        <v/>
      </c>
      <c r="HQ138" s="2" t="str">
        <f t="shared" si="750"/>
        <v/>
      </c>
      <c r="HR138" s="2" t="str">
        <f t="shared" si="751"/>
        <v/>
      </c>
      <c r="HS138" s="2" t="str">
        <f t="shared" si="752"/>
        <v/>
      </c>
      <c r="HT138" s="2" t="str">
        <f t="shared" si="753"/>
        <v/>
      </c>
      <c r="HU138" s="2" t="str">
        <f t="shared" si="754"/>
        <v/>
      </c>
      <c r="HV138" s="2" t="str">
        <f t="shared" si="755"/>
        <v/>
      </c>
      <c r="HY138" s="2" t="str">
        <f t="shared" si="756"/>
        <v/>
      </c>
      <c r="HZ138" s="2" t="str">
        <f t="shared" si="757"/>
        <v/>
      </c>
      <c r="IC138" s="2" t="str">
        <f t="shared" si="758"/>
        <v/>
      </c>
      <c r="ID138" s="2" t="str">
        <f t="shared" si="759"/>
        <v/>
      </c>
      <c r="IE138" s="2" t="str">
        <f t="shared" si="760"/>
        <v/>
      </c>
      <c r="IF138" s="2" t="str">
        <f t="shared" si="761"/>
        <v/>
      </c>
      <c r="IG138" s="2" t="str">
        <f t="shared" si="762"/>
        <v/>
      </c>
      <c r="IH138" s="2" t="str">
        <f t="shared" si="763"/>
        <v/>
      </c>
      <c r="IK138" s="2" t="str">
        <f t="shared" si="764"/>
        <v/>
      </c>
      <c r="IL138" s="2" t="str">
        <f t="shared" si="765"/>
        <v/>
      </c>
      <c r="IO138" s="2" t="str">
        <f t="shared" si="766"/>
        <v/>
      </c>
      <c r="IP138" s="2" t="str">
        <f t="shared" si="767"/>
        <v/>
      </c>
      <c r="IQ138" s="2" t="str">
        <f t="shared" si="768"/>
        <v/>
      </c>
      <c r="IR138" s="2" t="str">
        <f t="shared" si="769"/>
        <v/>
      </c>
      <c r="IS138" s="2" t="str">
        <f t="shared" si="770"/>
        <v/>
      </c>
      <c r="IT138" s="2" t="str">
        <f t="shared" si="771"/>
        <v/>
      </c>
      <c r="IW138" s="2" t="str">
        <f t="shared" si="772"/>
        <v/>
      </c>
      <c r="IX138" s="2" t="str">
        <f t="shared" si="773"/>
        <v/>
      </c>
      <c r="JA138" s="2" t="str">
        <f t="shared" si="774"/>
        <v/>
      </c>
      <c r="JB138" s="2" t="str">
        <f t="shared" si="775"/>
        <v/>
      </c>
      <c r="JC138" s="2" t="str">
        <f t="shared" si="776"/>
        <v/>
      </c>
      <c r="JD138" s="2" t="str">
        <f t="shared" si="777"/>
        <v/>
      </c>
      <c r="JE138" s="2" t="str">
        <f t="shared" si="778"/>
        <v/>
      </c>
      <c r="JF138" s="2" t="str">
        <f t="shared" si="779"/>
        <v/>
      </c>
      <c r="JI138" s="2" t="str">
        <f t="shared" si="780"/>
        <v/>
      </c>
      <c r="JJ138" s="2" t="str">
        <f t="shared" si="781"/>
        <v/>
      </c>
      <c r="JM138" s="2" t="str">
        <f t="shared" si="782"/>
        <v/>
      </c>
      <c r="JN138" s="2" t="str">
        <f t="shared" si="783"/>
        <v/>
      </c>
      <c r="JO138" s="2" t="str">
        <f t="shared" si="784"/>
        <v/>
      </c>
      <c r="JP138" s="2" t="str">
        <f t="shared" si="785"/>
        <v/>
      </c>
      <c r="JQ138" s="2" t="str">
        <f t="shared" si="786"/>
        <v/>
      </c>
      <c r="JR138" s="2" t="str">
        <f t="shared" si="787"/>
        <v/>
      </c>
      <c r="JU138" s="2" t="str">
        <f t="shared" si="788"/>
        <v/>
      </c>
      <c r="JV138" s="2" t="str">
        <f t="shared" si="789"/>
        <v/>
      </c>
      <c r="JY138" s="2" t="str">
        <f t="shared" si="790"/>
        <v/>
      </c>
      <c r="JZ138" s="2" t="str">
        <f t="shared" si="791"/>
        <v/>
      </c>
      <c r="KA138" s="2" t="str">
        <f t="shared" si="792"/>
        <v/>
      </c>
      <c r="KB138" s="2" t="str">
        <f t="shared" si="793"/>
        <v/>
      </c>
      <c r="KC138" s="2" t="str">
        <f t="shared" si="794"/>
        <v/>
      </c>
      <c r="KD138" s="2" t="str">
        <f t="shared" si="795"/>
        <v/>
      </c>
    </row>
    <row r="139" spans="5:290" ht="13.5" customHeight="1" x14ac:dyDescent="0.25">
      <c r="E139" s="2" t="str">
        <f t="shared" si="605"/>
        <v/>
      </c>
      <c r="F139" s="2" t="str">
        <f t="shared" si="606"/>
        <v/>
      </c>
      <c r="I139" s="2" t="str">
        <f t="shared" si="607"/>
        <v/>
      </c>
      <c r="J139" s="2" t="str">
        <f t="shared" si="608"/>
        <v/>
      </c>
      <c r="K139" s="2" t="str">
        <f t="shared" si="609"/>
        <v/>
      </c>
      <c r="L139" s="2" t="str">
        <f t="shared" si="610"/>
        <v/>
      </c>
      <c r="M139" s="2" t="str">
        <f t="shared" si="611"/>
        <v/>
      </c>
      <c r="N139" s="2" t="str">
        <f t="shared" si="612"/>
        <v/>
      </c>
      <c r="Q139" s="65" t="str">
        <f t="shared" si="613"/>
        <v/>
      </c>
      <c r="R139" s="2" t="str">
        <f t="shared" si="614"/>
        <v/>
      </c>
      <c r="U139" s="2" t="str">
        <f t="shared" si="615"/>
        <v/>
      </c>
      <c r="V139" s="2" t="str">
        <f t="shared" si="616"/>
        <v/>
      </c>
      <c r="W139" s="2" t="str">
        <f t="shared" si="617"/>
        <v/>
      </c>
      <c r="X139" s="2" t="str">
        <f t="shared" si="618"/>
        <v/>
      </c>
      <c r="Y139" s="2" t="str">
        <f t="shared" si="619"/>
        <v/>
      </c>
      <c r="Z139" s="2" t="str">
        <f t="shared" si="620"/>
        <v/>
      </c>
      <c r="AC139" s="2" t="str">
        <f t="shared" si="621"/>
        <v/>
      </c>
      <c r="AD139" s="2" t="str">
        <f t="shared" si="622"/>
        <v/>
      </c>
      <c r="AG139" s="2" t="str">
        <f t="shared" si="623"/>
        <v/>
      </c>
      <c r="AH139" s="2" t="str">
        <f t="shared" si="624"/>
        <v/>
      </c>
      <c r="AI139" s="2" t="str">
        <f t="shared" si="625"/>
        <v/>
      </c>
      <c r="AJ139" s="2" t="str">
        <f t="shared" si="626"/>
        <v/>
      </c>
      <c r="AK139" s="2" t="str">
        <f t="shared" si="627"/>
        <v/>
      </c>
      <c r="AL139" s="2" t="str">
        <f t="shared" si="628"/>
        <v/>
      </c>
      <c r="AO139" s="2" t="str">
        <f t="shared" si="629"/>
        <v/>
      </c>
      <c r="AP139" s="2" t="str">
        <f t="shared" si="630"/>
        <v/>
      </c>
      <c r="AS139" s="2" t="str">
        <f t="shared" si="631"/>
        <v/>
      </c>
      <c r="AT139" s="2" t="str">
        <f t="shared" si="632"/>
        <v/>
      </c>
      <c r="AU139" s="2" t="str">
        <f t="shared" si="633"/>
        <v/>
      </c>
      <c r="AV139" s="2" t="str">
        <f t="shared" si="634"/>
        <v/>
      </c>
      <c r="AW139" s="2" t="str">
        <f t="shared" si="635"/>
        <v/>
      </c>
      <c r="AX139" s="2" t="str">
        <f t="shared" si="636"/>
        <v/>
      </c>
      <c r="BA139" s="2" t="str">
        <f t="shared" si="637"/>
        <v/>
      </c>
      <c r="BB139" s="2" t="str">
        <f t="shared" si="638"/>
        <v/>
      </c>
      <c r="BE139" s="2" t="str">
        <f t="shared" si="639"/>
        <v/>
      </c>
      <c r="BF139" s="2" t="str">
        <f t="shared" si="640"/>
        <v/>
      </c>
      <c r="BG139" s="2" t="str">
        <f t="shared" si="641"/>
        <v/>
      </c>
      <c r="BH139" s="2" t="str">
        <f t="shared" si="642"/>
        <v/>
      </c>
      <c r="BI139" s="2" t="str">
        <f t="shared" si="643"/>
        <v/>
      </c>
      <c r="BJ139" s="2" t="str">
        <f t="shared" si="644"/>
        <v/>
      </c>
      <c r="BM139" s="2" t="str">
        <f t="shared" si="645"/>
        <v/>
      </c>
      <c r="BN139" s="2" t="str">
        <f t="shared" si="646"/>
        <v/>
      </c>
      <c r="BQ139" s="2" t="str">
        <f t="shared" si="647"/>
        <v/>
      </c>
      <c r="BR139" s="2" t="str">
        <f t="shared" si="648"/>
        <v/>
      </c>
      <c r="BS139" s="2" t="str">
        <f t="shared" si="649"/>
        <v/>
      </c>
      <c r="BT139" s="2" t="str">
        <f t="shared" si="650"/>
        <v/>
      </c>
      <c r="BU139" s="2" t="str">
        <f t="shared" si="651"/>
        <v/>
      </c>
      <c r="BV139" s="2" t="str">
        <f t="shared" si="652"/>
        <v/>
      </c>
      <c r="BY139" s="2" t="str">
        <f t="shared" si="653"/>
        <v/>
      </c>
      <c r="BZ139" s="2" t="str">
        <f t="shared" si="654"/>
        <v/>
      </c>
      <c r="CC139" s="2" t="str">
        <f t="shared" si="655"/>
        <v/>
      </c>
      <c r="CD139" s="2" t="str">
        <f t="shared" si="656"/>
        <v/>
      </c>
      <c r="CE139" s="2" t="str">
        <f t="shared" si="657"/>
        <v/>
      </c>
      <c r="CF139" s="2" t="str">
        <f t="shared" si="658"/>
        <v/>
      </c>
      <c r="CG139" s="2" t="str">
        <f t="shared" si="659"/>
        <v/>
      </c>
      <c r="CH139" s="2" t="str">
        <f t="shared" si="660"/>
        <v/>
      </c>
      <c r="CK139" s="2" t="str">
        <f t="shared" si="661"/>
        <v/>
      </c>
      <c r="CL139" s="2" t="str">
        <f t="shared" si="662"/>
        <v/>
      </c>
      <c r="CO139" s="2" t="str">
        <f t="shared" si="663"/>
        <v/>
      </c>
      <c r="CP139" s="2" t="str">
        <f t="shared" si="664"/>
        <v/>
      </c>
      <c r="CQ139" s="2" t="str">
        <f t="shared" si="665"/>
        <v/>
      </c>
      <c r="CR139" s="2" t="str">
        <f t="shared" si="666"/>
        <v/>
      </c>
      <c r="CS139" s="2" t="str">
        <f t="shared" si="667"/>
        <v/>
      </c>
      <c r="CT139" s="2" t="str">
        <f t="shared" si="668"/>
        <v/>
      </c>
      <c r="CW139" s="2" t="str">
        <f t="shared" si="669"/>
        <v/>
      </c>
      <c r="CX139" s="2" t="str">
        <f t="shared" si="670"/>
        <v/>
      </c>
      <c r="DA139" s="2" t="str">
        <f t="shared" si="671"/>
        <v/>
      </c>
      <c r="DB139" s="2" t="str">
        <f t="shared" si="672"/>
        <v/>
      </c>
      <c r="DC139" s="2" t="str">
        <f t="shared" si="673"/>
        <v/>
      </c>
      <c r="DD139" s="2" t="str">
        <f t="shared" si="674"/>
        <v/>
      </c>
      <c r="DE139" s="2" t="str">
        <f t="shared" si="675"/>
        <v/>
      </c>
      <c r="DF139" s="2" t="str">
        <f t="shared" si="676"/>
        <v/>
      </c>
      <c r="DI139" s="2" t="str">
        <f t="shared" si="677"/>
        <v/>
      </c>
      <c r="DJ139" s="2" t="str">
        <f t="shared" si="678"/>
        <v/>
      </c>
      <c r="DM139" s="2" t="str">
        <f t="shared" si="679"/>
        <v/>
      </c>
      <c r="DN139" s="2" t="str">
        <f t="shared" si="680"/>
        <v/>
      </c>
      <c r="DO139" s="2" t="str">
        <f t="shared" si="681"/>
        <v/>
      </c>
      <c r="DP139" s="2" t="str">
        <f t="shared" si="682"/>
        <v/>
      </c>
      <c r="DQ139" s="2" t="str">
        <f t="shared" si="683"/>
        <v/>
      </c>
      <c r="DR139" s="2" t="str">
        <f t="shared" si="684"/>
        <v/>
      </c>
      <c r="DU139" s="2" t="str">
        <f t="shared" si="685"/>
        <v/>
      </c>
      <c r="DV139" s="2" t="str">
        <f t="shared" si="686"/>
        <v/>
      </c>
      <c r="DY139" s="2" t="str">
        <f t="shared" si="687"/>
        <v/>
      </c>
      <c r="DZ139" s="2" t="str">
        <f t="shared" si="688"/>
        <v/>
      </c>
      <c r="EA139" s="2" t="str">
        <f t="shared" si="689"/>
        <v/>
      </c>
      <c r="EB139" s="2" t="str">
        <f t="shared" si="690"/>
        <v/>
      </c>
      <c r="EC139" s="2" t="str">
        <f t="shared" si="691"/>
        <v/>
      </c>
      <c r="ED139" s="2" t="str">
        <f t="shared" si="692"/>
        <v/>
      </c>
      <c r="EG139" s="2" t="str">
        <f t="shared" si="693"/>
        <v/>
      </c>
      <c r="EH139" s="2" t="str">
        <f t="shared" si="694"/>
        <v/>
      </c>
      <c r="EK139" s="2" t="str">
        <f t="shared" si="695"/>
        <v/>
      </c>
      <c r="EL139" s="2" t="str">
        <f t="shared" si="696"/>
        <v/>
      </c>
      <c r="EM139" s="2" t="str">
        <f t="shared" si="697"/>
        <v/>
      </c>
      <c r="EN139" s="2" t="str">
        <f t="shared" si="698"/>
        <v/>
      </c>
      <c r="EO139" s="2" t="str">
        <f t="shared" si="699"/>
        <v/>
      </c>
      <c r="EP139" s="2" t="str">
        <f t="shared" si="700"/>
        <v/>
      </c>
      <c r="ES139" s="2" t="str">
        <f t="shared" si="701"/>
        <v/>
      </c>
      <c r="ET139" s="2" t="str">
        <f t="shared" si="702"/>
        <v/>
      </c>
      <c r="EW139" s="2" t="str">
        <f t="shared" si="703"/>
        <v/>
      </c>
      <c r="EX139" s="2" t="str">
        <f t="shared" si="704"/>
        <v/>
      </c>
      <c r="EY139" s="2" t="str">
        <f t="shared" si="705"/>
        <v/>
      </c>
      <c r="EZ139" s="2" t="str">
        <f t="shared" si="706"/>
        <v/>
      </c>
      <c r="FA139" s="2" t="str">
        <f t="shared" si="707"/>
        <v/>
      </c>
      <c r="FB139" s="2" t="str">
        <f t="shared" si="708"/>
        <v/>
      </c>
      <c r="FE139" s="2" t="str">
        <f t="shared" si="709"/>
        <v/>
      </c>
      <c r="FF139" s="2" t="str">
        <f t="shared" si="710"/>
        <v/>
      </c>
      <c r="FI139" s="2" t="str">
        <f t="shared" si="711"/>
        <v/>
      </c>
      <c r="FJ139" s="2" t="str">
        <f t="shared" si="712"/>
        <v/>
      </c>
      <c r="FK139" s="2" t="str">
        <f t="shared" si="713"/>
        <v/>
      </c>
      <c r="FL139" s="2" t="str">
        <f t="shared" si="714"/>
        <v/>
      </c>
      <c r="FM139" s="2" t="str">
        <f t="shared" si="715"/>
        <v/>
      </c>
      <c r="FN139" s="2" t="str">
        <f t="shared" si="716"/>
        <v/>
      </c>
      <c r="FQ139" s="2" t="str">
        <f>IF(FU139="","",#REF!)</f>
        <v/>
      </c>
      <c r="FR139" s="2" t="str">
        <f t="shared" si="717"/>
        <v/>
      </c>
      <c r="FU139" s="2" t="str">
        <f t="shared" si="718"/>
        <v/>
      </c>
      <c r="FV139" s="2" t="str">
        <f t="shared" si="719"/>
        <v/>
      </c>
      <c r="FW139" s="2" t="str">
        <f t="shared" si="720"/>
        <v/>
      </c>
      <c r="FX139" s="2" t="str">
        <f t="shared" si="721"/>
        <v/>
      </c>
      <c r="FY139" s="2" t="str">
        <f t="shared" si="722"/>
        <v/>
      </c>
      <c r="FZ139" s="2" t="str">
        <f t="shared" si="723"/>
        <v/>
      </c>
      <c r="GC139" s="2" t="str">
        <f t="shared" si="724"/>
        <v/>
      </c>
      <c r="GD139" s="2" t="str">
        <f t="shared" si="725"/>
        <v/>
      </c>
      <c r="GG139" s="2" t="str">
        <f t="shared" si="726"/>
        <v/>
      </c>
      <c r="GH139" s="2" t="str">
        <f t="shared" si="727"/>
        <v/>
      </c>
      <c r="GI139" s="2" t="str">
        <f t="shared" si="728"/>
        <v/>
      </c>
      <c r="GJ139" s="2" t="str">
        <f t="shared" si="729"/>
        <v/>
      </c>
      <c r="GK139" s="2" t="str">
        <f t="shared" si="730"/>
        <v/>
      </c>
      <c r="GL139" s="2" t="str">
        <f t="shared" si="731"/>
        <v/>
      </c>
      <c r="GO139" s="2" t="str">
        <f t="shared" si="732"/>
        <v/>
      </c>
      <c r="GP139" s="2" t="str">
        <f t="shared" si="733"/>
        <v/>
      </c>
      <c r="GS139" s="2" t="str">
        <f t="shared" si="734"/>
        <v/>
      </c>
      <c r="GT139" s="2" t="str">
        <f t="shared" si="735"/>
        <v/>
      </c>
      <c r="GU139" s="2" t="str">
        <f t="shared" si="736"/>
        <v/>
      </c>
      <c r="GV139" s="2" t="str">
        <f t="shared" si="737"/>
        <v/>
      </c>
      <c r="GW139" s="2" t="str">
        <f t="shared" si="738"/>
        <v/>
      </c>
      <c r="GX139" s="2" t="str">
        <f t="shared" si="739"/>
        <v/>
      </c>
      <c r="HA139" s="2" t="str">
        <f t="shared" si="740"/>
        <v/>
      </c>
      <c r="HB139" s="2" t="str">
        <f t="shared" si="741"/>
        <v/>
      </c>
      <c r="HE139" s="2" t="str">
        <f t="shared" si="742"/>
        <v/>
      </c>
      <c r="HF139" s="2" t="str">
        <f t="shared" si="743"/>
        <v/>
      </c>
      <c r="HG139" s="2" t="str">
        <f t="shared" si="744"/>
        <v/>
      </c>
      <c r="HH139" s="2" t="str">
        <f t="shared" si="745"/>
        <v/>
      </c>
      <c r="HI139" s="2" t="str">
        <f t="shared" si="746"/>
        <v/>
      </c>
      <c r="HJ139" s="2" t="str">
        <f t="shared" si="747"/>
        <v/>
      </c>
      <c r="HM139" s="2" t="str">
        <f t="shared" si="748"/>
        <v/>
      </c>
      <c r="HN139" s="2" t="str">
        <f t="shared" si="749"/>
        <v/>
      </c>
      <c r="HQ139" s="2" t="str">
        <f t="shared" si="750"/>
        <v/>
      </c>
      <c r="HR139" s="2" t="str">
        <f t="shared" si="751"/>
        <v/>
      </c>
      <c r="HS139" s="2" t="str">
        <f t="shared" si="752"/>
        <v/>
      </c>
      <c r="HT139" s="2" t="str">
        <f t="shared" si="753"/>
        <v/>
      </c>
      <c r="HU139" s="2" t="str">
        <f t="shared" si="754"/>
        <v/>
      </c>
      <c r="HV139" s="2" t="str">
        <f t="shared" si="755"/>
        <v/>
      </c>
      <c r="HY139" s="2" t="str">
        <f t="shared" si="756"/>
        <v/>
      </c>
      <c r="HZ139" s="2" t="str">
        <f t="shared" si="757"/>
        <v/>
      </c>
      <c r="IC139" s="2" t="str">
        <f t="shared" si="758"/>
        <v/>
      </c>
      <c r="ID139" s="2" t="str">
        <f t="shared" si="759"/>
        <v/>
      </c>
      <c r="IE139" s="2" t="str">
        <f t="shared" si="760"/>
        <v/>
      </c>
      <c r="IF139" s="2" t="str">
        <f t="shared" si="761"/>
        <v/>
      </c>
      <c r="IG139" s="2" t="str">
        <f t="shared" si="762"/>
        <v/>
      </c>
      <c r="IH139" s="2" t="str">
        <f t="shared" si="763"/>
        <v/>
      </c>
      <c r="IK139" s="2" t="str">
        <f t="shared" si="764"/>
        <v/>
      </c>
      <c r="IL139" s="2" t="str">
        <f t="shared" si="765"/>
        <v/>
      </c>
      <c r="IO139" s="2" t="str">
        <f t="shared" si="766"/>
        <v/>
      </c>
      <c r="IP139" s="2" t="str">
        <f t="shared" si="767"/>
        <v/>
      </c>
      <c r="IQ139" s="2" t="str">
        <f t="shared" si="768"/>
        <v/>
      </c>
      <c r="IR139" s="2" t="str">
        <f t="shared" si="769"/>
        <v/>
      </c>
      <c r="IS139" s="2" t="str">
        <f t="shared" si="770"/>
        <v/>
      </c>
      <c r="IT139" s="2" t="str">
        <f t="shared" si="771"/>
        <v/>
      </c>
      <c r="IW139" s="2" t="str">
        <f t="shared" si="772"/>
        <v/>
      </c>
      <c r="IX139" s="2" t="str">
        <f t="shared" si="773"/>
        <v/>
      </c>
      <c r="JA139" s="2" t="str">
        <f t="shared" si="774"/>
        <v/>
      </c>
      <c r="JB139" s="2" t="str">
        <f t="shared" si="775"/>
        <v/>
      </c>
      <c r="JC139" s="2" t="str">
        <f t="shared" si="776"/>
        <v/>
      </c>
      <c r="JD139" s="2" t="str">
        <f t="shared" si="777"/>
        <v/>
      </c>
      <c r="JE139" s="2" t="str">
        <f t="shared" si="778"/>
        <v/>
      </c>
      <c r="JF139" s="2" t="str">
        <f t="shared" si="779"/>
        <v/>
      </c>
      <c r="JI139" s="2" t="str">
        <f t="shared" si="780"/>
        <v/>
      </c>
      <c r="JJ139" s="2" t="str">
        <f t="shared" si="781"/>
        <v/>
      </c>
      <c r="JM139" s="2" t="str">
        <f t="shared" si="782"/>
        <v/>
      </c>
      <c r="JN139" s="2" t="str">
        <f t="shared" si="783"/>
        <v/>
      </c>
      <c r="JO139" s="2" t="str">
        <f t="shared" si="784"/>
        <v/>
      </c>
      <c r="JP139" s="2" t="str">
        <f t="shared" si="785"/>
        <v/>
      </c>
      <c r="JQ139" s="2" t="str">
        <f t="shared" si="786"/>
        <v/>
      </c>
      <c r="JR139" s="2" t="str">
        <f t="shared" si="787"/>
        <v/>
      </c>
      <c r="JU139" s="2" t="str">
        <f t="shared" si="788"/>
        <v/>
      </c>
      <c r="JV139" s="2" t="str">
        <f t="shared" si="789"/>
        <v/>
      </c>
      <c r="JY139" s="2" t="str">
        <f t="shared" si="790"/>
        <v/>
      </c>
      <c r="JZ139" s="2" t="str">
        <f t="shared" si="791"/>
        <v/>
      </c>
      <c r="KA139" s="2" t="str">
        <f t="shared" si="792"/>
        <v/>
      </c>
      <c r="KB139" s="2" t="str">
        <f t="shared" si="793"/>
        <v/>
      </c>
      <c r="KC139" s="2" t="str">
        <f t="shared" si="794"/>
        <v/>
      </c>
      <c r="KD139" s="2" t="str">
        <f t="shared" si="795"/>
        <v/>
      </c>
    </row>
  </sheetData>
  <conditionalFormatting sqref="N11:N17 N85:N119 N19:N32 N57:N83 AX11:AX83 BJ11:BJ83 BV11:BV83 CH11:CH83 CT11:CT83 DF11:DF83 DR11:DR83 FB11:FB83 FN11:FN83 FZ11:FZ83 GL11:GL83 GX11:GX83 HJ11:HJ83 HV11:HV83 IH11:IH83 IT11:IT83 JF11:JF83 JR11:JR83 KD11:KD83 ED11:ED83 EP11:EP83 Z70:Z83 Z51:Z67 Z11:Z32 AL11:AL83 Z34:Z49 N34:N54">
    <cfRule type="containsText" dxfId="28" priority="29" operator="containsText" text="!">
      <formula>NOT(ISERROR(SEARCH("!",N11)))</formula>
    </cfRule>
  </conditionalFormatting>
  <conditionalFormatting sqref="Z85:Z119">
    <cfRule type="containsText" dxfId="27" priority="28" operator="containsText" text="!">
      <formula>NOT(ISERROR(SEARCH("!",Z85)))</formula>
    </cfRule>
  </conditionalFormatting>
  <conditionalFormatting sqref="AL85:AL119">
    <cfRule type="containsText" dxfId="26" priority="27" operator="containsText" text="!">
      <formula>NOT(ISERROR(SEARCH("!",AL85)))</formula>
    </cfRule>
  </conditionalFormatting>
  <conditionalFormatting sqref="AX85:AX119">
    <cfRule type="containsText" dxfId="25" priority="26" operator="containsText" text="!">
      <formula>NOT(ISERROR(SEARCH("!",AX85)))</formula>
    </cfRule>
  </conditionalFormatting>
  <conditionalFormatting sqref="BJ85:BJ119">
    <cfRule type="containsText" dxfId="24" priority="25" operator="containsText" text="!">
      <formula>NOT(ISERROR(SEARCH("!",BJ85)))</formula>
    </cfRule>
  </conditionalFormatting>
  <conditionalFormatting sqref="BV85:BV119">
    <cfRule type="containsText" dxfId="23" priority="24" operator="containsText" text="!">
      <formula>NOT(ISERROR(SEARCH("!",BV85)))</formula>
    </cfRule>
  </conditionalFormatting>
  <conditionalFormatting sqref="CH85:CH119">
    <cfRule type="containsText" dxfId="22" priority="23" operator="containsText" text="!">
      <formula>NOT(ISERROR(SEARCH("!",CH85)))</formula>
    </cfRule>
  </conditionalFormatting>
  <conditionalFormatting sqref="CT85:CT119">
    <cfRule type="containsText" dxfId="21" priority="22" operator="containsText" text="!">
      <formula>NOT(ISERROR(SEARCH("!",CT85)))</formula>
    </cfRule>
  </conditionalFormatting>
  <conditionalFormatting sqref="DF85:DF119">
    <cfRule type="containsText" dxfId="20" priority="21" operator="containsText" text="!">
      <formula>NOT(ISERROR(SEARCH("!",DF85)))</formula>
    </cfRule>
  </conditionalFormatting>
  <conditionalFormatting sqref="DR85:DR119">
    <cfRule type="containsText" dxfId="19" priority="20" operator="containsText" text="!">
      <formula>NOT(ISERROR(SEARCH("!",DR85)))</formula>
    </cfRule>
  </conditionalFormatting>
  <conditionalFormatting sqref="FB85:FB119">
    <cfRule type="containsText" dxfId="18" priority="19" operator="containsText" text="!">
      <formula>NOT(ISERROR(SEARCH("!",FB85)))</formula>
    </cfRule>
  </conditionalFormatting>
  <conditionalFormatting sqref="FN85:FN119">
    <cfRule type="containsText" dxfId="17" priority="18" operator="containsText" text="!">
      <formula>NOT(ISERROR(SEARCH("!",FN85)))</formula>
    </cfRule>
  </conditionalFormatting>
  <conditionalFormatting sqref="FZ85:FZ119">
    <cfRule type="containsText" dxfId="16" priority="17" operator="containsText" text="!">
      <formula>NOT(ISERROR(SEARCH("!",FZ85)))</formula>
    </cfRule>
  </conditionalFormatting>
  <conditionalFormatting sqref="GL85:GL119">
    <cfRule type="containsText" dxfId="15" priority="16" operator="containsText" text="!">
      <formula>NOT(ISERROR(SEARCH("!",GL85)))</formula>
    </cfRule>
  </conditionalFormatting>
  <conditionalFormatting sqref="GX85:GX119">
    <cfRule type="containsText" dxfId="14" priority="15" operator="containsText" text="!">
      <formula>NOT(ISERROR(SEARCH("!",GX85)))</formula>
    </cfRule>
  </conditionalFormatting>
  <conditionalFormatting sqref="HJ85:HJ119">
    <cfRule type="containsText" dxfId="13" priority="14" operator="containsText" text="!">
      <formula>NOT(ISERROR(SEARCH("!",HJ85)))</formula>
    </cfRule>
  </conditionalFormatting>
  <conditionalFormatting sqref="HV85:HV119">
    <cfRule type="containsText" dxfId="12" priority="13" operator="containsText" text="!">
      <formula>NOT(ISERROR(SEARCH("!",HV85)))</formula>
    </cfRule>
  </conditionalFormatting>
  <conditionalFormatting sqref="IH85:IH119">
    <cfRule type="containsText" dxfId="11" priority="12" operator="containsText" text="!">
      <formula>NOT(ISERROR(SEARCH("!",IH85)))</formula>
    </cfRule>
  </conditionalFormatting>
  <conditionalFormatting sqref="IT85:IT119">
    <cfRule type="containsText" dxfId="10" priority="11" operator="containsText" text="!">
      <formula>NOT(ISERROR(SEARCH("!",IT85)))</formula>
    </cfRule>
  </conditionalFormatting>
  <conditionalFormatting sqref="JF85:JF119">
    <cfRule type="containsText" dxfId="9" priority="10" operator="containsText" text="!">
      <formula>NOT(ISERROR(SEARCH("!",JF85)))</formula>
    </cfRule>
  </conditionalFormatting>
  <conditionalFormatting sqref="JR85:JR119">
    <cfRule type="containsText" dxfId="8" priority="9" operator="containsText" text="!">
      <formula>NOT(ISERROR(SEARCH("!",JR85)))</formula>
    </cfRule>
  </conditionalFormatting>
  <conditionalFormatting sqref="KD85:KD119">
    <cfRule type="containsText" dxfId="7" priority="8" operator="containsText" text="!">
      <formula>NOT(ISERROR(SEARCH("!",KD85)))</formula>
    </cfRule>
  </conditionalFormatting>
  <conditionalFormatting sqref="ED85:ED119">
    <cfRule type="containsText" dxfId="6" priority="7" operator="containsText" text="!">
      <formula>NOT(ISERROR(SEARCH("!",ED85)))</formula>
    </cfRule>
  </conditionalFormatting>
  <conditionalFormatting sqref="EP85:EP119">
    <cfRule type="containsText" dxfId="5" priority="6" operator="containsText" text="!">
      <formula>NOT(ISERROR(SEARCH("!",EP85)))</formula>
    </cfRule>
  </conditionalFormatting>
  <conditionalFormatting sqref="N55:N56">
    <cfRule type="containsText" dxfId="4" priority="5" operator="containsText" text="!">
      <formula>NOT(ISERROR(SEARCH("!",N55)))</formula>
    </cfRule>
  </conditionalFormatting>
  <conditionalFormatting sqref="N18">
    <cfRule type="containsText" dxfId="3" priority="4" operator="containsText" text="!">
      <formula>NOT(ISERROR(SEARCH("!",N18)))</formula>
    </cfRule>
  </conditionalFormatting>
  <conditionalFormatting sqref="Z68:Z69">
    <cfRule type="containsText" dxfId="2" priority="3" operator="containsText" text="!">
      <formula>NOT(ISERROR(SEARCH("!",Z68)))</formula>
    </cfRule>
  </conditionalFormatting>
  <conditionalFormatting sqref="Z50">
    <cfRule type="containsText" dxfId="1" priority="2" operator="containsText" text="!">
      <formula>NOT(ISERROR(SEARCH("!",Z50)))</formula>
    </cfRule>
  </conditionalFormatting>
  <conditionalFormatting sqref="N33 Z33">
    <cfRule type="containsText" dxfId="0" priority="1" operator="containsText" text="!">
      <formula>NOT(ISERROR(SEARCH("!",N33)))</formula>
    </cfRule>
  </conditionalFormatting>
  <dataValidations count="1">
    <dataValidation type="list" allowBlank="1" showInputMessage="1" showErrorMessage="1" sqref="IR11:IR139 X11:X139 HT11:HT139 HH11:HH139 GV11:GV139 GJ11:GJ139 FX11:FX139 FL11:FL139 EZ11:EZ139 EN11:EN139 EB11:EB139 DP11:DP139 DD11:DD139 CR11:CR139 CF11:CF139 BT11:BT139 BH11:BH139 AJ11:AJ139 KB11:KB139 JP11:JP139 IF11:IF139 AV11:AV139" xr:uid="{00000000-0002-0000-0300-000000000000}">
      <formula1>$A$1:$A$120</formula1>
    </dataValidation>
  </dataValidations>
  <pageMargins left="0.75" right="0.75" top="1" bottom="1" header="0.5" footer="0.5"/>
  <pageSetup orientation="portrait" horizontalDpi="4294967292" verticalDpi="4294967292" r:id="rId1"/>
  <headerFooter alignWithMargins="0"/>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300-000001000000}">
          <x14:formula1>
            <xm:f>info_parties!$A$1:$A$94</xm:f>
          </x14:formula1>
          <xm:sqref>JD120:JD139</xm:sqref>
        </x14:dataValidation>
        <x14:dataValidation type="list" allowBlank="1" showInputMessage="1" showErrorMessage="1" xr:uid="{00000000-0002-0000-0300-000002000000}">
          <x14:formula1>
            <xm:f>info_parties!$A$1:$A$106</xm:f>
          </x14:formula1>
          <xm:sqref>L11:L139</xm:sqref>
        </x14:dataValidation>
        <x14:dataValidation type="list" allowBlank="1" showInputMessage="1" showErrorMessage="1" xr:uid="{00000000-0002-0000-0300-000003000000}">
          <x14:formula1>
            <xm:f>info_parties!$A$1:$A$95</xm:f>
          </x14:formula1>
          <xm:sqref>JD11:JD119</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6">
    <tabColor rgb="FFBED2BE"/>
  </sheetPr>
  <dimension ref="A1:JB99"/>
  <sheetViews>
    <sheetView zoomScaleNormal="100" workbookViewId="0">
      <pane xSplit="2" ySplit="10" topLeftCell="EK33" activePane="bottomRight" state="frozen"/>
      <selection activeCell="I6" sqref="I6"/>
      <selection pane="topRight" activeCell="I6" sqref="I6"/>
      <selection pane="bottomLeft" activeCell="I6" sqref="I6"/>
      <selection pane="bottomRight" activeCell="ET39" sqref="ET39"/>
    </sheetView>
  </sheetViews>
  <sheetFormatPr defaultColWidth="5.6328125" defaultRowHeight="13.5" customHeight="1" x14ac:dyDescent="0.25"/>
  <cols>
    <col min="1" max="1" width="11.453125" style="2" customWidth="1"/>
    <col min="2" max="2" width="65.453125" style="2" customWidth="1"/>
    <col min="3" max="3" width="11.453125" style="2" customWidth="1"/>
    <col min="4" max="4" width="5.6328125" style="2"/>
    <col min="5" max="5" width="11.453125" style="2" customWidth="1"/>
    <col min="6" max="6" width="17.453125" style="2" bestFit="1" customWidth="1"/>
    <col min="7" max="7" width="6.453125" style="2" bestFit="1" customWidth="1"/>
    <col min="8" max="8" width="5.6328125" style="2"/>
    <col min="9" max="9" width="6" style="2" bestFit="1" customWidth="1"/>
    <col min="10" max="10" width="6.54296875" style="2" customWidth="1"/>
    <col min="11" max="22" width="1.453125" style="2" customWidth="1"/>
    <col min="23" max="23" width="11.453125" style="2" customWidth="1"/>
    <col min="24" max="24" width="5.6328125" style="2"/>
    <col min="25" max="25" width="11.453125" style="2" customWidth="1"/>
    <col min="26" max="26" width="6" style="2" bestFit="1" customWidth="1"/>
    <col min="27" max="27" width="8" style="2" customWidth="1"/>
    <col min="28" max="28" width="5.6328125" style="2"/>
    <col min="29" max="29" width="6" style="2" bestFit="1" customWidth="1"/>
    <col min="30" max="30" width="6.90625" style="2" customWidth="1"/>
    <col min="31" max="42" width="0.7265625" style="2" customWidth="1"/>
    <col min="43" max="43" width="11.453125" style="2" customWidth="1"/>
    <col min="44" max="44" width="5.6328125" style="2"/>
    <col min="45" max="45" width="11.453125" style="2" customWidth="1"/>
    <col min="46" max="46" width="6.36328125" style="2" bestFit="1" customWidth="1"/>
    <col min="47" max="47" width="6.90625" style="2" bestFit="1" customWidth="1"/>
    <col min="48" max="48" width="5.6328125" style="2"/>
    <col min="49" max="49" width="6" style="2" bestFit="1" customWidth="1"/>
    <col min="50" max="50" width="6.90625" style="2" bestFit="1" customWidth="1"/>
    <col min="51" max="62" width="0.81640625" style="2" customWidth="1"/>
    <col min="63" max="63" width="11.453125" style="2" customWidth="1"/>
    <col min="64" max="64" width="5.6328125" style="2"/>
    <col min="65" max="65" width="11.453125" style="2" customWidth="1"/>
    <col min="66" max="67" width="6" style="2" bestFit="1" customWidth="1"/>
    <col min="68" max="70" width="5.6328125" style="2"/>
    <col min="71" max="82" width="1.08984375" style="2" customWidth="1"/>
    <col min="83" max="83" width="11.453125" style="2" customWidth="1"/>
    <col min="84" max="84" width="5.6328125" style="2"/>
    <col min="85" max="85" width="11.453125" style="2" customWidth="1"/>
    <col min="86" max="90" width="5.6328125" style="2"/>
    <col min="91" max="91" width="11.453125" style="2" customWidth="1"/>
    <col min="92" max="93" width="5.6328125" style="2"/>
    <col min="94" max="94" width="6.453125" style="2" bestFit="1" customWidth="1"/>
    <col min="95" max="96" width="5.6328125" style="2"/>
    <col min="97" max="97" width="11.453125" style="2" customWidth="1"/>
    <col min="98" max="102" width="5.6328125" style="2"/>
    <col min="103" max="103" width="11.453125" style="2" customWidth="1"/>
    <col min="104" max="104" width="5.6328125" style="2"/>
    <col min="105" max="105" width="11.453125" style="2" customWidth="1"/>
    <col min="106" max="106" width="6.90625" style="2" bestFit="1" customWidth="1"/>
    <col min="107" max="110" width="5.6328125" style="2"/>
    <col min="111" max="111" width="11.453125" style="2" customWidth="1"/>
    <col min="112" max="116" width="5.6328125" style="2"/>
    <col min="117" max="117" width="11.453125" style="2" customWidth="1"/>
    <col min="118" max="122" width="5.6328125" style="2"/>
    <col min="123" max="123" width="11.453125" style="2" customWidth="1"/>
    <col min="124" max="124" width="5.6328125" style="2"/>
    <col min="125" max="125" width="11.453125" style="2" customWidth="1"/>
    <col min="126" max="130" width="5.6328125" style="2"/>
    <col min="131" max="131" width="11.453125" style="2" customWidth="1"/>
    <col min="132" max="136" width="5.6328125" style="2"/>
    <col min="137" max="137" width="11.453125" style="2" customWidth="1"/>
    <col min="138" max="142" width="5.6328125" style="2"/>
    <col min="143" max="143" width="11.453125" style="2" customWidth="1"/>
    <col min="144" max="144" width="5.6328125" style="2"/>
    <col min="145" max="145" width="11.453125" style="2" customWidth="1"/>
    <col min="146" max="150" width="5.6328125" style="2"/>
    <col min="151" max="151" width="11.453125" style="2" customWidth="1"/>
    <col min="152" max="156" width="5.6328125" style="2"/>
    <col min="157" max="157" width="11.453125" style="2" customWidth="1"/>
    <col min="158" max="162" width="5.6328125" style="2"/>
    <col min="163" max="163" width="11.453125" style="2" customWidth="1"/>
    <col min="164" max="182" width="5.6328125" style="2"/>
    <col min="183" max="183" width="11.453125" style="2" customWidth="1"/>
    <col min="184" max="190" width="5.6328125" style="2"/>
    <col min="191" max="191" width="11.453125" style="2" customWidth="1"/>
    <col min="192" max="196" width="5.6328125" style="2"/>
    <col min="197" max="197" width="11.453125" style="2" customWidth="1"/>
    <col min="198" max="202" width="5.6328125" style="2"/>
    <col min="203" max="203" width="11.453125" style="2" customWidth="1"/>
    <col min="204" max="204" width="5.6328125" style="2"/>
    <col min="205" max="205" width="11.453125" style="2" customWidth="1"/>
    <col min="206" max="210" width="5.6328125" style="2"/>
    <col min="211" max="211" width="11.453125" style="2" customWidth="1"/>
    <col min="212" max="216" width="5.6328125" style="2"/>
    <col min="217" max="217" width="11.453125" style="2" customWidth="1"/>
    <col min="218" max="222" width="5.6328125" style="2"/>
    <col min="223" max="223" width="11.453125" style="2" customWidth="1"/>
    <col min="224" max="224" width="5.6328125" style="2"/>
    <col min="225" max="226" width="11.453125" style="2" customWidth="1"/>
    <col min="227" max="230" width="5.6328125" style="2"/>
    <col min="231" max="231" width="11.453125" style="2" customWidth="1"/>
    <col min="232" max="236" width="5.6328125" style="2"/>
    <col min="237" max="237" width="11.453125" style="2" customWidth="1"/>
    <col min="238" max="242" width="5.6328125" style="2"/>
    <col min="243" max="243" width="11.453125" style="2" customWidth="1"/>
    <col min="244" max="244" width="5.6328125" style="2"/>
    <col min="245" max="245" width="11.453125" style="2" customWidth="1"/>
    <col min="246" max="250" width="5.6328125" style="2"/>
    <col min="251" max="251" width="11.453125" style="2" customWidth="1"/>
    <col min="252" max="256" width="5.6328125" style="2"/>
    <col min="257" max="257" width="11.453125" style="2" customWidth="1"/>
    <col min="258" max="16384" width="5.6328125" style="2"/>
  </cols>
  <sheetData>
    <row r="1" spans="1:262" s="14" customFormat="1" ht="13.5" customHeight="1" x14ac:dyDescent="0.25">
      <c r="A1" s="9" t="s">
        <v>19</v>
      </c>
      <c r="B1" s="9"/>
      <c r="C1" s="10">
        <v>34462</v>
      </c>
      <c r="D1" s="11"/>
      <c r="E1" s="11"/>
      <c r="F1" s="11"/>
      <c r="G1" s="11"/>
      <c r="H1" s="11"/>
      <c r="I1" s="11"/>
      <c r="J1" s="11"/>
      <c r="K1" s="12"/>
      <c r="L1" s="11"/>
      <c r="M1" s="11"/>
      <c r="N1" s="11"/>
      <c r="O1" s="11"/>
      <c r="P1" s="13"/>
      <c r="Q1" s="11"/>
      <c r="R1" s="11"/>
      <c r="S1" s="11"/>
      <c r="T1" s="11"/>
      <c r="U1" s="11" t="s">
        <v>118</v>
      </c>
      <c r="V1" s="11"/>
      <c r="W1" s="10">
        <v>35925</v>
      </c>
      <c r="X1" s="11"/>
      <c r="Y1" s="11"/>
      <c r="Z1" s="11"/>
      <c r="AA1" s="11"/>
      <c r="AB1" s="11"/>
      <c r="AC1" s="11"/>
      <c r="AD1" s="11"/>
      <c r="AE1" s="12"/>
      <c r="AF1" s="11"/>
      <c r="AG1" s="11"/>
      <c r="AH1" s="11"/>
      <c r="AI1" s="11"/>
      <c r="AJ1" s="13"/>
      <c r="AK1" s="11"/>
      <c r="AL1" s="11"/>
      <c r="AM1" s="11"/>
      <c r="AN1" s="11"/>
      <c r="AO1" s="11" t="s">
        <v>118</v>
      </c>
      <c r="AP1" s="11"/>
      <c r="AQ1" s="10">
        <v>37353</v>
      </c>
      <c r="AR1" s="11"/>
      <c r="AS1" s="11"/>
      <c r="AT1" s="11"/>
      <c r="AU1" s="11"/>
      <c r="AV1" s="11"/>
      <c r="AW1" s="11"/>
      <c r="AX1" s="11"/>
      <c r="AY1" s="12"/>
      <c r="AZ1" s="11"/>
      <c r="BA1" s="11"/>
      <c r="BB1" s="11"/>
      <c r="BC1" s="11"/>
      <c r="BD1" s="13"/>
      <c r="BE1" s="11"/>
      <c r="BF1" s="11"/>
      <c r="BG1" s="11"/>
      <c r="BH1" s="11"/>
      <c r="BI1" s="11" t="s">
        <v>118</v>
      </c>
      <c r="BJ1" s="11"/>
      <c r="BK1" s="10">
        <v>38816</v>
      </c>
      <c r="BL1" s="11"/>
      <c r="BM1" s="11"/>
      <c r="BN1" s="11"/>
      <c r="BO1" s="11"/>
      <c r="BP1" s="11"/>
      <c r="BQ1" s="11"/>
      <c r="BR1" s="11"/>
      <c r="BS1" s="12"/>
      <c r="BT1" s="11"/>
      <c r="BU1" s="11"/>
      <c r="BV1" s="11"/>
      <c r="BW1" s="11"/>
      <c r="BX1" s="13"/>
      <c r="BY1" s="11"/>
      <c r="BZ1" s="11"/>
      <c r="CA1" s="11"/>
      <c r="CB1" s="11"/>
      <c r="CC1" s="11" t="s">
        <v>118</v>
      </c>
      <c r="CD1" s="11"/>
      <c r="CE1" s="10">
        <v>40279</v>
      </c>
      <c r="CF1" s="11"/>
      <c r="CG1" s="11"/>
      <c r="CH1" s="11"/>
      <c r="CI1" s="11"/>
      <c r="CJ1" s="11"/>
      <c r="CK1" s="11"/>
      <c r="CL1" s="11"/>
      <c r="CM1" s="12"/>
      <c r="CN1" s="11"/>
      <c r="CO1" s="11"/>
      <c r="CP1" s="11"/>
      <c r="CQ1" s="11"/>
      <c r="CR1" s="13"/>
      <c r="CS1" s="11"/>
      <c r="CT1" s="11"/>
      <c r="CU1" s="11"/>
      <c r="CV1" s="11"/>
      <c r="CW1" s="11" t="s">
        <v>118</v>
      </c>
      <c r="CX1" s="11"/>
      <c r="CY1" s="10">
        <v>41735</v>
      </c>
      <c r="CZ1" s="11"/>
      <c r="DA1" s="11"/>
      <c r="DB1" s="11"/>
      <c r="DC1" s="11"/>
      <c r="DD1" s="11"/>
      <c r="DE1" s="11"/>
      <c r="DF1" s="11"/>
      <c r="DG1" s="12"/>
      <c r="DH1" s="11"/>
      <c r="DI1" s="11"/>
      <c r="DJ1" s="11"/>
      <c r="DK1" s="11"/>
      <c r="DL1" s="13"/>
      <c r="DM1" s="11"/>
      <c r="DN1" s="11"/>
      <c r="DO1" s="11"/>
      <c r="DP1" s="11"/>
      <c r="DQ1" s="11"/>
      <c r="DR1" s="11"/>
      <c r="DS1" s="10">
        <v>43198</v>
      </c>
      <c r="DT1" s="11"/>
      <c r="DU1" s="11"/>
      <c r="DV1" s="11"/>
      <c r="DW1" s="11"/>
      <c r="DX1" s="11"/>
      <c r="DY1" s="11"/>
      <c r="DZ1" s="11"/>
      <c r="EA1" s="12"/>
      <c r="EB1" s="11"/>
      <c r="EC1" s="11"/>
      <c r="ED1" s="11"/>
      <c r="EE1" s="11"/>
      <c r="EF1" s="13"/>
      <c r="EG1" s="11"/>
      <c r="EH1" s="11"/>
      <c r="EI1" s="11"/>
      <c r="EJ1" s="11"/>
      <c r="EK1" s="11"/>
      <c r="EL1" s="11"/>
      <c r="EM1" s="10">
        <v>44654</v>
      </c>
      <c r="EN1" s="11"/>
      <c r="EO1" s="11"/>
      <c r="EP1" s="11"/>
      <c r="EQ1" s="11"/>
      <c r="ER1" s="11"/>
      <c r="ES1" s="11"/>
      <c r="ET1" s="11"/>
      <c r="EU1" s="12"/>
      <c r="EV1" s="11"/>
      <c r="EW1" s="11"/>
      <c r="EX1" s="11"/>
      <c r="EY1" s="11"/>
      <c r="EZ1" s="13"/>
      <c r="FA1" s="11"/>
      <c r="FB1" s="11"/>
      <c r="FC1" s="11"/>
      <c r="FD1" s="11"/>
      <c r="FE1" s="11"/>
      <c r="FF1" s="11"/>
      <c r="FG1" s="10"/>
      <c r="FH1" s="11"/>
      <c r="FI1" s="11"/>
      <c r="FJ1" s="11"/>
      <c r="FK1" s="11"/>
      <c r="FL1" s="11"/>
      <c r="FM1" s="11"/>
      <c r="FN1" s="11"/>
      <c r="FO1" s="12"/>
      <c r="FP1" s="11"/>
      <c r="FQ1" s="11"/>
      <c r="FR1" s="11"/>
      <c r="FS1" s="11"/>
      <c r="FT1" s="13"/>
      <c r="FU1" s="11"/>
      <c r="FV1" s="11"/>
      <c r="FW1" s="11"/>
      <c r="FX1" s="11"/>
      <c r="FY1" s="11"/>
      <c r="FZ1" s="11"/>
      <c r="GA1" s="10"/>
      <c r="GB1" s="11"/>
      <c r="GC1" s="11"/>
      <c r="GD1" s="11"/>
      <c r="GE1" s="11"/>
      <c r="GF1" s="11"/>
      <c r="GG1" s="11"/>
      <c r="GH1" s="11"/>
      <c r="GI1" s="12"/>
      <c r="GJ1" s="11"/>
      <c r="GK1" s="11"/>
      <c r="GL1" s="11"/>
      <c r="GM1" s="11"/>
      <c r="GN1" s="13"/>
      <c r="GO1" s="11"/>
      <c r="GP1" s="11"/>
      <c r="GQ1" s="11"/>
      <c r="GR1" s="11"/>
      <c r="GS1" s="11"/>
      <c r="GT1" s="11"/>
      <c r="GU1" s="10"/>
      <c r="GV1" s="11"/>
      <c r="GW1" s="11"/>
      <c r="GX1" s="11"/>
      <c r="GY1" s="11"/>
      <c r="GZ1" s="11"/>
      <c r="HA1" s="11"/>
      <c r="HB1" s="11"/>
      <c r="HC1" s="12"/>
      <c r="HD1" s="11"/>
      <c r="HE1" s="11"/>
      <c r="HF1" s="11"/>
      <c r="HG1" s="11"/>
      <c r="HH1" s="13"/>
      <c r="HI1" s="11"/>
      <c r="HJ1" s="11"/>
      <c r="HK1" s="11"/>
      <c r="HL1" s="11"/>
      <c r="HM1" s="11"/>
      <c r="HN1" s="11"/>
      <c r="HO1" s="10"/>
      <c r="HP1" s="11"/>
      <c r="HQ1" s="11"/>
      <c r="HR1" s="11"/>
      <c r="HS1" s="11"/>
      <c r="HT1" s="11"/>
      <c r="HU1" s="11"/>
      <c r="HV1" s="11"/>
      <c r="HW1" s="12"/>
      <c r="HX1" s="11"/>
      <c r="HY1" s="11"/>
      <c r="HZ1" s="11"/>
      <c r="IA1" s="11"/>
      <c r="IB1" s="13"/>
      <c r="IC1" s="11"/>
      <c r="ID1" s="11"/>
      <c r="IE1" s="11"/>
      <c r="IF1" s="11"/>
      <c r="IG1" s="11"/>
      <c r="IH1" s="11"/>
      <c r="II1" s="10"/>
      <c r="IJ1" s="11"/>
      <c r="IK1" s="11"/>
      <c r="IL1" s="11"/>
      <c r="IM1" s="11"/>
      <c r="IN1" s="11"/>
      <c r="IO1" s="11"/>
      <c r="IP1" s="11"/>
      <c r="IQ1" s="12"/>
      <c r="IR1" s="11"/>
      <c r="IS1" s="11"/>
      <c r="IT1" s="11"/>
      <c r="IU1" s="11"/>
      <c r="IV1" s="13"/>
      <c r="IW1" s="11"/>
      <c r="IX1" s="11"/>
      <c r="IY1" s="11"/>
      <c r="IZ1" s="11"/>
      <c r="JA1" s="11"/>
      <c r="JB1" s="11"/>
    </row>
    <row r="2" spans="1:262" s="14" customFormat="1" ht="13.5" customHeight="1" x14ac:dyDescent="0.25">
      <c r="A2" s="9" t="s">
        <v>129</v>
      </c>
      <c r="B2" s="9"/>
      <c r="C2" s="10">
        <v>34483</v>
      </c>
      <c r="D2" s="11"/>
      <c r="E2" s="11"/>
      <c r="F2" s="11"/>
      <c r="G2" s="11"/>
      <c r="H2" s="11"/>
      <c r="I2" s="11"/>
      <c r="J2" s="11"/>
      <c r="K2" s="12"/>
      <c r="L2" s="11"/>
      <c r="M2" s="11"/>
      <c r="N2" s="11"/>
      <c r="O2" s="11"/>
      <c r="P2" s="13"/>
      <c r="Q2" s="11"/>
      <c r="R2" s="11"/>
      <c r="S2" s="11"/>
      <c r="T2" s="11"/>
      <c r="U2" s="11"/>
      <c r="V2" s="11"/>
      <c r="W2" s="10">
        <v>35939</v>
      </c>
      <c r="X2" s="11"/>
      <c r="Y2" s="11"/>
      <c r="Z2" s="11"/>
      <c r="AA2" s="11"/>
      <c r="AB2" s="11"/>
      <c r="AC2" s="11"/>
      <c r="AD2" s="11"/>
      <c r="AE2" s="12"/>
      <c r="AF2" s="11"/>
      <c r="AG2" s="11"/>
      <c r="AH2" s="11"/>
      <c r="AI2" s="11"/>
      <c r="AJ2" s="13"/>
      <c r="AK2" s="11"/>
      <c r="AL2" s="11"/>
      <c r="AM2" s="11"/>
      <c r="AN2" s="11"/>
      <c r="AO2" s="11"/>
      <c r="AP2" s="11"/>
      <c r="AQ2" s="10">
        <v>37367</v>
      </c>
      <c r="AR2" s="11"/>
      <c r="AS2" s="11"/>
      <c r="AT2" s="11"/>
      <c r="AU2" s="11"/>
      <c r="AV2" s="11"/>
      <c r="AW2" s="11"/>
      <c r="AX2" s="11"/>
      <c r="AY2" s="12"/>
      <c r="AZ2" s="11"/>
      <c r="BA2" s="11"/>
      <c r="BB2" s="11"/>
      <c r="BC2" s="11"/>
      <c r="BD2" s="13"/>
      <c r="BE2" s="11"/>
      <c r="BF2" s="11"/>
      <c r="BG2" s="11"/>
      <c r="BH2" s="11"/>
      <c r="BI2" s="11"/>
      <c r="BJ2" s="11"/>
      <c r="BK2" s="10">
        <v>38830</v>
      </c>
      <c r="BL2" s="11"/>
      <c r="BM2" s="11"/>
      <c r="BN2" s="11"/>
      <c r="BO2" s="11"/>
      <c r="BP2" s="11"/>
      <c r="BQ2" s="11"/>
      <c r="BR2" s="11"/>
      <c r="BS2" s="12"/>
      <c r="BT2" s="11"/>
      <c r="BU2" s="11"/>
      <c r="BV2" s="11"/>
      <c r="BW2" s="11"/>
      <c r="BX2" s="13"/>
      <c r="BY2" s="11"/>
      <c r="BZ2" s="11"/>
      <c r="CA2" s="11"/>
      <c r="CB2" s="11"/>
      <c r="CC2" s="11"/>
      <c r="CD2" s="11"/>
      <c r="CE2" s="10">
        <v>40293</v>
      </c>
      <c r="CF2" s="11"/>
      <c r="CG2" s="11"/>
      <c r="CH2" s="11"/>
      <c r="CI2" s="11"/>
      <c r="CJ2" s="11"/>
      <c r="CK2" s="11"/>
      <c r="CL2" s="11"/>
      <c r="CM2" s="12"/>
      <c r="CN2" s="11"/>
      <c r="CO2" s="11"/>
      <c r="CP2" s="11"/>
      <c r="CQ2" s="11"/>
      <c r="CR2" s="13"/>
      <c r="CS2" s="11"/>
      <c r="CT2" s="11"/>
      <c r="CU2" s="11"/>
      <c r="CV2" s="11"/>
      <c r="CW2" s="11"/>
      <c r="CX2" s="11"/>
      <c r="CY2" s="10">
        <v>41735</v>
      </c>
      <c r="CZ2" s="11"/>
      <c r="DA2" s="11"/>
      <c r="DB2" s="11"/>
      <c r="DC2" s="11"/>
      <c r="DD2" s="11"/>
      <c r="DE2" s="11"/>
      <c r="DF2" s="11"/>
      <c r="DG2" s="178" t="s">
        <v>1068</v>
      </c>
      <c r="DH2" s="11"/>
      <c r="DI2" s="11"/>
      <c r="DJ2" s="11"/>
      <c r="DK2" s="11"/>
      <c r="DL2" s="13"/>
      <c r="DM2" s="178" t="s">
        <v>1069</v>
      </c>
      <c r="DN2" s="11"/>
      <c r="DO2" s="11"/>
      <c r="DP2" s="11"/>
      <c r="DQ2" s="11"/>
      <c r="DR2" s="11"/>
      <c r="DS2" s="10">
        <v>43198</v>
      </c>
      <c r="DT2" s="11"/>
      <c r="DU2" s="11"/>
      <c r="DV2" s="11"/>
      <c r="DW2" s="11"/>
      <c r="DX2" s="11"/>
      <c r="DY2" s="11"/>
      <c r="DZ2" s="11"/>
      <c r="EA2" s="12" t="s">
        <v>1106</v>
      </c>
      <c r="EB2" s="11"/>
      <c r="EC2" s="11"/>
      <c r="ED2" s="11"/>
      <c r="EE2" s="11"/>
      <c r="EF2" s="13"/>
      <c r="EG2" s="11" t="s">
        <v>1069</v>
      </c>
      <c r="EH2" s="11"/>
      <c r="EI2" s="11"/>
      <c r="EJ2" s="11"/>
      <c r="EK2" s="11"/>
      <c r="EL2" s="11"/>
      <c r="EM2" s="10">
        <v>44654</v>
      </c>
      <c r="EN2" s="11"/>
      <c r="EO2" s="11"/>
      <c r="EP2" s="11"/>
      <c r="EQ2" s="11"/>
      <c r="ER2" s="11"/>
      <c r="ES2" s="11"/>
      <c r="ET2" s="11"/>
      <c r="EU2" s="12"/>
      <c r="EV2" s="11"/>
      <c r="EW2" s="11"/>
      <c r="EX2" s="11"/>
      <c r="EY2" s="11"/>
      <c r="EZ2" s="13"/>
      <c r="FA2" s="11"/>
      <c r="FB2" s="11"/>
      <c r="FC2" s="11"/>
      <c r="FD2" s="11"/>
      <c r="FE2" s="11"/>
      <c r="FF2" s="11"/>
      <c r="FG2" s="10"/>
      <c r="FH2" s="11"/>
      <c r="FI2" s="11"/>
      <c r="FJ2" s="11"/>
      <c r="FK2" s="11"/>
      <c r="FL2" s="11"/>
      <c r="FM2" s="11"/>
      <c r="FN2" s="11"/>
      <c r="FO2" s="12"/>
      <c r="FP2" s="11"/>
      <c r="FQ2" s="11"/>
      <c r="FR2" s="11"/>
      <c r="FS2" s="11"/>
      <c r="FT2" s="13"/>
      <c r="FU2" s="11"/>
      <c r="FV2" s="11"/>
      <c r="FW2" s="11"/>
      <c r="FX2" s="11"/>
      <c r="FY2" s="11"/>
      <c r="FZ2" s="11"/>
      <c r="GA2" s="10"/>
      <c r="GB2" s="11"/>
      <c r="GC2" s="11"/>
      <c r="GD2" s="11"/>
      <c r="GE2" s="11"/>
      <c r="GF2" s="11"/>
      <c r="GG2" s="11"/>
      <c r="GH2" s="11"/>
      <c r="GI2" s="12"/>
      <c r="GJ2" s="11"/>
      <c r="GK2" s="11"/>
      <c r="GL2" s="11"/>
      <c r="GM2" s="11"/>
      <c r="GN2" s="13"/>
      <c r="GO2" s="11"/>
      <c r="GP2" s="11"/>
      <c r="GQ2" s="11"/>
      <c r="GR2" s="11"/>
      <c r="GS2" s="11"/>
      <c r="GT2" s="11"/>
      <c r="GU2" s="10"/>
      <c r="GV2" s="11"/>
      <c r="GW2" s="11"/>
      <c r="GX2" s="11"/>
      <c r="GY2" s="11"/>
      <c r="GZ2" s="11"/>
      <c r="HA2" s="11"/>
      <c r="HB2" s="11"/>
      <c r="HC2" s="12"/>
      <c r="HD2" s="11"/>
      <c r="HE2" s="11"/>
      <c r="HF2" s="11"/>
      <c r="HG2" s="11"/>
      <c r="HH2" s="13"/>
      <c r="HI2" s="11"/>
      <c r="HJ2" s="11"/>
      <c r="HK2" s="11"/>
      <c r="HL2" s="11"/>
      <c r="HM2" s="11"/>
      <c r="HN2" s="11"/>
      <c r="HO2" s="10"/>
      <c r="HP2" s="11"/>
      <c r="HQ2" s="11"/>
      <c r="HR2" s="11"/>
      <c r="HS2" s="11"/>
      <c r="HT2" s="11"/>
      <c r="HU2" s="11"/>
      <c r="HV2" s="11"/>
      <c r="HW2" s="12"/>
      <c r="HX2" s="11"/>
      <c r="HY2" s="11"/>
      <c r="HZ2" s="11"/>
      <c r="IA2" s="11"/>
      <c r="IB2" s="13"/>
      <c r="IC2" s="11"/>
      <c r="ID2" s="11"/>
      <c r="IE2" s="11"/>
      <c r="IF2" s="11"/>
      <c r="IG2" s="11"/>
      <c r="IH2" s="11"/>
      <c r="II2" s="10"/>
      <c r="IJ2" s="11"/>
      <c r="IK2" s="11"/>
      <c r="IL2" s="11"/>
      <c r="IM2" s="11"/>
      <c r="IN2" s="11"/>
      <c r="IO2" s="11"/>
      <c r="IP2" s="11"/>
      <c r="IQ2" s="12"/>
      <c r="IR2" s="11"/>
      <c r="IS2" s="11"/>
      <c r="IT2" s="11"/>
      <c r="IU2" s="11"/>
      <c r="IV2" s="13"/>
      <c r="IW2" s="11"/>
      <c r="IX2" s="11"/>
      <c r="IY2" s="11"/>
      <c r="IZ2" s="11"/>
      <c r="JA2" s="11"/>
      <c r="JB2" s="11"/>
    </row>
    <row r="3" spans="1:262" ht="13.5" customHeight="1" x14ac:dyDescent="0.25">
      <c r="A3" s="15" t="s">
        <v>21</v>
      </c>
      <c r="B3" s="15"/>
      <c r="C3" s="16">
        <v>386</v>
      </c>
      <c r="D3" s="17"/>
      <c r="E3" s="17"/>
      <c r="F3" s="17"/>
      <c r="G3" s="17"/>
      <c r="H3" s="17"/>
      <c r="I3" s="17"/>
      <c r="J3" s="17"/>
      <c r="K3" s="18"/>
      <c r="L3" s="17"/>
      <c r="M3" s="17"/>
      <c r="N3" s="17"/>
      <c r="O3" s="17"/>
      <c r="P3" s="19"/>
      <c r="Q3" s="17"/>
      <c r="R3" s="17"/>
      <c r="S3" s="17"/>
      <c r="T3" s="17"/>
      <c r="U3" s="17"/>
      <c r="V3" s="17"/>
      <c r="W3" s="16">
        <v>385</v>
      </c>
      <c r="X3" s="17"/>
      <c r="Y3" s="17"/>
      <c r="Z3" s="17"/>
      <c r="AA3" s="17"/>
      <c r="AB3" s="17"/>
      <c r="AC3" s="17"/>
      <c r="AD3" s="17"/>
      <c r="AE3" s="18"/>
      <c r="AF3" s="17"/>
      <c r="AG3" s="17"/>
      <c r="AH3" s="17"/>
      <c r="AI3" s="17"/>
      <c r="AJ3" s="19"/>
      <c r="AK3" s="17"/>
      <c r="AL3" s="17"/>
      <c r="AM3" s="17"/>
      <c r="AN3" s="17"/>
      <c r="AO3" s="17"/>
      <c r="AP3" s="17"/>
      <c r="AQ3" s="16">
        <v>386</v>
      </c>
      <c r="AR3" s="17"/>
      <c r="AS3" s="17"/>
      <c r="AT3" s="17"/>
      <c r="AU3" s="17"/>
      <c r="AV3" s="17"/>
      <c r="AW3" s="17"/>
      <c r="AX3" s="17"/>
      <c r="AY3" s="18"/>
      <c r="AZ3" s="17"/>
      <c r="BA3" s="17"/>
      <c r="BB3" s="17"/>
      <c r="BC3" s="17"/>
      <c r="BD3" s="19"/>
      <c r="BE3" s="17"/>
      <c r="BF3" s="17"/>
      <c r="BG3" s="17"/>
      <c r="BH3" s="17"/>
      <c r="BI3" s="17"/>
      <c r="BJ3" s="17"/>
      <c r="BK3" s="16">
        <v>385</v>
      </c>
      <c r="BL3" s="17"/>
      <c r="BM3" s="17"/>
      <c r="BN3" s="17"/>
      <c r="BO3" s="17"/>
      <c r="BP3" s="17"/>
      <c r="BQ3" s="17"/>
      <c r="BR3" s="17"/>
      <c r="BS3" s="18"/>
      <c r="BT3" s="17"/>
      <c r="BU3" s="17"/>
      <c r="BV3" s="17"/>
      <c r="BW3" s="17"/>
      <c r="BX3" s="19"/>
      <c r="BY3" s="17"/>
      <c r="BZ3" s="17"/>
      <c r="CA3" s="17"/>
      <c r="CB3" s="17"/>
      <c r="CC3" s="17"/>
      <c r="CD3" s="17"/>
      <c r="CE3" s="16">
        <v>386</v>
      </c>
      <c r="CF3" s="17"/>
      <c r="CG3" s="17"/>
      <c r="CH3" s="17"/>
      <c r="CI3" s="17"/>
      <c r="CJ3" s="17"/>
      <c r="CK3" s="17"/>
      <c r="CL3" s="17"/>
      <c r="CM3" s="18"/>
      <c r="CN3" s="17"/>
      <c r="CO3" s="17"/>
      <c r="CP3" s="17"/>
      <c r="CQ3" s="17"/>
      <c r="CR3" s="19"/>
      <c r="CS3" s="17"/>
      <c r="CT3" s="17"/>
      <c r="CU3" s="17"/>
      <c r="CV3" s="17"/>
      <c r="CW3" s="17"/>
      <c r="CX3" s="17"/>
      <c r="CY3" s="16">
        <v>199</v>
      </c>
      <c r="CZ3" s="17"/>
      <c r="DA3" s="17"/>
      <c r="DB3" s="17"/>
      <c r="DC3" s="17"/>
      <c r="DD3" s="17"/>
      <c r="DE3" s="17"/>
      <c r="DF3" s="17"/>
      <c r="DG3" s="175">
        <v>106</v>
      </c>
      <c r="DH3" s="17"/>
      <c r="DI3" s="17"/>
      <c r="DJ3" s="17"/>
      <c r="DK3" s="17"/>
      <c r="DL3" s="19"/>
      <c r="DM3" s="175">
        <v>93</v>
      </c>
      <c r="DN3" s="17"/>
      <c r="DO3" s="17"/>
      <c r="DP3" s="17"/>
      <c r="DQ3" s="17"/>
      <c r="DR3" s="17"/>
      <c r="DS3" s="16">
        <v>199</v>
      </c>
      <c r="DT3" s="17"/>
      <c r="DU3" s="17"/>
      <c r="DV3" s="17"/>
      <c r="DW3" s="17"/>
      <c r="DX3" s="17"/>
      <c r="DY3" s="17"/>
      <c r="DZ3" s="17"/>
      <c r="EA3" s="53">
        <v>106</v>
      </c>
      <c r="EB3" s="17"/>
      <c r="EC3" s="17"/>
      <c r="ED3" s="17"/>
      <c r="EE3" s="17"/>
      <c r="EF3" s="19"/>
      <c r="EG3" s="2">
        <v>93</v>
      </c>
      <c r="EH3" s="17"/>
      <c r="EI3" s="17"/>
      <c r="EJ3" s="17"/>
      <c r="EK3" s="17"/>
      <c r="EL3" s="17"/>
      <c r="EM3" s="16">
        <v>199</v>
      </c>
      <c r="EN3" s="17"/>
      <c r="EO3" s="17"/>
      <c r="EP3" s="17"/>
      <c r="EQ3" s="17"/>
      <c r="ER3" s="17"/>
      <c r="ES3" s="17"/>
      <c r="ET3" s="17"/>
      <c r="EU3" s="18"/>
      <c r="EV3" s="17"/>
      <c r="EW3" s="17"/>
      <c r="EX3" s="17"/>
      <c r="EY3" s="17"/>
      <c r="EZ3" s="19"/>
      <c r="FA3" s="17"/>
      <c r="FB3" s="17"/>
      <c r="FC3" s="17"/>
      <c r="FD3" s="17"/>
      <c r="FE3" s="17"/>
      <c r="FF3" s="17"/>
      <c r="FG3" s="16"/>
      <c r="FH3" s="17"/>
      <c r="FI3" s="17"/>
      <c r="FJ3" s="17"/>
      <c r="FK3" s="17"/>
      <c r="FL3" s="17"/>
      <c r="FM3" s="17"/>
      <c r="FN3" s="17"/>
      <c r="FO3" s="18"/>
      <c r="FP3" s="17"/>
      <c r="FQ3" s="17"/>
      <c r="FR3" s="17"/>
      <c r="FS3" s="17"/>
      <c r="FT3" s="19"/>
      <c r="FU3" s="17"/>
      <c r="FV3" s="17"/>
      <c r="FW3" s="17"/>
      <c r="FX3" s="17"/>
      <c r="FY3" s="17"/>
      <c r="FZ3" s="17"/>
      <c r="GA3" s="16"/>
      <c r="GB3" s="17"/>
      <c r="GC3" s="17"/>
      <c r="GD3" s="17"/>
      <c r="GE3" s="17"/>
      <c r="GF3" s="17"/>
      <c r="GG3" s="17"/>
      <c r="GH3" s="17"/>
      <c r="GI3" s="18"/>
      <c r="GJ3" s="17"/>
      <c r="GK3" s="17"/>
      <c r="GL3" s="17"/>
      <c r="GM3" s="17"/>
      <c r="GN3" s="19"/>
      <c r="GO3" s="17"/>
      <c r="GP3" s="17"/>
      <c r="GQ3" s="17"/>
      <c r="GR3" s="17"/>
      <c r="GS3" s="17"/>
      <c r="GT3" s="17"/>
      <c r="GU3" s="16"/>
      <c r="GV3" s="17"/>
      <c r="GW3" s="17"/>
      <c r="GX3" s="17"/>
      <c r="GY3" s="17"/>
      <c r="GZ3" s="17"/>
      <c r="HA3" s="17"/>
      <c r="HB3" s="17"/>
      <c r="HC3" s="18"/>
      <c r="HD3" s="17"/>
      <c r="HE3" s="17"/>
      <c r="HF3" s="17"/>
      <c r="HG3" s="17"/>
      <c r="HH3" s="19"/>
      <c r="HI3" s="17"/>
      <c r="HJ3" s="17"/>
      <c r="HK3" s="17"/>
      <c r="HL3" s="17"/>
      <c r="HM3" s="17"/>
      <c r="HN3" s="17"/>
      <c r="HO3" s="16"/>
      <c r="HP3" s="17"/>
      <c r="HQ3" s="17"/>
      <c r="HR3" s="17"/>
      <c r="HS3" s="17"/>
      <c r="HT3" s="17"/>
      <c r="HU3" s="17"/>
      <c r="HV3" s="17"/>
      <c r="HW3" s="18"/>
      <c r="HX3" s="17"/>
      <c r="HY3" s="17"/>
      <c r="HZ3" s="17"/>
      <c r="IA3" s="17"/>
      <c r="IB3" s="19"/>
      <c r="IC3" s="17"/>
      <c r="ID3" s="17"/>
      <c r="IE3" s="17"/>
      <c r="IF3" s="17"/>
      <c r="IG3" s="17"/>
      <c r="IH3" s="17"/>
      <c r="II3" s="16"/>
      <c r="IJ3" s="17"/>
      <c r="IK3" s="17"/>
      <c r="IL3" s="17"/>
      <c r="IM3" s="17"/>
      <c r="IN3" s="17"/>
      <c r="IO3" s="17"/>
      <c r="IP3" s="17"/>
      <c r="IQ3" s="18"/>
      <c r="IR3" s="17"/>
      <c r="IS3" s="17"/>
      <c r="IT3" s="17"/>
      <c r="IU3" s="17"/>
      <c r="IV3" s="19"/>
      <c r="IW3" s="17"/>
      <c r="IX3" s="17"/>
      <c r="IY3" s="17"/>
      <c r="IZ3" s="17"/>
      <c r="JA3" s="17"/>
      <c r="JB3" s="17"/>
    </row>
    <row r="4" spans="1:262" s="26" customFormat="1" ht="13.5" customHeight="1" x14ac:dyDescent="0.25">
      <c r="A4" s="20" t="s">
        <v>22</v>
      </c>
      <c r="B4" s="21"/>
      <c r="C4" s="22">
        <v>7959228</v>
      </c>
      <c r="D4" s="23"/>
      <c r="E4" s="23"/>
      <c r="F4" s="23"/>
      <c r="G4" s="23"/>
      <c r="H4" s="23"/>
      <c r="I4" s="23"/>
      <c r="J4" s="23"/>
      <c r="K4" s="24"/>
      <c r="L4" s="23"/>
      <c r="M4" s="23"/>
      <c r="N4" s="23"/>
      <c r="O4" s="23"/>
      <c r="P4" s="25"/>
      <c r="Q4" s="23"/>
      <c r="R4" s="23"/>
      <c r="S4" s="23"/>
      <c r="T4" s="23"/>
      <c r="U4" s="23"/>
      <c r="V4" s="23"/>
      <c r="W4" s="22">
        <v>8062708</v>
      </c>
      <c r="X4" s="23"/>
      <c r="Y4" s="23"/>
      <c r="Z4" s="23"/>
      <c r="AA4" s="23"/>
      <c r="AB4" s="23"/>
      <c r="AC4" s="23"/>
      <c r="AD4" s="23"/>
      <c r="AE4" s="24"/>
      <c r="AF4" s="23"/>
      <c r="AG4" s="23"/>
      <c r="AH4" s="23"/>
      <c r="AI4" s="23"/>
      <c r="AJ4" s="25"/>
      <c r="AK4" s="23"/>
      <c r="AL4" s="23"/>
      <c r="AM4" s="23"/>
      <c r="AN4" s="23"/>
      <c r="AO4" s="23"/>
      <c r="AP4" s="23"/>
      <c r="AQ4" s="22">
        <v>8061101</v>
      </c>
      <c r="AR4" s="23"/>
      <c r="AS4" s="23"/>
      <c r="AT4" s="23"/>
      <c r="AU4" s="23"/>
      <c r="AV4" s="23"/>
      <c r="AW4" s="23"/>
      <c r="AX4" s="23"/>
      <c r="AY4" s="24"/>
      <c r="AZ4" s="23"/>
      <c r="BA4" s="23"/>
      <c r="BB4" s="23"/>
      <c r="BC4" s="23"/>
      <c r="BD4" s="25"/>
      <c r="BE4" s="23"/>
      <c r="BF4" s="23"/>
      <c r="BG4" s="23"/>
      <c r="BH4" s="23"/>
      <c r="BI4" s="23"/>
      <c r="BJ4" s="23"/>
      <c r="BK4" s="22">
        <v>8043961</v>
      </c>
      <c r="BL4" s="23"/>
      <c r="BM4" s="23"/>
      <c r="BN4" s="23"/>
      <c r="BO4" s="23"/>
      <c r="BP4" s="23"/>
      <c r="BQ4" s="23"/>
      <c r="BR4" s="23"/>
      <c r="BS4" s="24"/>
      <c r="BT4" s="23"/>
      <c r="BU4" s="23"/>
      <c r="BV4" s="23"/>
      <c r="BW4" s="23"/>
      <c r="BX4" s="25"/>
      <c r="BY4" s="23"/>
      <c r="BZ4" s="23"/>
      <c r="CA4" s="23"/>
      <c r="CB4" s="23"/>
      <c r="CC4" s="23"/>
      <c r="CD4" s="23"/>
      <c r="CE4" s="22">
        <v>8034394</v>
      </c>
      <c r="CF4" s="23"/>
      <c r="CG4" s="23"/>
      <c r="CH4" s="23"/>
      <c r="CI4" s="23"/>
      <c r="CJ4" s="23"/>
      <c r="CK4" s="23"/>
      <c r="CL4" s="23"/>
      <c r="CM4" s="24"/>
      <c r="CN4" s="23"/>
      <c r="CO4" s="23"/>
      <c r="CP4" s="23"/>
      <c r="CQ4" s="23"/>
      <c r="CR4" s="25"/>
      <c r="CS4" s="23"/>
      <c r="CT4" s="23"/>
      <c r="CU4" s="23"/>
      <c r="CV4" s="23"/>
      <c r="CW4" s="23"/>
      <c r="CX4" s="23"/>
      <c r="CY4" s="22">
        <v>8144856.6337275235</v>
      </c>
      <c r="CZ4" s="23"/>
      <c r="DA4" s="23"/>
      <c r="DB4" s="23"/>
      <c r="DC4" s="23"/>
      <c r="DD4" s="23"/>
      <c r="DE4" s="23"/>
      <c r="DF4" s="23"/>
      <c r="DG4" s="176">
        <v>8144856.6337275235</v>
      </c>
      <c r="DH4" s="23"/>
      <c r="DI4" s="23"/>
      <c r="DJ4" s="23"/>
      <c r="DK4" s="23"/>
      <c r="DL4" s="25"/>
      <c r="DM4" s="176">
        <v>8144856.6337275235</v>
      </c>
      <c r="DN4" s="23"/>
      <c r="DO4" s="23"/>
      <c r="DP4" s="23"/>
      <c r="DQ4" s="23"/>
      <c r="DR4" s="23"/>
      <c r="DS4" s="22">
        <v>8312264</v>
      </c>
      <c r="DT4" s="23"/>
      <c r="DU4" s="23"/>
      <c r="DV4" s="23"/>
      <c r="DW4" s="23"/>
      <c r="DX4" s="23"/>
      <c r="DY4" s="23"/>
      <c r="DZ4" s="23"/>
      <c r="EA4" s="176">
        <v>8312264</v>
      </c>
      <c r="EB4" s="23"/>
      <c r="EC4" s="23"/>
      <c r="ED4" s="23"/>
      <c r="EE4" s="23"/>
      <c r="EF4" s="25"/>
      <c r="EG4" s="176">
        <v>8312264</v>
      </c>
      <c r="EH4" s="23"/>
      <c r="EI4" s="23"/>
      <c r="EJ4" s="23"/>
      <c r="EK4" s="23"/>
      <c r="EL4" s="23"/>
      <c r="EM4" s="22">
        <v>8215304</v>
      </c>
      <c r="EN4" s="23"/>
      <c r="EO4" s="23"/>
      <c r="EP4" s="23"/>
      <c r="EQ4" s="23"/>
      <c r="ER4" s="23"/>
      <c r="ES4" s="23"/>
      <c r="ET4" s="23"/>
      <c r="EU4" s="24"/>
      <c r="EV4" s="23"/>
      <c r="EW4" s="23"/>
      <c r="EX4" s="23"/>
      <c r="EY4" s="23"/>
      <c r="EZ4" s="25"/>
      <c r="FA4" s="23"/>
      <c r="FB4" s="23"/>
      <c r="FC4" s="23"/>
      <c r="FD4" s="23"/>
      <c r="FE4" s="23"/>
      <c r="FF4" s="23"/>
      <c r="FG4" s="22"/>
      <c r="FH4" s="23"/>
      <c r="FI4" s="23"/>
      <c r="FJ4" s="23"/>
      <c r="FK4" s="23"/>
      <c r="FL4" s="23"/>
      <c r="FM4" s="23"/>
      <c r="FN4" s="23"/>
      <c r="FO4" s="24"/>
      <c r="FP4" s="23"/>
      <c r="FQ4" s="23"/>
      <c r="FR4" s="23"/>
      <c r="FS4" s="23"/>
      <c r="FT4" s="25"/>
      <c r="FU4" s="23"/>
      <c r="FV4" s="23"/>
      <c r="FW4" s="23"/>
      <c r="FX4" s="23"/>
      <c r="FY4" s="23"/>
      <c r="FZ4" s="23"/>
      <c r="GA4" s="22"/>
      <c r="GB4" s="23"/>
      <c r="GC4" s="23"/>
      <c r="GD4" s="23"/>
      <c r="GE4" s="23"/>
      <c r="GF4" s="23"/>
      <c r="GG4" s="23"/>
      <c r="GH4" s="23"/>
      <c r="GI4" s="24"/>
      <c r="GJ4" s="23"/>
      <c r="GK4" s="23"/>
      <c r="GL4" s="23"/>
      <c r="GM4" s="23"/>
      <c r="GN4" s="25"/>
      <c r="GO4" s="23"/>
      <c r="GP4" s="23"/>
      <c r="GQ4" s="23"/>
      <c r="GR4" s="23"/>
      <c r="GS4" s="23"/>
      <c r="GT4" s="23"/>
      <c r="GU4" s="22"/>
      <c r="GV4" s="23"/>
      <c r="GW4" s="23"/>
      <c r="GX4" s="23"/>
      <c r="GY4" s="23"/>
      <c r="GZ4" s="23"/>
      <c r="HA4" s="23"/>
      <c r="HB4" s="23"/>
      <c r="HC4" s="24"/>
      <c r="HD4" s="23"/>
      <c r="HE4" s="23"/>
      <c r="HF4" s="23"/>
      <c r="HG4" s="23"/>
      <c r="HH4" s="25"/>
      <c r="HI4" s="23"/>
      <c r="HJ4" s="23"/>
      <c r="HK4" s="23"/>
      <c r="HL4" s="23"/>
      <c r="HM4" s="23"/>
      <c r="HN4" s="23"/>
      <c r="HO4" s="22"/>
      <c r="HP4" s="23"/>
      <c r="HQ4" s="23"/>
      <c r="HR4" s="23"/>
      <c r="HS4" s="23"/>
      <c r="HT4" s="23"/>
      <c r="HU4" s="23"/>
      <c r="HV4" s="23"/>
      <c r="HW4" s="24"/>
      <c r="HX4" s="23"/>
      <c r="HY4" s="23"/>
      <c r="HZ4" s="23"/>
      <c r="IA4" s="23"/>
      <c r="IB4" s="25"/>
      <c r="IC4" s="23"/>
      <c r="ID4" s="23"/>
      <c r="IE4" s="23"/>
      <c r="IF4" s="23"/>
      <c r="IG4" s="23"/>
      <c r="IH4" s="23"/>
      <c r="II4" s="22"/>
      <c r="IJ4" s="23"/>
      <c r="IK4" s="23"/>
      <c r="IL4" s="23"/>
      <c r="IM4" s="23"/>
      <c r="IN4" s="23"/>
      <c r="IO4" s="23"/>
      <c r="IP4" s="23"/>
      <c r="IQ4" s="24"/>
      <c r="IR4" s="23"/>
      <c r="IS4" s="23"/>
      <c r="IT4" s="23"/>
      <c r="IU4" s="23"/>
      <c r="IV4" s="25"/>
      <c r="IW4" s="23"/>
      <c r="IX4" s="23"/>
      <c r="IY4" s="23"/>
      <c r="IZ4" s="23"/>
      <c r="JA4" s="23"/>
      <c r="JB4" s="23"/>
    </row>
    <row r="5" spans="1:262" s="26" customFormat="1" ht="13.5" customHeight="1" x14ac:dyDescent="0.25">
      <c r="A5" s="20" t="s">
        <v>23</v>
      </c>
      <c r="B5" s="21"/>
      <c r="C5" s="22">
        <v>5485538</v>
      </c>
      <c r="D5" s="23"/>
      <c r="E5" s="23"/>
      <c r="F5" s="23"/>
      <c r="G5" s="23"/>
      <c r="H5" s="23"/>
      <c r="I5" s="23"/>
      <c r="J5" s="23"/>
      <c r="K5" s="24"/>
      <c r="L5" s="23"/>
      <c r="M5" s="23"/>
      <c r="N5" s="23"/>
      <c r="O5" s="23"/>
      <c r="P5" s="25"/>
      <c r="Q5" s="23"/>
      <c r="R5" s="23"/>
      <c r="S5" s="23"/>
      <c r="T5" s="23"/>
      <c r="U5" s="23"/>
      <c r="V5" s="23"/>
      <c r="W5" s="22">
        <v>4536254</v>
      </c>
      <c r="X5" s="23"/>
      <c r="Y5" s="23"/>
      <c r="Z5" s="23"/>
      <c r="AA5" s="23"/>
      <c r="AB5" s="23"/>
      <c r="AC5" s="23"/>
      <c r="AD5" s="23"/>
      <c r="AE5" s="24"/>
      <c r="AF5" s="23"/>
      <c r="AG5" s="23"/>
      <c r="AH5" s="23"/>
      <c r="AI5" s="23"/>
      <c r="AJ5" s="25"/>
      <c r="AK5" s="23"/>
      <c r="AL5" s="23"/>
      <c r="AM5" s="23"/>
      <c r="AN5" s="23"/>
      <c r="AO5" s="23"/>
      <c r="AP5" s="23"/>
      <c r="AQ5" s="22">
        <v>5685655</v>
      </c>
      <c r="AR5" s="23"/>
      <c r="AS5" s="23"/>
      <c r="AT5" s="23"/>
      <c r="AU5" s="23"/>
      <c r="AV5" s="23"/>
      <c r="AW5" s="23"/>
      <c r="AX5" s="23"/>
      <c r="AY5" s="24"/>
      <c r="AZ5" s="23"/>
      <c r="BA5" s="23"/>
      <c r="BB5" s="23"/>
      <c r="BC5" s="23"/>
      <c r="BD5" s="25"/>
      <c r="BE5" s="23"/>
      <c r="BF5" s="23"/>
      <c r="BG5" s="23"/>
      <c r="BH5" s="23"/>
      <c r="BI5" s="23"/>
      <c r="BJ5" s="23"/>
      <c r="BK5" s="22">
        <v>5457553</v>
      </c>
      <c r="BL5" s="23"/>
      <c r="BM5" s="23"/>
      <c r="BN5" s="23"/>
      <c r="BO5" s="23"/>
      <c r="BP5" s="23"/>
      <c r="BQ5" s="23"/>
      <c r="BR5" s="23"/>
      <c r="BS5" s="24"/>
      <c r="BT5" s="23"/>
      <c r="BU5" s="23"/>
      <c r="BV5" s="23"/>
      <c r="BW5" s="23"/>
      <c r="BX5" s="25"/>
      <c r="BY5" s="23"/>
      <c r="BZ5" s="23"/>
      <c r="CA5" s="23"/>
      <c r="CB5" s="23"/>
      <c r="CC5" s="23"/>
      <c r="CD5" s="23"/>
      <c r="CE5" s="22">
        <v>5172222</v>
      </c>
      <c r="CF5" s="23"/>
      <c r="CG5" s="23"/>
      <c r="CH5" s="23"/>
      <c r="CI5" s="23"/>
      <c r="CJ5" s="23"/>
      <c r="CK5" s="23"/>
      <c r="CL5" s="23"/>
      <c r="CM5" s="24"/>
      <c r="CN5" s="23"/>
      <c r="CO5" s="23"/>
      <c r="CP5" s="23"/>
      <c r="CQ5" s="23"/>
      <c r="CR5" s="25"/>
      <c r="CS5" s="23"/>
      <c r="CT5" s="23"/>
      <c r="CU5" s="23"/>
      <c r="CV5" s="23"/>
      <c r="CW5" s="23"/>
      <c r="CX5" s="23"/>
      <c r="CY5" s="22">
        <v>5047363</v>
      </c>
      <c r="CZ5" s="23"/>
      <c r="DA5" s="23"/>
      <c r="DB5" s="23"/>
      <c r="DC5" s="23"/>
      <c r="DD5" s="23"/>
      <c r="DE5" s="23"/>
      <c r="DF5" s="23"/>
      <c r="DG5" s="176">
        <v>4908608</v>
      </c>
      <c r="DH5" s="23"/>
      <c r="DI5" s="23"/>
      <c r="DJ5" s="23"/>
      <c r="DK5" s="23"/>
      <c r="DL5" s="25"/>
      <c r="DM5" s="176">
        <v>5047363</v>
      </c>
      <c r="DN5" s="23"/>
      <c r="DO5" s="23"/>
      <c r="DP5" s="23"/>
      <c r="DQ5" s="23"/>
      <c r="DR5" s="23"/>
      <c r="DS5" s="22">
        <v>5791868</v>
      </c>
      <c r="DT5" s="23"/>
      <c r="DU5" s="23"/>
      <c r="DV5" s="23"/>
      <c r="DW5" s="23"/>
      <c r="DX5" s="23"/>
      <c r="DY5" s="23"/>
      <c r="DZ5" s="23"/>
      <c r="EA5" s="176">
        <v>5581655</v>
      </c>
      <c r="EB5" s="23"/>
      <c r="EC5" s="23"/>
      <c r="ED5" s="23"/>
      <c r="EE5" s="23"/>
      <c r="EF5" s="25"/>
      <c r="EG5" s="176">
        <v>5731293</v>
      </c>
      <c r="EH5" s="23"/>
      <c r="EI5" s="23"/>
      <c r="EJ5" s="23"/>
      <c r="EK5" s="23"/>
      <c r="EL5" s="23"/>
      <c r="EM5" s="22">
        <v>5711925</v>
      </c>
      <c r="EN5" s="23"/>
      <c r="EO5" s="23"/>
      <c r="EP5" s="23"/>
      <c r="EQ5" s="23"/>
      <c r="ER5" s="23"/>
      <c r="ES5" s="23"/>
      <c r="ET5" s="23"/>
      <c r="EU5" s="24"/>
      <c r="EV5" s="23"/>
      <c r="EW5" s="23"/>
      <c r="EX5" s="23"/>
      <c r="EY5" s="23"/>
      <c r="EZ5" s="25"/>
      <c r="FA5" s="23"/>
      <c r="FB5" s="23"/>
      <c r="FC5" s="23"/>
      <c r="FD5" s="23"/>
      <c r="FE5" s="23"/>
      <c r="FF5" s="23"/>
      <c r="FG5" s="22"/>
      <c r="FH5" s="23"/>
      <c r="FI5" s="23"/>
      <c r="FJ5" s="23"/>
      <c r="FK5" s="23"/>
      <c r="FL5" s="23"/>
      <c r="FM5" s="23"/>
      <c r="FN5" s="23"/>
      <c r="FO5" s="24"/>
      <c r="FP5" s="23"/>
      <c r="FQ5" s="23"/>
      <c r="FR5" s="23"/>
      <c r="FS5" s="23"/>
      <c r="FT5" s="25"/>
      <c r="FU5" s="23"/>
      <c r="FV5" s="23"/>
      <c r="FW5" s="23"/>
      <c r="FX5" s="23"/>
      <c r="FY5" s="23"/>
      <c r="FZ5" s="23"/>
      <c r="GA5" s="22"/>
      <c r="GB5" s="23"/>
      <c r="GC5" s="23"/>
      <c r="GD5" s="23"/>
      <c r="GE5" s="23"/>
      <c r="GF5" s="23"/>
      <c r="GG5" s="23"/>
      <c r="GH5" s="23"/>
      <c r="GI5" s="24"/>
      <c r="GJ5" s="23"/>
      <c r="GK5" s="23"/>
      <c r="GL5" s="23"/>
      <c r="GM5" s="23"/>
      <c r="GN5" s="25"/>
      <c r="GO5" s="23"/>
      <c r="GP5" s="23"/>
      <c r="GQ5" s="23"/>
      <c r="GR5" s="23"/>
      <c r="GS5" s="23"/>
      <c r="GT5" s="23"/>
      <c r="GU5" s="22"/>
      <c r="GV5" s="23"/>
      <c r="GW5" s="23"/>
      <c r="GX5" s="23"/>
      <c r="GY5" s="23"/>
      <c r="GZ5" s="23"/>
      <c r="HA5" s="23"/>
      <c r="HB5" s="23"/>
      <c r="HC5" s="24"/>
      <c r="HD5" s="23"/>
      <c r="HE5" s="23"/>
      <c r="HF5" s="23"/>
      <c r="HG5" s="23"/>
      <c r="HH5" s="25"/>
      <c r="HI5" s="23"/>
      <c r="HJ5" s="23"/>
      <c r="HK5" s="23"/>
      <c r="HL5" s="23"/>
      <c r="HM5" s="23"/>
      <c r="HN5" s="23"/>
      <c r="HO5" s="22"/>
      <c r="HP5" s="23"/>
      <c r="HQ5" s="23"/>
      <c r="HR5" s="23"/>
      <c r="HS5" s="23"/>
      <c r="HT5" s="23"/>
      <c r="HU5" s="23"/>
      <c r="HV5" s="23"/>
      <c r="HW5" s="24"/>
      <c r="HX5" s="23"/>
      <c r="HY5" s="23"/>
      <c r="HZ5" s="23"/>
      <c r="IA5" s="23"/>
      <c r="IB5" s="25"/>
      <c r="IC5" s="23"/>
      <c r="ID5" s="23"/>
      <c r="IE5" s="23"/>
      <c r="IF5" s="23"/>
      <c r="IG5" s="23"/>
      <c r="IH5" s="23"/>
      <c r="II5" s="22"/>
      <c r="IJ5" s="23"/>
      <c r="IK5" s="23"/>
      <c r="IL5" s="23"/>
      <c r="IM5" s="23"/>
      <c r="IN5" s="23"/>
      <c r="IO5" s="23"/>
      <c r="IP5" s="23"/>
      <c r="IQ5" s="24"/>
      <c r="IR5" s="23"/>
      <c r="IS5" s="23"/>
      <c r="IT5" s="23"/>
      <c r="IU5" s="23"/>
      <c r="IV5" s="25"/>
      <c r="IW5" s="23"/>
      <c r="IX5" s="23"/>
      <c r="IY5" s="23"/>
      <c r="IZ5" s="23"/>
      <c r="JA5" s="23"/>
      <c r="JB5" s="23"/>
    </row>
    <row r="6" spans="1:262" s="35" customFormat="1" ht="13.5" customHeight="1" x14ac:dyDescent="0.25">
      <c r="A6" s="27" t="s">
        <v>60</v>
      </c>
      <c r="B6" s="28"/>
      <c r="C6" s="29">
        <v>0.68899999999999995</v>
      </c>
      <c r="D6" s="30"/>
      <c r="E6" s="30"/>
      <c r="F6" s="30"/>
      <c r="G6" s="30"/>
      <c r="H6" s="30"/>
      <c r="I6" s="30"/>
      <c r="J6" s="30"/>
      <c r="K6" s="31"/>
      <c r="L6" s="30"/>
      <c r="M6" s="30"/>
      <c r="N6" s="30"/>
      <c r="O6" s="30"/>
      <c r="P6" s="32"/>
      <c r="Q6" s="30"/>
      <c r="R6" s="30"/>
      <c r="S6" s="30"/>
      <c r="T6" s="30"/>
      <c r="U6" s="30"/>
      <c r="V6" s="30"/>
      <c r="W6" s="33">
        <v>0.46260000000000001</v>
      </c>
      <c r="X6" s="30"/>
      <c r="Y6" s="30"/>
      <c r="Z6" s="30"/>
      <c r="AA6" s="30"/>
      <c r="AB6" s="30"/>
      <c r="AC6" s="30"/>
      <c r="AD6" s="30"/>
      <c r="AE6" s="31"/>
      <c r="AF6" s="30"/>
      <c r="AG6" s="30"/>
      <c r="AH6" s="30"/>
      <c r="AI6" s="30"/>
      <c r="AJ6" s="32"/>
      <c r="AK6" s="30"/>
      <c r="AL6" s="30"/>
      <c r="AM6" s="30"/>
      <c r="AN6" s="30"/>
      <c r="AO6" s="30"/>
      <c r="AP6" s="30"/>
      <c r="AQ6" s="34">
        <v>0.70530000000000004</v>
      </c>
      <c r="AR6" s="30"/>
      <c r="AS6" s="30"/>
      <c r="AT6" s="30"/>
      <c r="AU6" s="30"/>
      <c r="AV6" s="30"/>
      <c r="AW6" s="30"/>
      <c r="AX6" s="30"/>
      <c r="AY6" s="31"/>
      <c r="AZ6" s="30"/>
      <c r="BA6" s="30"/>
      <c r="BB6" s="30"/>
      <c r="BC6" s="30"/>
      <c r="BD6" s="32"/>
      <c r="BE6" s="30"/>
      <c r="BF6" s="30"/>
      <c r="BG6" s="30"/>
      <c r="BH6" s="30"/>
      <c r="BI6" s="30"/>
      <c r="BJ6" s="30"/>
      <c r="BK6" s="34">
        <v>0.67800000000000005</v>
      </c>
      <c r="BL6" s="30"/>
      <c r="BM6" s="30"/>
      <c r="BN6" s="30"/>
      <c r="BO6" s="30"/>
      <c r="BP6" s="30"/>
      <c r="BQ6" s="30"/>
      <c r="BR6" s="30"/>
      <c r="BS6" s="31"/>
      <c r="BT6" s="30"/>
      <c r="BU6" s="30"/>
      <c r="BV6" s="30"/>
      <c r="BW6" s="30"/>
      <c r="BX6" s="32"/>
      <c r="BY6" s="30"/>
      <c r="BZ6" s="30"/>
      <c r="CA6" s="30"/>
      <c r="CB6" s="30"/>
      <c r="CC6" s="30"/>
      <c r="CD6" s="30"/>
      <c r="CE6" s="29">
        <v>0.64380000000000004</v>
      </c>
      <c r="CF6" s="30"/>
      <c r="CG6" s="30"/>
      <c r="CH6" s="30"/>
      <c r="CI6" s="30"/>
      <c r="CJ6" s="30"/>
      <c r="CK6" s="30"/>
      <c r="CL6" s="30"/>
      <c r="CM6" s="31"/>
      <c r="CN6" s="30"/>
      <c r="CO6" s="30"/>
      <c r="CP6" s="30"/>
      <c r="CQ6" s="30"/>
      <c r="CR6" s="32"/>
      <c r="CS6" s="30"/>
      <c r="CT6" s="30"/>
      <c r="CU6" s="30"/>
      <c r="CV6" s="30"/>
      <c r="CW6" s="30"/>
      <c r="CX6" s="30"/>
      <c r="CY6" s="29">
        <v>0.61729999999999996</v>
      </c>
      <c r="CZ6" s="30"/>
      <c r="DA6" s="30"/>
      <c r="DB6" s="30"/>
      <c r="DC6" s="30"/>
      <c r="DD6" s="30"/>
      <c r="DE6" s="30"/>
      <c r="DF6" s="30"/>
      <c r="DG6" s="177">
        <v>0.61729999999999996</v>
      </c>
      <c r="DH6" s="30"/>
      <c r="DI6" s="30"/>
      <c r="DJ6" s="30"/>
      <c r="DK6" s="30"/>
      <c r="DL6" s="32"/>
      <c r="DM6" s="177">
        <v>0.61729999999999996</v>
      </c>
      <c r="DN6" s="30"/>
      <c r="DO6" s="30"/>
      <c r="DP6" s="30"/>
      <c r="DQ6" s="30"/>
      <c r="DR6" s="30"/>
      <c r="DS6" s="29">
        <f>DS5/DS4</f>
        <v>0.6967858576195366</v>
      </c>
      <c r="DT6" s="30"/>
      <c r="DU6" s="30"/>
      <c r="DV6" s="30"/>
      <c r="DW6" s="30"/>
      <c r="DX6" s="30"/>
      <c r="DY6" s="30"/>
      <c r="DZ6" s="30"/>
      <c r="EA6" s="29">
        <f>EA5/EA4</f>
        <v>0.67149635767102678</v>
      </c>
      <c r="EB6" s="30"/>
      <c r="EC6" s="30"/>
      <c r="ED6" s="30"/>
      <c r="EE6" s="30"/>
      <c r="EF6" s="32"/>
      <c r="EG6" s="29">
        <f>EG5/EG4</f>
        <v>0.68949843267730671</v>
      </c>
      <c r="EH6" s="30"/>
      <c r="EI6" s="30"/>
      <c r="EJ6" s="30"/>
      <c r="EK6" s="30"/>
      <c r="EL6" s="30"/>
      <c r="EM6" s="29">
        <f>EM5/EM4</f>
        <v>0.69527859224686028</v>
      </c>
      <c r="EN6" s="30"/>
      <c r="EO6" s="30"/>
      <c r="EP6" s="30"/>
      <c r="EQ6" s="30"/>
      <c r="ER6" s="30"/>
      <c r="ES6" s="30"/>
      <c r="ET6" s="30"/>
      <c r="EU6" s="31"/>
      <c r="EV6" s="30"/>
      <c r="EW6" s="30"/>
      <c r="EX6" s="30"/>
      <c r="EY6" s="30"/>
      <c r="EZ6" s="32"/>
      <c r="FA6" s="30"/>
      <c r="FB6" s="30"/>
      <c r="FC6" s="30"/>
      <c r="FD6" s="30"/>
      <c r="FE6" s="30"/>
      <c r="FF6" s="30"/>
      <c r="FG6" s="29"/>
      <c r="FH6" s="30"/>
      <c r="FI6" s="30"/>
      <c r="FJ6" s="30"/>
      <c r="FK6" s="30"/>
      <c r="FL6" s="30"/>
      <c r="FM6" s="30"/>
      <c r="FN6" s="30"/>
      <c r="FO6" s="31"/>
      <c r="FP6" s="30"/>
      <c r="FQ6" s="30"/>
      <c r="FR6" s="30"/>
      <c r="FS6" s="30"/>
      <c r="FT6" s="32"/>
      <c r="FU6" s="30"/>
      <c r="FV6" s="30"/>
      <c r="FW6" s="30"/>
      <c r="FX6" s="30"/>
      <c r="FY6" s="30"/>
      <c r="FZ6" s="30"/>
      <c r="GA6" s="29"/>
      <c r="GB6" s="30"/>
      <c r="GC6" s="30"/>
      <c r="GD6" s="30"/>
      <c r="GE6" s="30"/>
      <c r="GF6" s="30"/>
      <c r="GG6" s="30"/>
      <c r="GH6" s="30"/>
      <c r="GI6" s="31"/>
      <c r="GJ6" s="30"/>
      <c r="GK6" s="30"/>
      <c r="GL6" s="30"/>
      <c r="GM6" s="30"/>
      <c r="GN6" s="32"/>
      <c r="GO6" s="30"/>
      <c r="GP6" s="30"/>
      <c r="GQ6" s="30"/>
      <c r="GR6" s="30"/>
      <c r="GS6" s="30"/>
      <c r="GT6" s="30"/>
      <c r="GU6" s="29"/>
      <c r="GV6" s="30"/>
      <c r="GW6" s="30"/>
      <c r="GX6" s="30"/>
      <c r="GY6" s="30"/>
      <c r="GZ6" s="30"/>
      <c r="HA6" s="30"/>
      <c r="HB6" s="30"/>
      <c r="HC6" s="31"/>
      <c r="HD6" s="30"/>
      <c r="HE6" s="30"/>
      <c r="HF6" s="30"/>
      <c r="HG6" s="30"/>
      <c r="HH6" s="32"/>
      <c r="HI6" s="30"/>
      <c r="HJ6" s="30"/>
      <c r="HK6" s="30"/>
      <c r="HL6" s="30"/>
      <c r="HM6" s="30"/>
      <c r="HN6" s="30"/>
      <c r="HO6" s="29"/>
      <c r="HP6" s="30"/>
      <c r="HQ6" s="30"/>
      <c r="HR6" s="30"/>
      <c r="HS6" s="30"/>
      <c r="HT6" s="30"/>
      <c r="HU6" s="30"/>
      <c r="HV6" s="30"/>
      <c r="HW6" s="31"/>
      <c r="HX6" s="30"/>
      <c r="HY6" s="30"/>
      <c r="HZ6" s="30"/>
      <c r="IA6" s="30"/>
      <c r="IB6" s="32"/>
      <c r="IC6" s="30"/>
      <c r="ID6" s="30"/>
      <c r="IE6" s="30"/>
      <c r="IF6" s="30"/>
      <c r="IG6" s="30"/>
      <c r="IH6" s="30"/>
      <c r="II6" s="29"/>
      <c r="IJ6" s="30"/>
      <c r="IK6" s="30"/>
      <c r="IL6" s="30"/>
      <c r="IM6" s="30"/>
      <c r="IN6" s="30"/>
      <c r="IO6" s="30"/>
      <c r="IP6" s="30"/>
      <c r="IQ6" s="31"/>
      <c r="IR6" s="30"/>
      <c r="IS6" s="30"/>
      <c r="IT6" s="30"/>
      <c r="IU6" s="30"/>
      <c r="IV6" s="32"/>
      <c r="IW6" s="30"/>
      <c r="IX6" s="30"/>
      <c r="IY6" s="30"/>
      <c r="IZ6" s="30"/>
      <c r="JA6" s="30"/>
      <c r="JB6" s="30"/>
    </row>
    <row r="7" spans="1:262" s="26" customFormat="1" ht="13.5" customHeight="1" x14ac:dyDescent="0.25">
      <c r="A7" s="20" t="s">
        <v>24</v>
      </c>
      <c r="B7" s="21"/>
      <c r="C7" s="22">
        <v>5400926</v>
      </c>
      <c r="D7" s="23"/>
      <c r="E7" s="23"/>
      <c r="F7" s="23"/>
      <c r="G7" s="23"/>
      <c r="H7" s="23"/>
      <c r="I7" s="23"/>
      <c r="J7" s="23"/>
      <c r="K7" s="24"/>
      <c r="L7" s="23"/>
      <c r="M7" s="23"/>
      <c r="N7" s="23"/>
      <c r="O7" s="23"/>
      <c r="P7" s="25"/>
      <c r="Q7" s="23"/>
      <c r="R7" s="23"/>
      <c r="S7" s="23"/>
      <c r="T7" s="23"/>
      <c r="U7" s="23"/>
      <c r="V7" s="23"/>
      <c r="W7" s="22">
        <v>4467940</v>
      </c>
      <c r="X7" s="23"/>
      <c r="Y7" s="23"/>
      <c r="Z7" s="23"/>
      <c r="AA7" s="23"/>
      <c r="AB7" s="23"/>
      <c r="AC7" s="23"/>
      <c r="AD7" s="23"/>
      <c r="AE7" s="24"/>
      <c r="AF7" s="23"/>
      <c r="AG7" s="23"/>
      <c r="AH7" s="23"/>
      <c r="AI7" s="23"/>
      <c r="AJ7" s="25"/>
      <c r="AK7" s="23"/>
      <c r="AL7" s="23"/>
      <c r="AM7" s="23"/>
      <c r="AN7" s="23"/>
      <c r="AO7" s="23"/>
      <c r="AP7" s="23"/>
      <c r="AQ7" s="22">
        <v>5624595</v>
      </c>
      <c r="AR7" s="23"/>
      <c r="AS7" s="23"/>
      <c r="AT7" s="23"/>
      <c r="AU7" s="23"/>
      <c r="AV7" s="23"/>
      <c r="AW7" s="23"/>
      <c r="AX7" s="23"/>
      <c r="AY7" s="24"/>
      <c r="AZ7" s="23"/>
      <c r="BA7" s="23"/>
      <c r="BB7" s="23"/>
      <c r="BC7" s="23"/>
      <c r="BD7" s="25"/>
      <c r="BE7" s="23"/>
      <c r="BF7" s="23"/>
      <c r="BG7" s="23"/>
      <c r="BH7" s="23"/>
      <c r="BI7" s="23"/>
      <c r="BJ7" s="23"/>
      <c r="BK7" s="22">
        <v>5408050</v>
      </c>
      <c r="BL7" s="23"/>
      <c r="BM7" s="23"/>
      <c r="BN7" s="23"/>
      <c r="BO7" s="23"/>
      <c r="BP7" s="23"/>
      <c r="BQ7" s="23"/>
      <c r="BR7" s="23"/>
      <c r="BS7" s="24"/>
      <c r="BT7" s="23"/>
      <c r="BU7" s="23"/>
      <c r="BV7" s="23"/>
      <c r="BW7" s="23"/>
      <c r="BX7" s="25"/>
      <c r="BY7" s="23"/>
      <c r="BZ7" s="23"/>
      <c r="CA7" s="23"/>
      <c r="CB7" s="23"/>
      <c r="CC7" s="23"/>
      <c r="CD7" s="23"/>
      <c r="CE7" s="22">
        <v>5132531</v>
      </c>
      <c r="CF7" s="23"/>
      <c r="CG7" s="23"/>
      <c r="CH7" s="23"/>
      <c r="CI7" s="23"/>
      <c r="CJ7" s="23"/>
      <c r="CK7" s="23"/>
      <c r="CL7" s="23"/>
      <c r="CM7" s="24"/>
      <c r="CN7" s="23"/>
      <c r="CO7" s="23"/>
      <c r="CP7" s="23"/>
      <c r="CQ7" s="23"/>
      <c r="CR7" s="25"/>
      <c r="CS7" s="23"/>
      <c r="CT7" s="23"/>
      <c r="CU7" s="23"/>
      <c r="CV7" s="23"/>
      <c r="CW7" s="23"/>
      <c r="CX7" s="23"/>
      <c r="CY7" s="22">
        <v>5047363</v>
      </c>
      <c r="CZ7" s="23"/>
      <c r="DA7" s="23"/>
      <c r="DB7" s="23"/>
      <c r="DC7" s="23"/>
      <c r="DD7" s="23"/>
      <c r="DE7" s="23"/>
      <c r="DF7" s="23"/>
      <c r="DG7" s="176">
        <v>4908608</v>
      </c>
      <c r="DH7" s="23"/>
      <c r="DI7" s="23"/>
      <c r="DJ7" s="23"/>
      <c r="DK7" s="23"/>
      <c r="DL7" s="25"/>
      <c r="DM7" s="176">
        <v>5047363</v>
      </c>
      <c r="DN7" s="23"/>
      <c r="DO7" s="23"/>
      <c r="DP7" s="23"/>
      <c r="DQ7" s="23"/>
      <c r="DR7" s="23"/>
      <c r="DS7" s="22">
        <v>5731293</v>
      </c>
      <c r="DT7" s="23"/>
      <c r="DU7" s="23"/>
      <c r="DV7" s="23"/>
      <c r="DW7" s="23"/>
      <c r="DX7" s="23"/>
      <c r="DY7" s="23"/>
      <c r="DZ7" s="23"/>
      <c r="EA7" s="176">
        <v>5581655</v>
      </c>
      <c r="EB7" s="23"/>
      <c r="EC7" s="23"/>
      <c r="ED7" s="23"/>
      <c r="EE7" s="23"/>
      <c r="EF7" s="25"/>
      <c r="EG7" s="176">
        <v>5731293</v>
      </c>
      <c r="EH7" s="23"/>
      <c r="EI7" s="23"/>
      <c r="EJ7" s="23"/>
      <c r="EK7" s="23"/>
      <c r="EL7" s="23"/>
      <c r="EM7" s="22">
        <v>5654860</v>
      </c>
      <c r="EN7" s="23"/>
      <c r="EO7" s="23"/>
      <c r="EP7" s="23"/>
      <c r="EQ7" s="23"/>
      <c r="ER7" s="23"/>
      <c r="ES7" s="23"/>
      <c r="ET7" s="23"/>
      <c r="EU7" s="24"/>
      <c r="EV7" s="23"/>
      <c r="EW7" s="23"/>
      <c r="EX7" s="23"/>
      <c r="EY7" s="23"/>
      <c r="EZ7" s="25"/>
      <c r="FA7" s="23"/>
      <c r="FB7" s="23"/>
      <c r="FC7" s="23"/>
      <c r="FD7" s="23"/>
      <c r="FE7" s="23"/>
      <c r="FF7" s="23"/>
      <c r="FG7" s="22"/>
      <c r="FH7" s="23"/>
      <c r="FI7" s="23"/>
      <c r="FJ7" s="23"/>
      <c r="FK7" s="23"/>
      <c r="FL7" s="23"/>
      <c r="FM7" s="23"/>
      <c r="FN7" s="23"/>
      <c r="FO7" s="24"/>
      <c r="FP7" s="23"/>
      <c r="FQ7" s="23"/>
      <c r="FR7" s="23"/>
      <c r="FS7" s="23"/>
      <c r="FT7" s="25"/>
      <c r="FU7" s="23"/>
      <c r="FV7" s="23"/>
      <c r="FW7" s="23"/>
      <c r="FX7" s="23"/>
      <c r="FY7" s="23"/>
      <c r="FZ7" s="23"/>
      <c r="GA7" s="22"/>
      <c r="GB7" s="23"/>
      <c r="GC7" s="23"/>
      <c r="GD7" s="23"/>
      <c r="GE7" s="23"/>
      <c r="GF7" s="23"/>
      <c r="GG7" s="23"/>
      <c r="GH7" s="23"/>
      <c r="GI7" s="24"/>
      <c r="GJ7" s="23"/>
      <c r="GK7" s="23"/>
      <c r="GL7" s="23"/>
      <c r="GM7" s="23"/>
      <c r="GN7" s="25"/>
      <c r="GO7" s="23"/>
      <c r="GP7" s="23"/>
      <c r="GQ7" s="23"/>
      <c r="GR7" s="23"/>
      <c r="GS7" s="23"/>
      <c r="GT7" s="23"/>
      <c r="GU7" s="22"/>
      <c r="GV7" s="23"/>
      <c r="GW7" s="23"/>
      <c r="GX7" s="23"/>
      <c r="GY7" s="23"/>
      <c r="GZ7" s="23"/>
      <c r="HA7" s="23"/>
      <c r="HB7" s="23"/>
      <c r="HC7" s="24"/>
      <c r="HD7" s="23"/>
      <c r="HE7" s="23"/>
      <c r="HF7" s="23"/>
      <c r="HG7" s="23"/>
      <c r="HH7" s="25"/>
      <c r="HI7" s="23"/>
      <c r="HJ7" s="23"/>
      <c r="HK7" s="23"/>
      <c r="HL7" s="23"/>
      <c r="HM7" s="23"/>
      <c r="HN7" s="23"/>
      <c r="HO7" s="22"/>
      <c r="HP7" s="23"/>
      <c r="HQ7" s="23"/>
      <c r="HR7" s="23"/>
      <c r="HS7" s="23"/>
      <c r="HT7" s="23"/>
      <c r="HU7" s="23"/>
      <c r="HV7" s="23"/>
      <c r="HW7" s="24"/>
      <c r="HX7" s="23"/>
      <c r="HY7" s="23"/>
      <c r="HZ7" s="23"/>
      <c r="IA7" s="23"/>
      <c r="IB7" s="25"/>
      <c r="IC7" s="23"/>
      <c r="ID7" s="23"/>
      <c r="IE7" s="23"/>
      <c r="IF7" s="23"/>
      <c r="IG7" s="23"/>
      <c r="IH7" s="23"/>
      <c r="II7" s="22"/>
      <c r="IJ7" s="23"/>
      <c r="IK7" s="23"/>
      <c r="IL7" s="23"/>
      <c r="IM7" s="23"/>
      <c r="IN7" s="23"/>
      <c r="IO7" s="23"/>
      <c r="IP7" s="23"/>
      <c r="IQ7" s="24"/>
      <c r="IR7" s="23"/>
      <c r="IS7" s="23"/>
      <c r="IT7" s="23"/>
      <c r="IU7" s="23"/>
      <c r="IV7" s="25"/>
      <c r="IW7" s="23"/>
      <c r="IX7" s="23"/>
      <c r="IY7" s="23"/>
      <c r="IZ7" s="23"/>
      <c r="JA7" s="23"/>
      <c r="JB7" s="23"/>
    </row>
    <row r="8" spans="1:262" s="35" customFormat="1" ht="13.5" customHeight="1" x14ac:dyDescent="0.25">
      <c r="A8" s="27" t="s">
        <v>61</v>
      </c>
      <c r="B8" s="28"/>
      <c r="C8" s="144">
        <v>0.98457544182539625</v>
      </c>
      <c r="D8" s="30"/>
      <c r="E8" s="30"/>
      <c r="F8" s="30"/>
      <c r="G8" s="30"/>
      <c r="H8" s="30"/>
      <c r="I8" s="30"/>
      <c r="J8" s="30"/>
      <c r="K8" s="31"/>
      <c r="L8" s="30"/>
      <c r="M8" s="30"/>
      <c r="N8" s="30"/>
      <c r="O8" s="30"/>
      <c r="P8" s="32"/>
      <c r="Q8" s="30"/>
      <c r="R8" s="30"/>
      <c r="S8" s="30"/>
      <c r="T8" s="30"/>
      <c r="U8" s="30"/>
      <c r="V8" s="30"/>
      <c r="W8" s="33">
        <v>0.9849</v>
      </c>
      <c r="X8" s="30"/>
      <c r="Y8" s="30"/>
      <c r="Z8" s="30"/>
      <c r="AA8" s="30"/>
      <c r="AB8" s="30"/>
      <c r="AC8" s="30"/>
      <c r="AD8" s="30"/>
      <c r="AE8" s="31"/>
      <c r="AF8" s="30"/>
      <c r="AG8" s="30"/>
      <c r="AH8" s="30"/>
      <c r="AI8" s="30"/>
      <c r="AJ8" s="32"/>
      <c r="AK8" s="30"/>
      <c r="AL8" s="30"/>
      <c r="AM8" s="30"/>
      <c r="AN8" s="30"/>
      <c r="AO8" s="30"/>
      <c r="AP8" s="30"/>
      <c r="AQ8" s="34">
        <v>0.98929999999999996</v>
      </c>
      <c r="AR8" s="30"/>
      <c r="AS8" s="30"/>
      <c r="AT8" s="30"/>
      <c r="AU8" s="30"/>
      <c r="AV8" s="30"/>
      <c r="AW8" s="30"/>
      <c r="AX8" s="30"/>
      <c r="AY8" s="31"/>
      <c r="AZ8" s="30"/>
      <c r="BA8" s="30"/>
      <c r="BB8" s="30"/>
      <c r="BC8" s="30"/>
      <c r="BD8" s="32"/>
      <c r="BE8" s="30"/>
      <c r="BF8" s="30"/>
      <c r="BG8" s="30"/>
      <c r="BH8" s="30"/>
      <c r="BI8" s="30"/>
      <c r="BJ8" s="30"/>
      <c r="BK8" s="29">
        <v>0.99099999999999999</v>
      </c>
      <c r="BL8" s="30"/>
      <c r="BM8" s="30"/>
      <c r="BN8" s="30"/>
      <c r="BO8" s="30"/>
      <c r="BP8" s="30"/>
      <c r="BQ8" s="30"/>
      <c r="BR8" s="30"/>
      <c r="BS8" s="31"/>
      <c r="BT8" s="30"/>
      <c r="BU8" s="30"/>
      <c r="BV8" s="30"/>
      <c r="BW8" s="30"/>
      <c r="BX8" s="32"/>
      <c r="BY8" s="30"/>
      <c r="BZ8" s="30"/>
      <c r="CA8" s="30"/>
      <c r="CB8" s="30"/>
      <c r="CC8" s="30"/>
      <c r="CD8" s="30"/>
      <c r="CE8" s="29">
        <v>0.99199999999999999</v>
      </c>
      <c r="CF8" s="30"/>
      <c r="CG8" s="30"/>
      <c r="CH8" s="30"/>
      <c r="CI8" s="30"/>
      <c r="CJ8" s="30"/>
      <c r="CK8" s="30"/>
      <c r="CL8" s="30"/>
      <c r="CM8" s="31"/>
      <c r="CN8" s="30"/>
      <c r="CO8" s="30"/>
      <c r="CP8" s="30"/>
      <c r="CQ8" s="30"/>
      <c r="CR8" s="32"/>
      <c r="CS8" s="30"/>
      <c r="CT8" s="30"/>
      <c r="CU8" s="30"/>
      <c r="CV8" s="30"/>
      <c r="CW8" s="30"/>
      <c r="CX8" s="30"/>
      <c r="CY8" s="29">
        <v>1</v>
      </c>
      <c r="CZ8" s="30"/>
      <c r="DA8" s="30"/>
      <c r="DB8" s="30"/>
      <c r="DC8" s="30"/>
      <c r="DD8" s="30"/>
      <c r="DE8" s="30"/>
      <c r="DF8" s="30"/>
      <c r="DG8" s="177">
        <v>1</v>
      </c>
      <c r="DH8" s="30"/>
      <c r="DI8" s="30"/>
      <c r="DJ8" s="30"/>
      <c r="DK8" s="30"/>
      <c r="DL8" s="32"/>
      <c r="DM8" s="177">
        <v>1</v>
      </c>
      <c r="DN8" s="30"/>
      <c r="DO8" s="30"/>
      <c r="DP8" s="30"/>
      <c r="DQ8" s="30"/>
      <c r="DR8" s="30"/>
      <c r="DS8" s="29">
        <f>DS7/DS5</f>
        <v>0.98954137076328397</v>
      </c>
      <c r="DT8" s="30"/>
      <c r="DU8" s="30"/>
      <c r="DV8" s="30"/>
      <c r="DW8" s="30"/>
      <c r="DX8" s="30"/>
      <c r="DY8" s="30"/>
      <c r="DZ8" s="30"/>
      <c r="EA8" s="29">
        <f>EA7/EA5</f>
        <v>1</v>
      </c>
      <c r="EB8" s="30"/>
      <c r="EC8" s="30"/>
      <c r="ED8" s="30"/>
      <c r="EE8" s="30"/>
      <c r="EF8" s="32"/>
      <c r="EG8" s="29">
        <f>EG7/EG5</f>
        <v>1</v>
      </c>
      <c r="EH8" s="30"/>
      <c r="EI8" s="30"/>
      <c r="EJ8" s="30"/>
      <c r="EK8" s="30"/>
      <c r="EL8" s="30"/>
      <c r="EM8" s="29">
        <f>EM7/EM5</f>
        <v>0.99000949767372648</v>
      </c>
      <c r="EN8" s="30"/>
      <c r="EO8" s="30"/>
      <c r="EP8" s="30"/>
      <c r="EQ8" s="30"/>
      <c r="ER8" s="30"/>
      <c r="ES8" s="30"/>
      <c r="ET8" s="30"/>
      <c r="EU8" s="31"/>
      <c r="EV8" s="30"/>
      <c r="EW8" s="30"/>
      <c r="EX8" s="30"/>
      <c r="EY8" s="30"/>
      <c r="EZ8" s="32"/>
      <c r="FA8" s="30"/>
      <c r="FB8" s="30"/>
      <c r="FC8" s="30"/>
      <c r="FD8" s="30"/>
      <c r="FE8" s="30"/>
      <c r="FF8" s="30"/>
      <c r="FG8" s="29"/>
      <c r="FH8" s="30"/>
      <c r="FI8" s="30"/>
      <c r="FJ8" s="30"/>
      <c r="FK8" s="30"/>
      <c r="FL8" s="30"/>
      <c r="FM8" s="30"/>
      <c r="FN8" s="30"/>
      <c r="FO8" s="31"/>
      <c r="FP8" s="30"/>
      <c r="FQ8" s="30"/>
      <c r="FR8" s="30"/>
      <c r="FS8" s="30"/>
      <c r="FT8" s="32"/>
      <c r="FU8" s="30"/>
      <c r="FV8" s="30"/>
      <c r="FW8" s="30"/>
      <c r="FX8" s="30"/>
      <c r="FY8" s="30"/>
      <c r="FZ8" s="30"/>
      <c r="GA8" s="29"/>
      <c r="GB8" s="30"/>
      <c r="GC8" s="30"/>
      <c r="GD8" s="30"/>
      <c r="GE8" s="30"/>
      <c r="GF8" s="30"/>
      <c r="GG8" s="30"/>
      <c r="GH8" s="30"/>
      <c r="GI8" s="31"/>
      <c r="GJ8" s="30"/>
      <c r="GK8" s="30"/>
      <c r="GL8" s="30"/>
      <c r="GM8" s="30"/>
      <c r="GN8" s="32"/>
      <c r="GO8" s="30"/>
      <c r="GP8" s="30"/>
      <c r="GQ8" s="30"/>
      <c r="GR8" s="30"/>
      <c r="GS8" s="30"/>
      <c r="GT8" s="30"/>
      <c r="GU8" s="29"/>
      <c r="GV8" s="30"/>
      <c r="GW8" s="30"/>
      <c r="GX8" s="30"/>
      <c r="GY8" s="30"/>
      <c r="GZ8" s="30"/>
      <c r="HA8" s="30"/>
      <c r="HB8" s="30"/>
      <c r="HC8" s="31"/>
      <c r="HD8" s="30"/>
      <c r="HE8" s="30"/>
      <c r="HF8" s="30"/>
      <c r="HG8" s="30"/>
      <c r="HH8" s="32"/>
      <c r="HI8" s="30"/>
      <c r="HJ8" s="30"/>
      <c r="HK8" s="30"/>
      <c r="HL8" s="30"/>
      <c r="HM8" s="30"/>
      <c r="HN8" s="30"/>
      <c r="HO8" s="29"/>
      <c r="HP8" s="30"/>
      <c r="HQ8" s="30"/>
      <c r="HR8" s="30"/>
      <c r="HS8" s="30"/>
      <c r="HT8" s="30"/>
      <c r="HU8" s="30"/>
      <c r="HV8" s="30"/>
      <c r="HW8" s="31"/>
      <c r="HX8" s="30"/>
      <c r="HY8" s="30"/>
      <c r="HZ8" s="30"/>
      <c r="IA8" s="30"/>
      <c r="IB8" s="32"/>
      <c r="IC8" s="30"/>
      <c r="ID8" s="30"/>
      <c r="IE8" s="30"/>
      <c r="IF8" s="30"/>
      <c r="IG8" s="30"/>
      <c r="IH8" s="30"/>
      <c r="II8" s="29"/>
      <c r="IJ8" s="30"/>
      <c r="IK8" s="30"/>
      <c r="IL8" s="30"/>
      <c r="IM8" s="30"/>
      <c r="IN8" s="30"/>
      <c r="IO8" s="30"/>
      <c r="IP8" s="30"/>
      <c r="IQ8" s="31"/>
      <c r="IR8" s="30"/>
      <c r="IS8" s="30"/>
      <c r="IT8" s="30"/>
      <c r="IU8" s="30"/>
      <c r="IV8" s="32"/>
      <c r="IW8" s="30"/>
      <c r="IX8" s="30"/>
      <c r="IY8" s="30"/>
      <c r="IZ8" s="30"/>
      <c r="JA8" s="30"/>
      <c r="JB8" s="30"/>
    </row>
    <row r="9" spans="1:262" ht="13.5" customHeight="1" x14ac:dyDescent="0.25">
      <c r="A9" s="15" t="s">
        <v>11</v>
      </c>
      <c r="B9" s="15"/>
      <c r="C9" s="5"/>
      <c r="D9" s="17"/>
      <c r="E9" s="23"/>
      <c r="F9" s="132"/>
      <c r="G9" s="132"/>
      <c r="H9" s="17"/>
      <c r="I9" s="132"/>
      <c r="J9" s="132"/>
      <c r="K9" s="18"/>
      <c r="L9" s="17"/>
      <c r="M9" s="17"/>
      <c r="N9" s="17"/>
      <c r="O9" s="17"/>
      <c r="P9" s="19"/>
      <c r="Q9" s="17"/>
      <c r="R9" s="17"/>
      <c r="S9" s="17"/>
      <c r="T9" s="17"/>
      <c r="U9" s="17"/>
      <c r="V9" s="17"/>
      <c r="W9" s="5"/>
      <c r="X9" s="17"/>
      <c r="Y9" s="132"/>
      <c r="Z9" s="132"/>
      <c r="AA9" s="132"/>
      <c r="AB9" s="17"/>
      <c r="AC9" s="132"/>
      <c r="AD9" s="132"/>
      <c r="AE9" s="18"/>
      <c r="AF9" s="17"/>
      <c r="AG9" s="17"/>
      <c r="AH9" s="17"/>
      <c r="AI9" s="17"/>
      <c r="AJ9" s="19"/>
      <c r="AK9" s="17"/>
      <c r="AL9" s="17"/>
      <c r="AM9" s="17"/>
      <c r="AN9" s="17"/>
      <c r="AO9" s="17"/>
      <c r="AP9" s="17"/>
      <c r="AQ9" s="36"/>
      <c r="AR9" s="17"/>
      <c r="AS9" s="17"/>
      <c r="AT9" s="132"/>
      <c r="AU9" s="132"/>
      <c r="AV9" s="17"/>
      <c r="AW9" s="132"/>
      <c r="AX9" s="132"/>
      <c r="AY9" s="18"/>
      <c r="AZ9" s="17"/>
      <c r="BA9" s="17"/>
      <c r="BB9" s="17"/>
      <c r="BC9" s="17"/>
      <c r="BD9" s="19"/>
      <c r="BE9" s="17"/>
      <c r="BF9" s="17"/>
      <c r="BG9" s="17"/>
      <c r="BH9" s="17"/>
      <c r="BI9" s="17"/>
      <c r="BJ9" s="17"/>
      <c r="BK9" s="36"/>
      <c r="BL9" s="17"/>
      <c r="BM9" s="17"/>
      <c r="BN9" s="132"/>
      <c r="BO9" s="132"/>
      <c r="BP9" s="17"/>
      <c r="BQ9" s="132"/>
      <c r="BR9" s="132"/>
      <c r="BS9" s="18"/>
      <c r="BT9" s="17"/>
      <c r="BU9" s="17"/>
      <c r="BV9" s="17"/>
      <c r="BW9" s="17"/>
      <c r="BX9" s="19"/>
      <c r="BY9" s="17"/>
      <c r="BZ9" s="17"/>
      <c r="CA9" s="17"/>
      <c r="CB9" s="17"/>
      <c r="CC9" s="17"/>
      <c r="CD9" s="17"/>
      <c r="CE9" s="5"/>
      <c r="CF9" s="17"/>
      <c r="CG9" s="132"/>
      <c r="CH9" s="132"/>
      <c r="CI9" s="132"/>
      <c r="CJ9" s="17"/>
      <c r="CK9" s="132"/>
      <c r="CL9" s="132"/>
      <c r="CM9" s="18"/>
      <c r="CN9" s="17"/>
      <c r="CO9" s="17"/>
      <c r="CP9" s="17"/>
      <c r="CQ9" s="17"/>
      <c r="CR9" s="19"/>
      <c r="CS9" s="17"/>
      <c r="CT9" s="17"/>
      <c r="CU9" s="17"/>
      <c r="CV9" s="17"/>
      <c r="CW9" s="17"/>
      <c r="CX9" s="17"/>
      <c r="CY9" s="5" t="s">
        <v>1067</v>
      </c>
      <c r="CZ9" s="17"/>
      <c r="DA9" s="132"/>
      <c r="DB9" s="132"/>
      <c r="DC9" s="132"/>
      <c r="DD9" s="17"/>
      <c r="DE9" s="132"/>
      <c r="DF9" s="132"/>
      <c r="DG9" s="175" t="s">
        <v>1067</v>
      </c>
      <c r="DH9" s="17"/>
      <c r="DI9" s="17"/>
      <c r="DJ9" s="17"/>
      <c r="DK9" s="17"/>
      <c r="DL9" s="19"/>
      <c r="DM9" s="175" t="s">
        <v>1067</v>
      </c>
      <c r="DN9" s="17"/>
      <c r="DO9" s="17"/>
      <c r="DP9" s="17"/>
      <c r="DQ9" s="17"/>
      <c r="DR9" s="17"/>
      <c r="DS9" s="5" t="s">
        <v>1107</v>
      </c>
      <c r="DT9" s="17"/>
      <c r="DU9" s="17"/>
      <c r="DV9" s="132"/>
      <c r="DW9" s="17"/>
      <c r="DX9" s="17"/>
      <c r="DY9" s="17"/>
      <c r="DZ9" s="17"/>
      <c r="EA9" s="175" t="s">
        <v>1067</v>
      </c>
      <c r="EB9" s="17"/>
      <c r="EC9" s="17"/>
      <c r="ED9" s="17"/>
      <c r="EE9" s="17"/>
      <c r="EF9" s="19"/>
      <c r="EG9" s="175" t="s">
        <v>1067</v>
      </c>
      <c r="EH9" s="17"/>
      <c r="EI9" s="17"/>
      <c r="EJ9" s="17"/>
      <c r="EK9" s="17"/>
      <c r="EL9" s="17"/>
      <c r="EM9" s="5"/>
      <c r="EN9" s="17"/>
      <c r="EO9" s="17"/>
      <c r="EP9" s="17"/>
      <c r="EQ9" s="17"/>
      <c r="ER9" s="17"/>
      <c r="ES9" s="17"/>
      <c r="ET9" s="17"/>
      <c r="EU9" s="18"/>
      <c r="EV9" s="17"/>
      <c r="EW9" s="17"/>
      <c r="EX9" s="17"/>
      <c r="EY9" s="17"/>
      <c r="EZ9" s="19"/>
      <c r="FA9" s="17"/>
      <c r="FB9" s="17"/>
      <c r="FC9" s="17"/>
      <c r="FD9" s="17"/>
      <c r="FE9" s="17"/>
      <c r="FF9" s="17"/>
      <c r="FG9" s="5"/>
      <c r="FH9" s="17"/>
      <c r="FI9" s="17"/>
      <c r="FJ9" s="17"/>
      <c r="FK9" s="17"/>
      <c r="FL9" s="17"/>
      <c r="FM9" s="17"/>
      <c r="FN9" s="17"/>
      <c r="FO9" s="18"/>
      <c r="FP9" s="17"/>
      <c r="FQ9" s="17"/>
      <c r="FR9" s="17"/>
      <c r="FS9" s="17"/>
      <c r="FT9" s="19"/>
      <c r="FU9" s="17"/>
      <c r="FV9" s="17"/>
      <c r="FW9" s="17"/>
      <c r="FX9" s="17"/>
      <c r="FY9" s="17"/>
      <c r="FZ9" s="17"/>
      <c r="GA9" s="5"/>
      <c r="GB9" s="17"/>
      <c r="GC9" s="17"/>
      <c r="GD9" s="17"/>
      <c r="GE9" s="17"/>
      <c r="GF9" s="17"/>
      <c r="GG9" s="17"/>
      <c r="GH9" s="17"/>
      <c r="GI9" s="18"/>
      <c r="GJ9" s="17"/>
      <c r="GK9" s="17"/>
      <c r="GL9" s="17"/>
      <c r="GM9" s="17"/>
      <c r="GN9" s="19"/>
      <c r="GO9" s="17"/>
      <c r="GP9" s="17"/>
      <c r="GQ9" s="17"/>
      <c r="GR9" s="17"/>
      <c r="GS9" s="17"/>
      <c r="GT9" s="17"/>
      <c r="GU9" s="5"/>
      <c r="GV9" s="17"/>
      <c r="GW9" s="17"/>
      <c r="GX9" s="17"/>
      <c r="GY9" s="17"/>
      <c r="GZ9" s="17"/>
      <c r="HA9" s="17"/>
      <c r="HB9" s="17"/>
      <c r="HC9" s="18"/>
      <c r="HD9" s="17"/>
      <c r="HE9" s="17"/>
      <c r="HF9" s="17"/>
      <c r="HG9" s="17"/>
      <c r="HH9" s="19"/>
      <c r="HI9" s="17"/>
      <c r="HJ9" s="17"/>
      <c r="HK9" s="17"/>
      <c r="HL9" s="17"/>
      <c r="HM9" s="17"/>
      <c r="HN9" s="17"/>
      <c r="HO9" s="5"/>
      <c r="HP9" s="17"/>
      <c r="HQ9" s="17"/>
      <c r="HR9" s="17"/>
      <c r="HS9" s="17"/>
      <c r="HT9" s="17"/>
      <c r="HU9" s="17"/>
      <c r="HV9" s="17"/>
      <c r="HW9" s="18"/>
      <c r="HX9" s="17"/>
      <c r="HY9" s="17"/>
      <c r="HZ9" s="17"/>
      <c r="IA9" s="17"/>
      <c r="IB9" s="19"/>
      <c r="IC9" s="17"/>
      <c r="ID9" s="17"/>
      <c r="IE9" s="17"/>
      <c r="IF9" s="17"/>
      <c r="IG9" s="17"/>
      <c r="IH9" s="17"/>
      <c r="II9" s="5"/>
      <c r="IJ9" s="17"/>
      <c r="IK9" s="17"/>
      <c r="IL9" s="17"/>
      <c r="IM9" s="17"/>
      <c r="IN9" s="17"/>
      <c r="IO9" s="17"/>
      <c r="IP9" s="17"/>
      <c r="IQ9" s="18"/>
      <c r="IR9" s="17"/>
      <c r="IS9" s="17"/>
      <c r="IT9" s="17"/>
      <c r="IU9" s="17"/>
      <c r="IV9" s="19"/>
      <c r="IW9" s="17"/>
      <c r="IX9" s="17"/>
      <c r="IY9" s="17"/>
      <c r="IZ9" s="17"/>
      <c r="JA9" s="17"/>
      <c r="JB9" s="17"/>
    </row>
    <row r="10" spans="1:262" ht="31.5" customHeight="1" x14ac:dyDescent="0.25">
      <c r="A10" s="37" t="s">
        <v>131</v>
      </c>
      <c r="B10" s="37" t="s">
        <v>32</v>
      </c>
      <c r="C10" s="38" t="s">
        <v>31</v>
      </c>
      <c r="D10" s="37" t="s">
        <v>324</v>
      </c>
      <c r="E10" s="37" t="s">
        <v>96</v>
      </c>
      <c r="F10" s="37" t="s">
        <v>59</v>
      </c>
      <c r="G10" s="37" t="s">
        <v>97</v>
      </c>
      <c r="H10" s="37" t="s">
        <v>98</v>
      </c>
      <c r="I10" s="37" t="s">
        <v>99</v>
      </c>
      <c r="J10" s="37" t="s">
        <v>100</v>
      </c>
      <c r="K10" s="39" t="s">
        <v>101</v>
      </c>
      <c r="L10" s="40" t="s">
        <v>57</v>
      </c>
      <c r="M10" s="40" t="s">
        <v>102</v>
      </c>
      <c r="N10" s="40" t="s">
        <v>103</v>
      </c>
      <c r="O10" s="40" t="s">
        <v>104</v>
      </c>
      <c r="P10" s="41" t="s">
        <v>105</v>
      </c>
      <c r="Q10" s="42" t="s">
        <v>106</v>
      </c>
      <c r="R10" s="42" t="s">
        <v>58</v>
      </c>
      <c r="S10" s="42" t="s">
        <v>107</v>
      </c>
      <c r="T10" s="42" t="s">
        <v>108</v>
      </c>
      <c r="U10" s="42" t="s">
        <v>109</v>
      </c>
      <c r="V10" s="42" t="s">
        <v>132</v>
      </c>
      <c r="W10" s="38" t="s">
        <v>31</v>
      </c>
      <c r="X10" s="37" t="s">
        <v>324</v>
      </c>
      <c r="Y10" s="37" t="s">
        <v>96</v>
      </c>
      <c r="Z10" s="37" t="s">
        <v>59</v>
      </c>
      <c r="AA10" s="37" t="s">
        <v>97</v>
      </c>
      <c r="AB10" s="37" t="s">
        <v>98</v>
      </c>
      <c r="AC10" s="37" t="s">
        <v>99</v>
      </c>
      <c r="AD10" s="37" t="s">
        <v>100</v>
      </c>
      <c r="AE10" s="39" t="s">
        <v>101</v>
      </c>
      <c r="AF10" s="40" t="s">
        <v>57</v>
      </c>
      <c r="AG10" s="40" t="s">
        <v>102</v>
      </c>
      <c r="AH10" s="40" t="s">
        <v>103</v>
      </c>
      <c r="AI10" s="40" t="s">
        <v>104</v>
      </c>
      <c r="AJ10" s="41" t="s">
        <v>105</v>
      </c>
      <c r="AK10" s="42" t="s">
        <v>106</v>
      </c>
      <c r="AL10" s="42" t="s">
        <v>58</v>
      </c>
      <c r="AM10" s="42" t="s">
        <v>107</v>
      </c>
      <c r="AN10" s="42" t="s">
        <v>108</v>
      </c>
      <c r="AO10" s="42" t="s">
        <v>109</v>
      </c>
      <c r="AP10" s="42" t="s">
        <v>132</v>
      </c>
      <c r="AQ10" s="38" t="s">
        <v>31</v>
      </c>
      <c r="AR10" s="37" t="s">
        <v>324</v>
      </c>
      <c r="AS10" s="37" t="s">
        <v>96</v>
      </c>
      <c r="AT10" s="37" t="s">
        <v>59</v>
      </c>
      <c r="AU10" s="37" t="s">
        <v>97</v>
      </c>
      <c r="AV10" s="37" t="s">
        <v>98</v>
      </c>
      <c r="AW10" s="37" t="s">
        <v>99</v>
      </c>
      <c r="AX10" s="37" t="s">
        <v>100</v>
      </c>
      <c r="AY10" s="39" t="s">
        <v>101</v>
      </c>
      <c r="AZ10" s="40" t="s">
        <v>57</v>
      </c>
      <c r="BA10" s="40" t="s">
        <v>102</v>
      </c>
      <c r="BB10" s="40" t="s">
        <v>103</v>
      </c>
      <c r="BC10" s="40" t="s">
        <v>104</v>
      </c>
      <c r="BD10" s="41" t="s">
        <v>105</v>
      </c>
      <c r="BE10" s="42" t="s">
        <v>106</v>
      </c>
      <c r="BF10" s="42" t="s">
        <v>58</v>
      </c>
      <c r="BG10" s="42" t="s">
        <v>107</v>
      </c>
      <c r="BH10" s="42" t="s">
        <v>108</v>
      </c>
      <c r="BI10" s="42" t="s">
        <v>109</v>
      </c>
      <c r="BJ10" s="42" t="s">
        <v>132</v>
      </c>
      <c r="BK10" s="38" t="s">
        <v>31</v>
      </c>
      <c r="BL10" s="37" t="s">
        <v>324</v>
      </c>
      <c r="BM10" s="37" t="s">
        <v>96</v>
      </c>
      <c r="BN10" s="37" t="s">
        <v>59</v>
      </c>
      <c r="BO10" s="37" t="s">
        <v>97</v>
      </c>
      <c r="BP10" s="37" t="s">
        <v>98</v>
      </c>
      <c r="BQ10" s="37" t="s">
        <v>99</v>
      </c>
      <c r="BR10" s="37" t="s">
        <v>100</v>
      </c>
      <c r="BS10" s="39" t="s">
        <v>101</v>
      </c>
      <c r="BT10" s="40" t="s">
        <v>57</v>
      </c>
      <c r="BU10" s="40" t="s">
        <v>102</v>
      </c>
      <c r="BV10" s="40" t="s">
        <v>103</v>
      </c>
      <c r="BW10" s="40" t="s">
        <v>104</v>
      </c>
      <c r="BX10" s="41" t="s">
        <v>105</v>
      </c>
      <c r="BY10" s="42" t="s">
        <v>106</v>
      </c>
      <c r="BZ10" s="42" t="s">
        <v>58</v>
      </c>
      <c r="CA10" s="42" t="s">
        <v>107</v>
      </c>
      <c r="CB10" s="42" t="s">
        <v>108</v>
      </c>
      <c r="CC10" s="42" t="s">
        <v>109</v>
      </c>
      <c r="CD10" s="42" t="s">
        <v>132</v>
      </c>
      <c r="CE10" s="38" t="s">
        <v>31</v>
      </c>
      <c r="CF10" s="37" t="s">
        <v>324</v>
      </c>
      <c r="CG10" s="37" t="s">
        <v>96</v>
      </c>
      <c r="CH10" s="37" t="s">
        <v>59</v>
      </c>
      <c r="CI10" s="37" t="s">
        <v>97</v>
      </c>
      <c r="CJ10" s="37" t="s">
        <v>98</v>
      </c>
      <c r="CK10" s="37" t="s">
        <v>99</v>
      </c>
      <c r="CL10" s="37" t="s">
        <v>100</v>
      </c>
      <c r="CM10" s="39" t="s">
        <v>101</v>
      </c>
      <c r="CN10" s="40" t="s">
        <v>57</v>
      </c>
      <c r="CO10" s="40" t="s">
        <v>102</v>
      </c>
      <c r="CP10" s="40" t="s">
        <v>103</v>
      </c>
      <c r="CQ10" s="40" t="s">
        <v>104</v>
      </c>
      <c r="CR10" s="41" t="s">
        <v>105</v>
      </c>
      <c r="CS10" s="42" t="s">
        <v>106</v>
      </c>
      <c r="CT10" s="42" t="s">
        <v>58</v>
      </c>
      <c r="CU10" s="42" t="s">
        <v>107</v>
      </c>
      <c r="CV10" s="42" t="s">
        <v>108</v>
      </c>
      <c r="CW10" s="42" t="s">
        <v>109</v>
      </c>
      <c r="CX10" s="42" t="s">
        <v>132</v>
      </c>
      <c r="CY10" s="38" t="s">
        <v>31</v>
      </c>
      <c r="CZ10" s="37" t="s">
        <v>324</v>
      </c>
      <c r="DA10" s="37" t="s">
        <v>96</v>
      </c>
      <c r="DB10" s="37" t="s">
        <v>59</v>
      </c>
      <c r="DC10" s="37" t="s">
        <v>97</v>
      </c>
      <c r="DD10" s="37" t="s">
        <v>98</v>
      </c>
      <c r="DE10" s="37" t="s">
        <v>99</v>
      </c>
      <c r="DF10" s="37" t="s">
        <v>100</v>
      </c>
      <c r="DG10" s="39" t="s">
        <v>101</v>
      </c>
      <c r="DH10" s="40" t="s">
        <v>57</v>
      </c>
      <c r="DI10" s="40" t="s">
        <v>102</v>
      </c>
      <c r="DJ10" s="40" t="s">
        <v>103</v>
      </c>
      <c r="DK10" s="40" t="s">
        <v>104</v>
      </c>
      <c r="DL10" s="41" t="s">
        <v>105</v>
      </c>
      <c r="DM10" s="42" t="s">
        <v>106</v>
      </c>
      <c r="DN10" s="42" t="s">
        <v>58</v>
      </c>
      <c r="DO10" s="42" t="s">
        <v>107</v>
      </c>
      <c r="DP10" s="42" t="s">
        <v>108</v>
      </c>
      <c r="DQ10" s="42" t="s">
        <v>109</v>
      </c>
      <c r="DR10" s="42" t="s">
        <v>132</v>
      </c>
      <c r="DS10" s="38" t="s">
        <v>31</v>
      </c>
      <c r="DT10" s="37" t="s">
        <v>324</v>
      </c>
      <c r="DU10" s="37" t="s">
        <v>96</v>
      </c>
      <c r="DV10" s="37" t="s">
        <v>59</v>
      </c>
      <c r="DW10" s="37" t="s">
        <v>97</v>
      </c>
      <c r="DX10" s="37" t="s">
        <v>98</v>
      </c>
      <c r="DY10" s="37" t="s">
        <v>99</v>
      </c>
      <c r="DZ10" s="37" t="s">
        <v>100</v>
      </c>
      <c r="EA10" s="39" t="s">
        <v>101</v>
      </c>
      <c r="EB10" s="40" t="s">
        <v>57</v>
      </c>
      <c r="EC10" s="40" t="s">
        <v>102</v>
      </c>
      <c r="ED10" s="40" t="s">
        <v>103</v>
      </c>
      <c r="EE10" s="40" t="s">
        <v>104</v>
      </c>
      <c r="EF10" s="41" t="s">
        <v>105</v>
      </c>
      <c r="EG10" s="42" t="s">
        <v>106</v>
      </c>
      <c r="EH10" s="42" t="s">
        <v>58</v>
      </c>
      <c r="EI10" s="42" t="s">
        <v>107</v>
      </c>
      <c r="EJ10" s="42" t="s">
        <v>108</v>
      </c>
      <c r="EK10" s="42" t="s">
        <v>109</v>
      </c>
      <c r="EL10" s="42" t="s">
        <v>132</v>
      </c>
      <c r="EM10" s="38" t="s">
        <v>31</v>
      </c>
      <c r="EN10" s="37" t="s">
        <v>324</v>
      </c>
      <c r="EO10" s="37" t="s">
        <v>96</v>
      </c>
      <c r="EP10" s="37" t="s">
        <v>59</v>
      </c>
      <c r="EQ10" s="37" t="s">
        <v>97</v>
      </c>
      <c r="ER10" s="37" t="s">
        <v>98</v>
      </c>
      <c r="ES10" s="37" t="s">
        <v>99</v>
      </c>
      <c r="ET10" s="37" t="s">
        <v>100</v>
      </c>
      <c r="EU10" s="39" t="s">
        <v>101</v>
      </c>
      <c r="EV10" s="40" t="s">
        <v>57</v>
      </c>
      <c r="EW10" s="40" t="s">
        <v>102</v>
      </c>
      <c r="EX10" s="40" t="s">
        <v>103</v>
      </c>
      <c r="EY10" s="40" t="s">
        <v>104</v>
      </c>
      <c r="EZ10" s="41" t="s">
        <v>105</v>
      </c>
      <c r="FA10" s="42" t="s">
        <v>106</v>
      </c>
      <c r="FB10" s="42" t="s">
        <v>58</v>
      </c>
      <c r="FC10" s="42" t="s">
        <v>107</v>
      </c>
      <c r="FD10" s="42" t="s">
        <v>108</v>
      </c>
      <c r="FE10" s="42" t="s">
        <v>109</v>
      </c>
      <c r="FF10" s="42" t="s">
        <v>132</v>
      </c>
      <c r="FG10" s="38" t="s">
        <v>31</v>
      </c>
      <c r="FH10" s="37" t="s">
        <v>324</v>
      </c>
      <c r="FI10" s="37" t="s">
        <v>96</v>
      </c>
      <c r="FJ10" s="37" t="s">
        <v>59</v>
      </c>
      <c r="FK10" s="37" t="s">
        <v>97</v>
      </c>
      <c r="FL10" s="37" t="s">
        <v>98</v>
      </c>
      <c r="FM10" s="37" t="s">
        <v>99</v>
      </c>
      <c r="FN10" s="37" t="s">
        <v>100</v>
      </c>
      <c r="FO10" s="39" t="s">
        <v>101</v>
      </c>
      <c r="FP10" s="40" t="s">
        <v>57</v>
      </c>
      <c r="FQ10" s="40" t="s">
        <v>102</v>
      </c>
      <c r="FR10" s="40" t="s">
        <v>103</v>
      </c>
      <c r="FS10" s="40" t="s">
        <v>104</v>
      </c>
      <c r="FT10" s="41" t="s">
        <v>105</v>
      </c>
      <c r="FU10" s="42" t="s">
        <v>106</v>
      </c>
      <c r="FV10" s="42" t="s">
        <v>58</v>
      </c>
      <c r="FW10" s="42" t="s">
        <v>107</v>
      </c>
      <c r="FX10" s="42" t="s">
        <v>108</v>
      </c>
      <c r="FY10" s="42" t="s">
        <v>109</v>
      </c>
      <c r="FZ10" s="42" t="s">
        <v>132</v>
      </c>
      <c r="GA10" s="38" t="s">
        <v>31</v>
      </c>
      <c r="GB10" s="37" t="s">
        <v>324</v>
      </c>
      <c r="GC10" s="37" t="s">
        <v>96</v>
      </c>
      <c r="GD10" s="37" t="s">
        <v>59</v>
      </c>
      <c r="GE10" s="37" t="s">
        <v>97</v>
      </c>
      <c r="GF10" s="37" t="s">
        <v>98</v>
      </c>
      <c r="GG10" s="37" t="s">
        <v>99</v>
      </c>
      <c r="GH10" s="37" t="s">
        <v>100</v>
      </c>
      <c r="GI10" s="39" t="s">
        <v>101</v>
      </c>
      <c r="GJ10" s="40" t="s">
        <v>57</v>
      </c>
      <c r="GK10" s="40" t="s">
        <v>102</v>
      </c>
      <c r="GL10" s="40" t="s">
        <v>103</v>
      </c>
      <c r="GM10" s="40" t="s">
        <v>104</v>
      </c>
      <c r="GN10" s="41" t="s">
        <v>105</v>
      </c>
      <c r="GO10" s="42" t="s">
        <v>106</v>
      </c>
      <c r="GP10" s="42" t="s">
        <v>58</v>
      </c>
      <c r="GQ10" s="42" t="s">
        <v>107</v>
      </c>
      <c r="GR10" s="42" t="s">
        <v>108</v>
      </c>
      <c r="GS10" s="42" t="s">
        <v>109</v>
      </c>
      <c r="GT10" s="42" t="s">
        <v>132</v>
      </c>
      <c r="GU10" s="38" t="s">
        <v>31</v>
      </c>
      <c r="GV10" s="37" t="s">
        <v>324</v>
      </c>
      <c r="GW10" s="37" t="s">
        <v>96</v>
      </c>
      <c r="GX10" s="37" t="s">
        <v>59</v>
      </c>
      <c r="GY10" s="37" t="s">
        <v>97</v>
      </c>
      <c r="GZ10" s="37" t="s">
        <v>98</v>
      </c>
      <c r="HA10" s="37" t="s">
        <v>99</v>
      </c>
      <c r="HB10" s="37" t="s">
        <v>100</v>
      </c>
      <c r="HC10" s="39" t="s">
        <v>101</v>
      </c>
      <c r="HD10" s="40" t="s">
        <v>57</v>
      </c>
      <c r="HE10" s="40" t="s">
        <v>102</v>
      </c>
      <c r="HF10" s="40" t="s">
        <v>103</v>
      </c>
      <c r="HG10" s="40" t="s">
        <v>104</v>
      </c>
      <c r="HH10" s="41" t="s">
        <v>105</v>
      </c>
      <c r="HI10" s="42" t="s">
        <v>106</v>
      </c>
      <c r="HJ10" s="42" t="s">
        <v>58</v>
      </c>
      <c r="HK10" s="42" t="s">
        <v>107</v>
      </c>
      <c r="HL10" s="42" t="s">
        <v>108</v>
      </c>
      <c r="HM10" s="42" t="s">
        <v>109</v>
      </c>
      <c r="HN10" s="42" t="s">
        <v>132</v>
      </c>
      <c r="HO10" s="38" t="s">
        <v>31</v>
      </c>
      <c r="HP10" s="37" t="s">
        <v>324</v>
      </c>
      <c r="HQ10" s="37" t="s">
        <v>96</v>
      </c>
      <c r="HR10" s="37" t="s">
        <v>59</v>
      </c>
      <c r="HS10" s="37" t="s">
        <v>97</v>
      </c>
      <c r="HT10" s="37" t="s">
        <v>98</v>
      </c>
      <c r="HU10" s="37" t="s">
        <v>99</v>
      </c>
      <c r="HV10" s="37" t="s">
        <v>100</v>
      </c>
      <c r="HW10" s="39" t="s">
        <v>101</v>
      </c>
      <c r="HX10" s="40" t="s">
        <v>57</v>
      </c>
      <c r="HY10" s="40" t="s">
        <v>102</v>
      </c>
      <c r="HZ10" s="40" t="s">
        <v>103</v>
      </c>
      <c r="IA10" s="40" t="s">
        <v>104</v>
      </c>
      <c r="IB10" s="41" t="s">
        <v>105</v>
      </c>
      <c r="IC10" s="42" t="s">
        <v>106</v>
      </c>
      <c r="ID10" s="42" t="s">
        <v>58</v>
      </c>
      <c r="IE10" s="42" t="s">
        <v>107</v>
      </c>
      <c r="IF10" s="42" t="s">
        <v>108</v>
      </c>
      <c r="IG10" s="42" t="s">
        <v>109</v>
      </c>
      <c r="IH10" s="42" t="s">
        <v>132</v>
      </c>
      <c r="II10" s="38" t="s">
        <v>31</v>
      </c>
      <c r="IJ10" s="37" t="s">
        <v>324</v>
      </c>
      <c r="IK10" s="37" t="s">
        <v>96</v>
      </c>
      <c r="IL10" s="37" t="s">
        <v>59</v>
      </c>
      <c r="IM10" s="37" t="s">
        <v>97</v>
      </c>
      <c r="IN10" s="37" t="s">
        <v>98</v>
      </c>
      <c r="IO10" s="37" t="s">
        <v>99</v>
      </c>
      <c r="IP10" s="37" t="s">
        <v>100</v>
      </c>
      <c r="IQ10" s="39" t="s">
        <v>101</v>
      </c>
      <c r="IR10" s="40" t="s">
        <v>57</v>
      </c>
      <c r="IS10" s="40" t="s">
        <v>102</v>
      </c>
      <c r="IT10" s="40" t="s">
        <v>103</v>
      </c>
      <c r="IU10" s="40" t="s">
        <v>104</v>
      </c>
      <c r="IV10" s="41" t="s">
        <v>105</v>
      </c>
      <c r="IW10" s="42" t="s">
        <v>106</v>
      </c>
      <c r="IX10" s="42" t="s">
        <v>58</v>
      </c>
      <c r="IY10" s="42" t="s">
        <v>107</v>
      </c>
      <c r="IZ10" s="42" t="s">
        <v>108</v>
      </c>
      <c r="JA10" s="42" t="s">
        <v>109</v>
      </c>
      <c r="JB10" s="42" t="s">
        <v>132</v>
      </c>
    </row>
    <row r="11" spans="1:262" s="4" customFormat="1" ht="13.5" customHeight="1" x14ac:dyDescent="0.25">
      <c r="A11" s="43" t="s">
        <v>325</v>
      </c>
      <c r="B11" s="2" t="s">
        <v>316</v>
      </c>
      <c r="C11" s="5"/>
      <c r="E11" s="26">
        <v>1781504</v>
      </c>
      <c r="F11" s="142">
        <v>0.33</v>
      </c>
      <c r="G11" s="143">
        <v>0.221</v>
      </c>
      <c r="H11" s="2">
        <v>209</v>
      </c>
      <c r="I11" s="142">
        <v>0.54100000000000004</v>
      </c>
      <c r="J11" s="143">
        <v>0.45600000000000002</v>
      </c>
      <c r="K11" s="45"/>
      <c r="L11" s="45"/>
      <c r="M11" s="45"/>
      <c r="P11" s="46"/>
      <c r="Q11" s="26"/>
      <c r="R11" s="45"/>
      <c r="S11" s="45"/>
      <c r="U11" s="45"/>
      <c r="V11" s="45"/>
      <c r="W11" s="5"/>
      <c r="Y11" s="26">
        <v>1497231</v>
      </c>
      <c r="Z11" s="142">
        <v>0.32900000000000001</v>
      </c>
      <c r="AA11" s="142">
        <v>0</v>
      </c>
      <c r="AB11" s="2">
        <v>134</v>
      </c>
      <c r="AC11" s="142">
        <v>0.34699999999999998</v>
      </c>
      <c r="AD11" s="142">
        <v>-0.19400000000000001</v>
      </c>
      <c r="AE11" s="26"/>
      <c r="AF11" s="45"/>
      <c r="AG11" s="45"/>
      <c r="AH11" s="135"/>
      <c r="AI11" s="45"/>
      <c r="AJ11" s="45"/>
      <c r="AK11" s="26"/>
      <c r="AM11" s="45"/>
      <c r="AO11" s="45"/>
      <c r="AP11" s="45"/>
      <c r="AQ11" s="5"/>
      <c r="AS11" s="26">
        <v>2361997</v>
      </c>
      <c r="AT11" s="143">
        <v>0.42049999999999998</v>
      </c>
      <c r="AU11" s="143">
        <v>0.57799999999999996</v>
      </c>
      <c r="AV11" s="2">
        <v>178</v>
      </c>
      <c r="AW11" s="143">
        <v>0.46100000000000002</v>
      </c>
      <c r="AX11" s="143">
        <f>AW11-AC11</f>
        <v>0.11400000000000005</v>
      </c>
      <c r="AY11" s="26"/>
      <c r="AZ11" s="45"/>
      <c r="BA11" s="45"/>
      <c r="BD11" s="46"/>
      <c r="BE11" s="26"/>
      <c r="BF11" s="45"/>
      <c r="BG11" s="45"/>
      <c r="BI11" s="45"/>
      <c r="BJ11" s="45"/>
      <c r="BK11" s="5"/>
      <c r="BM11" s="26">
        <v>2336705</v>
      </c>
      <c r="BN11" s="44">
        <v>0.432</v>
      </c>
      <c r="BO11" s="44">
        <v>1.0999999999999999E-2</v>
      </c>
      <c r="BP11" s="2">
        <v>190</v>
      </c>
      <c r="BQ11" s="44">
        <v>0.49199999999999999</v>
      </c>
      <c r="BR11" s="171">
        <f>BQ11-AW11</f>
        <v>3.0999999999999972E-2</v>
      </c>
      <c r="BS11" s="22"/>
      <c r="BT11" s="45"/>
      <c r="BU11" s="45"/>
      <c r="BX11" s="46"/>
      <c r="BY11" s="26"/>
      <c r="BZ11" s="45"/>
      <c r="CA11" s="45"/>
      <c r="CC11" s="45"/>
      <c r="CD11" s="45"/>
      <c r="CE11" s="26"/>
      <c r="CG11" s="26">
        <v>990428</v>
      </c>
      <c r="CH11" s="44">
        <f>CG11/CE$7</f>
        <v>0.19297068054727776</v>
      </c>
      <c r="CI11" s="44">
        <f>CH11-BN11</f>
        <v>-0.23902931945272224</v>
      </c>
      <c r="CJ11" s="2">
        <v>59</v>
      </c>
      <c r="CK11" s="44">
        <v>0.15279999999999999</v>
      </c>
      <c r="CL11" s="44">
        <v>-0.3301</v>
      </c>
      <c r="CM11" s="26">
        <v>1088374</v>
      </c>
      <c r="CN11" s="45">
        <v>0.21279872990300261</v>
      </c>
      <c r="CO11" s="45">
        <v>0</v>
      </c>
      <c r="CP11" s="136">
        <v>2</v>
      </c>
      <c r="CQ11" s="45">
        <v>1.1363636363636364E-2</v>
      </c>
      <c r="CR11" s="45">
        <v>0</v>
      </c>
      <c r="CS11" s="26">
        <v>990428</v>
      </c>
      <c r="CT11" s="45">
        <v>0.19297068054727776</v>
      </c>
      <c r="CU11" s="45">
        <v>0</v>
      </c>
      <c r="CV11" s="4">
        <v>28</v>
      </c>
      <c r="CW11" s="45">
        <v>0.19178082191780821</v>
      </c>
      <c r="CX11" s="45">
        <v>0</v>
      </c>
      <c r="CY11" s="5" t="s">
        <v>1070</v>
      </c>
      <c r="DA11" s="26">
        <v>1290806</v>
      </c>
      <c r="DB11" s="44">
        <v>0.25573868968806085</v>
      </c>
      <c r="DC11" s="44">
        <f>DB11-CH11</f>
        <v>6.2768009140783093E-2</v>
      </c>
      <c r="DD11" s="2">
        <v>38</v>
      </c>
      <c r="DE11" s="44">
        <f>DD11/199</f>
        <v>0.19095477386934673</v>
      </c>
      <c r="DF11" s="44">
        <f>DE11-CK11</f>
        <v>3.8154773869346736E-2</v>
      </c>
      <c r="DG11" s="26">
        <v>1317879</v>
      </c>
      <c r="DH11" s="45">
        <f>DG11/DG$7</f>
        <v>0.26848324412949659</v>
      </c>
      <c r="DI11" s="44">
        <v>0</v>
      </c>
      <c r="DJ11" s="136">
        <v>10</v>
      </c>
      <c r="DK11" s="44">
        <f>DJ11/106</f>
        <v>9.4339622641509441E-2</v>
      </c>
      <c r="DL11" s="44">
        <v>0</v>
      </c>
      <c r="DM11" s="26">
        <v>1290806</v>
      </c>
      <c r="DN11" s="44">
        <v>0.25573868968806085</v>
      </c>
      <c r="DO11" s="44">
        <v>0</v>
      </c>
      <c r="DP11" s="2">
        <v>28</v>
      </c>
      <c r="DQ11" s="44">
        <f>DP11/93</f>
        <v>0.30107526881720431</v>
      </c>
      <c r="DR11" s="44">
        <v>0</v>
      </c>
      <c r="DS11" s="5" t="s">
        <v>1108</v>
      </c>
      <c r="DU11" s="26">
        <v>682701</v>
      </c>
      <c r="DV11" s="44">
        <f>DU11/DS$7</f>
        <v>0.11911814663811464</v>
      </c>
      <c r="DW11" s="44">
        <f>DV11-DB11</f>
        <v>-0.1366205430499462</v>
      </c>
      <c r="DX11" s="2">
        <f>ED11+EJ11</f>
        <v>20</v>
      </c>
      <c r="DY11" s="44">
        <f>DX11/$DS$3</f>
        <v>0.10050251256281408</v>
      </c>
      <c r="DZ11" s="44">
        <f>DY11-DE11</f>
        <v>-9.0452261306532653E-2</v>
      </c>
      <c r="EA11" s="26">
        <v>622458</v>
      </c>
      <c r="EB11" s="44">
        <f>EA11/EA$7</f>
        <v>0.11151853706472363</v>
      </c>
      <c r="EC11" s="44">
        <f>EB11-DH11</f>
        <v>-0.15696470706477295</v>
      </c>
      <c r="ED11" s="4">
        <v>8</v>
      </c>
      <c r="EE11" s="45">
        <f>ED11/EA$3</f>
        <v>7.5471698113207544E-2</v>
      </c>
      <c r="EF11" s="44">
        <f>EE11-DK11</f>
        <v>-1.8867924528301896E-2</v>
      </c>
      <c r="EG11" s="26">
        <v>682701</v>
      </c>
      <c r="EH11" s="44">
        <f>EG11/EG$7</f>
        <v>0.11911814663811464</v>
      </c>
      <c r="EI11" s="44">
        <f>EH11-DN11</f>
        <v>-0.1366205430499462</v>
      </c>
      <c r="EJ11" s="4">
        <v>12</v>
      </c>
      <c r="EK11" s="45">
        <f>EJ11/EG$3</f>
        <v>0.12903225806451613</v>
      </c>
      <c r="EL11" s="44">
        <f>EK11-DQ11</f>
        <v>-0.17204301075268819</v>
      </c>
      <c r="EM11" s="5"/>
      <c r="EO11" s="26"/>
      <c r="EP11" s="44"/>
      <c r="EQ11" s="44"/>
      <c r="ER11" s="2"/>
      <c r="ES11" s="44"/>
      <c r="ET11" s="44"/>
      <c r="EU11" s="26"/>
      <c r="EV11" s="45"/>
      <c r="EW11" s="45"/>
      <c r="EZ11" s="46"/>
      <c r="FA11" s="26"/>
      <c r="FB11" s="45"/>
      <c r="FC11" s="45"/>
      <c r="FE11" s="45"/>
      <c r="FF11" s="45"/>
      <c r="FG11" s="5"/>
      <c r="FI11" s="26"/>
      <c r="FJ11" s="44"/>
      <c r="FK11" s="44"/>
      <c r="FL11" s="2"/>
      <c r="FM11" s="44"/>
      <c r="FN11" s="44"/>
      <c r="FO11" s="26"/>
      <c r="FP11" s="45"/>
      <c r="FQ11" s="45"/>
      <c r="FT11" s="46"/>
      <c r="FU11" s="26"/>
      <c r="FV11" s="45"/>
      <c r="FW11" s="45"/>
      <c r="FY11" s="45"/>
      <c r="FZ11" s="45"/>
      <c r="GA11" s="5"/>
      <c r="GC11" s="2"/>
      <c r="GD11" s="44"/>
      <c r="GE11" s="2"/>
      <c r="GF11" s="2"/>
      <c r="GG11" s="44"/>
      <c r="GH11" s="2"/>
      <c r="GI11" s="48"/>
      <c r="GN11" s="46"/>
      <c r="GU11" s="5"/>
      <c r="GW11" s="2"/>
      <c r="GX11" s="44"/>
      <c r="GY11" s="2"/>
      <c r="GZ11" s="2"/>
      <c r="HA11" s="44"/>
      <c r="HB11" s="2"/>
      <c r="HC11" s="48"/>
      <c r="HH11" s="46"/>
      <c r="HO11" s="5"/>
      <c r="HQ11" s="2"/>
      <c r="HR11" s="44"/>
      <c r="HS11" s="2"/>
      <c r="HT11" s="2"/>
      <c r="HU11" s="44"/>
      <c r="HV11" s="2"/>
      <c r="HW11" s="48"/>
      <c r="IB11" s="46"/>
      <c r="II11" s="5"/>
      <c r="IK11" s="2"/>
      <c r="IL11" s="44"/>
      <c r="IM11" s="2"/>
      <c r="IN11" s="2"/>
      <c r="IO11" s="44"/>
      <c r="IP11" s="2"/>
      <c r="IQ11" s="48"/>
      <c r="IV11" s="46"/>
    </row>
    <row r="12" spans="1:262" s="4" customFormat="1" ht="13.5" customHeight="1" x14ac:dyDescent="0.25">
      <c r="A12" s="43" t="s">
        <v>1073</v>
      </c>
      <c r="B12" s="2" t="s">
        <v>1070</v>
      </c>
      <c r="C12" s="5"/>
      <c r="E12" s="26"/>
      <c r="F12" s="142"/>
      <c r="G12" s="143"/>
      <c r="H12" s="2"/>
      <c r="I12" s="142"/>
      <c r="J12" s="143"/>
      <c r="K12" s="45"/>
      <c r="L12" s="45"/>
      <c r="M12" s="45"/>
      <c r="P12" s="46"/>
      <c r="Q12" s="26"/>
      <c r="R12" s="45"/>
      <c r="S12" s="45"/>
      <c r="U12" s="45"/>
      <c r="V12" s="45"/>
      <c r="W12" s="5"/>
      <c r="Y12" s="26"/>
      <c r="Z12" s="142"/>
      <c r="AA12" s="142"/>
      <c r="AB12" s="2"/>
      <c r="AC12" s="142"/>
      <c r="AD12" s="142"/>
      <c r="AE12" s="26"/>
      <c r="AF12" s="45"/>
      <c r="AG12" s="45"/>
      <c r="AH12" s="135"/>
      <c r="AI12" s="45"/>
      <c r="AJ12" s="45"/>
      <c r="AK12" s="26"/>
      <c r="AM12" s="45"/>
      <c r="AO12" s="45"/>
      <c r="AP12" s="45"/>
      <c r="AQ12" s="5"/>
      <c r="AS12" s="26"/>
      <c r="AT12" s="143"/>
      <c r="AU12" s="143"/>
      <c r="AV12" s="2"/>
      <c r="AW12" s="143"/>
      <c r="AX12" s="143"/>
      <c r="AY12" s="26"/>
      <c r="AZ12" s="45"/>
      <c r="BA12" s="45"/>
      <c r="BE12" s="26"/>
      <c r="BF12" s="45"/>
      <c r="BG12" s="45"/>
      <c r="BI12" s="45"/>
      <c r="BJ12" s="45"/>
      <c r="BK12" s="5"/>
      <c r="BM12" s="26"/>
      <c r="BN12" s="44"/>
      <c r="BO12" s="44"/>
      <c r="BP12" s="2"/>
      <c r="BQ12" s="44"/>
      <c r="BR12" s="171"/>
      <c r="BS12" s="22"/>
      <c r="BT12" s="45"/>
      <c r="BU12" s="45"/>
      <c r="BY12" s="26"/>
      <c r="BZ12" s="45"/>
      <c r="CA12" s="45"/>
      <c r="CC12" s="45"/>
      <c r="CD12" s="45"/>
      <c r="CE12" s="26"/>
      <c r="CG12" s="26"/>
      <c r="CH12" s="44"/>
      <c r="CI12" s="44"/>
      <c r="CJ12" s="2"/>
      <c r="CK12" s="44"/>
      <c r="CL12" s="44"/>
      <c r="CM12" s="26"/>
      <c r="CN12" s="45"/>
      <c r="CO12" s="45"/>
      <c r="CP12" s="45"/>
      <c r="CQ12" s="45"/>
      <c r="CR12" s="45"/>
      <c r="CS12" s="26"/>
      <c r="CT12" s="45"/>
      <c r="CU12" s="45"/>
      <c r="CW12" s="45"/>
      <c r="CX12" s="45"/>
      <c r="CY12" s="5"/>
      <c r="DA12" s="26"/>
      <c r="DB12" s="44"/>
      <c r="DC12" s="44"/>
      <c r="DD12" s="2"/>
      <c r="DE12" s="44"/>
      <c r="DF12" s="44"/>
      <c r="DG12" s="26"/>
      <c r="DH12" s="45"/>
      <c r="DI12" s="44"/>
      <c r="DJ12" s="136"/>
      <c r="DK12" s="44"/>
      <c r="DL12" s="44"/>
      <c r="DM12" s="26"/>
      <c r="DN12" s="44"/>
      <c r="DO12" s="44"/>
      <c r="DP12" s="2"/>
      <c r="DQ12" s="44"/>
      <c r="DR12" s="44"/>
      <c r="DV12" s="44"/>
      <c r="EM12" s="5"/>
      <c r="EO12" s="26"/>
      <c r="EP12" s="44"/>
      <c r="EQ12" s="44"/>
      <c r="ER12" s="2"/>
      <c r="ES12" s="44"/>
      <c r="ET12" s="44"/>
      <c r="EU12" s="26"/>
      <c r="EV12" s="45"/>
      <c r="EW12" s="45"/>
      <c r="EZ12" s="46"/>
      <c r="FA12" s="26"/>
      <c r="FB12" s="45"/>
      <c r="FC12" s="45"/>
      <c r="FE12" s="45"/>
      <c r="FF12" s="45"/>
      <c r="FG12" s="5"/>
      <c r="FI12" s="26"/>
      <c r="FJ12" s="44"/>
      <c r="FK12" s="44"/>
      <c r="FL12" s="2"/>
      <c r="FM12" s="44"/>
      <c r="FN12" s="44"/>
      <c r="FO12" s="26"/>
      <c r="FP12" s="45"/>
      <c r="FQ12" s="45"/>
      <c r="FT12" s="46"/>
      <c r="FU12" s="26"/>
      <c r="FV12" s="45"/>
      <c r="FW12" s="45"/>
      <c r="FY12" s="45"/>
      <c r="FZ12" s="45"/>
      <c r="GA12" s="5"/>
      <c r="GC12" s="2"/>
      <c r="GD12" s="44"/>
      <c r="GE12" s="2"/>
      <c r="GF12" s="2"/>
      <c r="GG12" s="44"/>
      <c r="GH12" s="2"/>
      <c r="GI12" s="48"/>
      <c r="GN12" s="46"/>
      <c r="GU12" s="5"/>
      <c r="GW12" s="2"/>
      <c r="GX12" s="44"/>
      <c r="GY12" s="2"/>
      <c r="GZ12" s="2"/>
      <c r="HA12" s="44"/>
      <c r="HB12" s="2"/>
      <c r="HC12" s="48"/>
      <c r="HH12" s="46"/>
      <c r="HO12" s="5"/>
      <c r="HQ12" s="2"/>
      <c r="HR12" s="44"/>
      <c r="HS12" s="2"/>
      <c r="HT12" s="2"/>
      <c r="HU12" s="44"/>
      <c r="HV12" s="2"/>
      <c r="HW12" s="48"/>
      <c r="IB12" s="46"/>
      <c r="II12" s="5"/>
      <c r="IK12" s="2"/>
      <c r="IL12" s="44"/>
      <c r="IM12" s="2"/>
      <c r="IN12" s="2"/>
      <c r="IO12" s="44"/>
      <c r="IP12" s="2"/>
      <c r="IQ12" s="48"/>
      <c r="IV12" s="46"/>
    </row>
    <row r="13" spans="1:262" s="4" customFormat="1" ht="13.5" customHeight="1" x14ac:dyDescent="0.25">
      <c r="A13" s="43" t="s">
        <v>326</v>
      </c>
      <c r="B13" s="2" t="s">
        <v>327</v>
      </c>
      <c r="C13" s="5"/>
      <c r="E13" s="26">
        <v>379344</v>
      </c>
      <c r="F13" s="142">
        <v>7.0000000000000007E-2</v>
      </c>
      <c r="G13" s="143">
        <v>-1.9E-2</v>
      </c>
      <c r="H13" s="2">
        <v>20</v>
      </c>
      <c r="I13" s="142">
        <v>5.1999999999999998E-2</v>
      </c>
      <c r="J13" s="143">
        <v>-2E-3</v>
      </c>
      <c r="K13" s="45"/>
      <c r="L13" s="45"/>
      <c r="M13" s="45"/>
      <c r="P13" s="46"/>
      <c r="Q13" s="26"/>
      <c r="R13" s="45"/>
      <c r="S13" s="45"/>
      <c r="U13" s="45"/>
      <c r="V13" s="45"/>
      <c r="W13" s="5"/>
      <c r="Y13" s="26">
        <v>1340826</v>
      </c>
      <c r="Z13" s="143">
        <v>0.29499999999999998</v>
      </c>
      <c r="AA13" s="143">
        <v>0.223</v>
      </c>
      <c r="AB13" s="136">
        <v>148</v>
      </c>
      <c r="AC13" s="143">
        <v>0.38300000000000001</v>
      </c>
      <c r="AD13" s="143">
        <v>3.3000000000000002E-2</v>
      </c>
      <c r="AE13" s="26"/>
      <c r="AF13" s="45"/>
      <c r="AG13" s="45"/>
      <c r="AH13" s="135"/>
      <c r="AI13" s="45"/>
      <c r="AJ13" s="45"/>
      <c r="AK13" s="26"/>
      <c r="AM13" s="45"/>
      <c r="AO13" s="45"/>
      <c r="AP13" s="45"/>
      <c r="AQ13" s="5" t="s">
        <v>328</v>
      </c>
      <c r="AS13" s="26">
        <v>2306763</v>
      </c>
      <c r="AT13" s="143">
        <v>0.41070000000000001</v>
      </c>
      <c r="AU13" s="143">
        <v>0.57099999999999995</v>
      </c>
      <c r="AV13" s="136">
        <v>188</v>
      </c>
      <c r="AW13" s="143">
        <v>0.48699999999999999</v>
      </c>
      <c r="AX13" s="143">
        <f>AW13-AC13</f>
        <v>0.10399999999999998</v>
      </c>
      <c r="AY13" s="26"/>
      <c r="AZ13" s="45"/>
      <c r="BA13" s="45"/>
      <c r="BB13" s="135"/>
      <c r="BC13" s="45"/>
      <c r="BD13" s="45"/>
      <c r="BE13" s="26"/>
      <c r="BF13" s="45"/>
      <c r="BG13" s="45"/>
      <c r="BI13" s="45"/>
      <c r="BJ13" s="45"/>
      <c r="BK13" s="169"/>
      <c r="BM13" s="26">
        <v>2272979</v>
      </c>
      <c r="BN13" s="44">
        <v>0.42</v>
      </c>
      <c r="BO13" s="44">
        <v>8.9999999999999993E-3</v>
      </c>
      <c r="BP13" s="2">
        <v>164</v>
      </c>
      <c r="BQ13" s="44">
        <v>0.42499999999999999</v>
      </c>
      <c r="BR13" s="171">
        <f>BQ13-AW13</f>
        <v>-6.2E-2</v>
      </c>
      <c r="BS13" s="22"/>
      <c r="BT13" s="45"/>
      <c r="BU13" s="45"/>
      <c r="BV13" s="135"/>
      <c r="BW13" s="45"/>
      <c r="BX13" s="45"/>
      <c r="BY13" s="26"/>
      <c r="BZ13" s="45"/>
      <c r="CA13" s="45"/>
      <c r="CC13" s="45"/>
      <c r="CD13" s="45"/>
      <c r="CE13" s="26"/>
      <c r="CG13" s="26">
        <v>2706292</v>
      </c>
      <c r="CH13" s="44">
        <f>CG13/CE$7</f>
        <v>0.5272821537755934</v>
      </c>
      <c r="CI13" s="44">
        <f>CH13-BN13</f>
        <v>0.10728215377559341</v>
      </c>
      <c r="CJ13" s="2">
        <v>263</v>
      </c>
      <c r="CK13" s="44">
        <v>0.68140000000000001</v>
      </c>
      <c r="CL13" s="44">
        <v>0.2364</v>
      </c>
      <c r="CM13" s="26">
        <v>2743626</v>
      </c>
      <c r="CN13" s="45">
        <v>0.53643336585480306</v>
      </c>
      <c r="CO13" s="45">
        <v>0</v>
      </c>
      <c r="CP13" s="136">
        <v>173</v>
      </c>
      <c r="CQ13" s="45">
        <v>0.98295454545454541</v>
      </c>
      <c r="CR13" s="45">
        <v>0</v>
      </c>
      <c r="CS13" s="26">
        <v>2706292</v>
      </c>
      <c r="CT13" s="45">
        <v>0.5272821537755934</v>
      </c>
      <c r="CU13" s="45">
        <v>0</v>
      </c>
      <c r="CV13" s="4">
        <v>87</v>
      </c>
      <c r="CW13" s="45">
        <v>0.59589041095890416</v>
      </c>
      <c r="CX13" s="45">
        <v>0</v>
      </c>
      <c r="CY13" s="5"/>
      <c r="DA13" s="26">
        <v>2264780</v>
      </c>
      <c r="DB13" s="44">
        <v>0.44870559141476452</v>
      </c>
      <c r="DC13" s="44">
        <f>DB13-CH13</f>
        <v>-7.8576562360828883E-2</v>
      </c>
      <c r="DD13" s="2">
        <f>37+96</f>
        <v>133</v>
      </c>
      <c r="DE13" s="44">
        <f>DD13/199</f>
        <v>0.66834170854271358</v>
      </c>
      <c r="DF13" s="44">
        <f>DE13-CK13</f>
        <v>-1.3058291457286431E-2</v>
      </c>
      <c r="DG13" s="26">
        <v>2165342</v>
      </c>
      <c r="DH13" s="45">
        <f>DG13/DG$7</f>
        <v>0.44113157946203896</v>
      </c>
      <c r="DI13" s="44">
        <v>0</v>
      </c>
      <c r="DJ13" s="136">
        <v>96</v>
      </c>
      <c r="DK13" s="44">
        <f>DJ13/106</f>
        <v>0.90566037735849059</v>
      </c>
      <c r="DL13" s="44">
        <v>0</v>
      </c>
      <c r="DM13" s="26">
        <v>2264780</v>
      </c>
      <c r="DN13" s="44">
        <v>0.44870559141476452</v>
      </c>
      <c r="DO13" s="44">
        <v>0</v>
      </c>
      <c r="DP13" s="2">
        <f>133-96</f>
        <v>37</v>
      </c>
      <c r="DQ13" s="44">
        <f>DP13/93</f>
        <v>0.39784946236559138</v>
      </c>
      <c r="DR13" s="44">
        <v>0</v>
      </c>
      <c r="DS13" s="5" t="s">
        <v>958</v>
      </c>
      <c r="DU13" s="26">
        <v>2824551</v>
      </c>
      <c r="DV13" s="44">
        <f>DU13/DS$7</f>
        <v>0.49282962849744377</v>
      </c>
      <c r="DW13" s="44">
        <f>DV13-DB13</f>
        <v>4.4124037082679257E-2</v>
      </c>
      <c r="DX13" s="2">
        <f>ED13+EJ13</f>
        <v>133</v>
      </c>
      <c r="DY13" s="44">
        <f>DX13/$DS$3</f>
        <v>0.66834170854271358</v>
      </c>
      <c r="DZ13" s="44">
        <f>DY13-DE13</f>
        <v>0</v>
      </c>
      <c r="EA13" s="26">
        <v>2636201</v>
      </c>
      <c r="EB13" s="44">
        <f>EA13/EA$7</f>
        <v>0.472297374165906</v>
      </c>
      <c r="EC13" s="44">
        <f>EB13-DH13</f>
        <v>3.1165794703867045E-2</v>
      </c>
      <c r="ED13" s="4">
        <v>91</v>
      </c>
      <c r="EE13" s="45">
        <f>ED13/EA$3</f>
        <v>0.85849056603773588</v>
      </c>
      <c r="EF13" s="44">
        <f>EE13-DK13</f>
        <v>-4.7169811320754707E-2</v>
      </c>
      <c r="EG13" s="26">
        <v>2824551</v>
      </c>
      <c r="EH13" s="44">
        <f>EG13/EG$7</f>
        <v>0.49282962849744377</v>
      </c>
      <c r="EI13" s="44">
        <f>EH13-DN13</f>
        <v>4.4124037082679257E-2</v>
      </c>
      <c r="EJ13" s="4">
        <v>42</v>
      </c>
      <c r="EK13" s="45">
        <f>EJ13/EG$3</f>
        <v>0.45161290322580644</v>
      </c>
      <c r="EL13" s="44">
        <f>EK13-DQ13</f>
        <v>5.3763440860215062E-2</v>
      </c>
      <c r="EM13" s="5"/>
      <c r="EO13" s="26"/>
      <c r="EP13" s="44"/>
      <c r="EQ13" s="44"/>
      <c r="ER13" s="2"/>
      <c r="ES13" s="44"/>
      <c r="ET13" s="44"/>
      <c r="EU13" s="26"/>
      <c r="EV13" s="45"/>
      <c r="EW13" s="45"/>
      <c r="EZ13" s="46"/>
      <c r="FA13" s="26"/>
      <c r="FB13" s="45"/>
      <c r="FC13" s="45"/>
      <c r="FE13" s="45"/>
      <c r="FF13" s="45"/>
      <c r="FG13" s="5"/>
      <c r="FI13" s="26"/>
      <c r="FJ13" s="44"/>
      <c r="FK13" s="44"/>
      <c r="FL13" s="2"/>
      <c r="FM13" s="44"/>
      <c r="FN13" s="44"/>
      <c r="FO13" s="26"/>
      <c r="FP13" s="45"/>
      <c r="FQ13" s="45"/>
      <c r="FT13" s="46"/>
      <c r="FU13" s="26"/>
      <c r="FV13" s="45"/>
      <c r="FW13" s="45"/>
      <c r="FY13" s="45"/>
      <c r="FZ13" s="45"/>
      <c r="GA13" s="5"/>
      <c r="GC13" s="26"/>
      <c r="GD13" s="44"/>
      <c r="GE13" s="2"/>
      <c r="GF13" s="2"/>
      <c r="GG13" s="44"/>
      <c r="GH13" s="2"/>
      <c r="GI13" s="48"/>
      <c r="GN13" s="46"/>
      <c r="GU13" s="5"/>
      <c r="GW13" s="26"/>
      <c r="GX13" s="44"/>
      <c r="GY13" s="2"/>
      <c r="GZ13" s="2"/>
      <c r="HA13" s="44"/>
      <c r="HB13" s="2"/>
      <c r="HC13" s="48"/>
      <c r="HH13" s="46"/>
      <c r="HO13" s="5"/>
      <c r="HQ13" s="26"/>
      <c r="HR13" s="44"/>
      <c r="HS13" s="2"/>
      <c r="HT13" s="2"/>
      <c r="HU13" s="44"/>
      <c r="HV13" s="2"/>
      <c r="HW13" s="48"/>
      <c r="IB13" s="46"/>
      <c r="II13" s="5"/>
      <c r="IK13" s="26"/>
      <c r="IL13" s="44"/>
      <c r="IM13" s="2"/>
      <c r="IN13" s="2"/>
      <c r="IO13" s="44"/>
      <c r="IP13" s="2"/>
      <c r="IQ13" s="48"/>
      <c r="IV13" s="46"/>
    </row>
    <row r="14" spans="1:262" s="4" customFormat="1" ht="13.5" customHeight="1" x14ac:dyDescent="0.25">
      <c r="A14" s="49" t="s">
        <v>329</v>
      </c>
      <c r="B14" s="2" t="s">
        <v>330</v>
      </c>
      <c r="C14" s="5"/>
      <c r="E14" s="26"/>
      <c r="F14" s="142"/>
      <c r="G14" s="142"/>
      <c r="H14" s="2"/>
      <c r="I14" s="142"/>
      <c r="J14" s="142"/>
      <c r="K14" s="45"/>
      <c r="L14" s="45"/>
      <c r="M14" s="45"/>
      <c r="P14" s="46"/>
      <c r="Q14" s="26"/>
      <c r="R14" s="45"/>
      <c r="S14" s="45"/>
      <c r="U14" s="45"/>
      <c r="V14" s="45"/>
      <c r="W14" s="5"/>
      <c r="Y14" s="26"/>
      <c r="Z14" s="143"/>
      <c r="AA14" s="143"/>
      <c r="AB14" s="136"/>
      <c r="AC14" s="143"/>
      <c r="AD14" s="143"/>
      <c r="AE14" s="26"/>
      <c r="AF14" s="45"/>
      <c r="AG14" s="45"/>
      <c r="AH14" s="135"/>
      <c r="AI14" s="45"/>
      <c r="AJ14" s="45"/>
      <c r="AK14" s="26"/>
      <c r="AM14" s="45"/>
      <c r="AO14" s="45"/>
      <c r="AP14" s="45"/>
      <c r="AQ14" s="5"/>
      <c r="AS14" s="26"/>
      <c r="AT14" s="143"/>
      <c r="AU14" s="143"/>
      <c r="AV14" s="136"/>
      <c r="AW14" s="143"/>
      <c r="AX14" s="143"/>
      <c r="AY14" s="26"/>
      <c r="AZ14" s="45"/>
      <c r="BA14" s="45"/>
      <c r="BB14" s="135"/>
      <c r="BC14" s="45"/>
      <c r="BD14" s="45"/>
      <c r="BE14" s="26"/>
      <c r="BF14" s="45"/>
      <c r="BG14" s="45"/>
      <c r="BI14" s="45"/>
      <c r="BJ14" s="45"/>
      <c r="BK14" s="5"/>
      <c r="BM14" s="26"/>
      <c r="BN14" s="44"/>
      <c r="BO14" s="44"/>
      <c r="BP14" s="2"/>
      <c r="BQ14" s="44"/>
      <c r="BR14" s="170"/>
      <c r="BS14" s="22"/>
      <c r="BT14" s="45"/>
      <c r="BU14" s="45"/>
      <c r="BV14" s="135"/>
      <c r="BW14" s="45"/>
      <c r="BX14" s="45"/>
      <c r="BY14" s="26"/>
      <c r="BZ14" s="45"/>
      <c r="CA14" s="45"/>
      <c r="CC14" s="45"/>
      <c r="CD14" s="45"/>
      <c r="CE14" s="26"/>
      <c r="CG14" s="26"/>
      <c r="CH14" s="44"/>
      <c r="CI14" s="44"/>
      <c r="CJ14" s="2"/>
      <c r="CK14" s="44"/>
      <c r="CL14" s="44"/>
      <c r="CM14" s="26"/>
      <c r="CN14" s="45"/>
      <c r="CO14" s="45"/>
      <c r="CP14" s="136"/>
      <c r="CQ14" s="45"/>
      <c r="CR14" s="45"/>
      <c r="CS14" s="26"/>
      <c r="CT14" s="45"/>
      <c r="CU14" s="45"/>
      <c r="CW14" s="45"/>
      <c r="CX14" s="45"/>
      <c r="CY14" s="5"/>
      <c r="DA14" s="26"/>
      <c r="DB14" s="44"/>
      <c r="DC14" s="44"/>
      <c r="DD14" s="2"/>
      <c r="DE14" s="44"/>
      <c r="DF14" s="44"/>
      <c r="DG14" s="26"/>
      <c r="DH14" s="45"/>
      <c r="DI14" s="45"/>
      <c r="DJ14" s="136"/>
      <c r="DK14" s="45"/>
      <c r="DL14" s="45"/>
      <c r="DM14" s="26"/>
      <c r="DN14" s="44"/>
      <c r="DO14" s="45"/>
      <c r="DP14" s="2"/>
      <c r="DQ14" s="45"/>
      <c r="DR14" s="45"/>
      <c r="DS14" s="5"/>
      <c r="DU14" s="26"/>
      <c r="DV14" s="44"/>
      <c r="DW14" s="44"/>
      <c r="DX14" s="2"/>
      <c r="DY14" s="44"/>
      <c r="DZ14" s="44"/>
      <c r="EA14" s="26"/>
      <c r="EC14" s="47"/>
      <c r="EF14" s="46"/>
      <c r="EG14" s="26"/>
      <c r="EH14" s="45"/>
      <c r="EI14" s="45"/>
      <c r="EK14" s="45"/>
      <c r="EL14" s="45"/>
      <c r="EM14" s="5"/>
      <c r="EO14" s="26">
        <v>3060706</v>
      </c>
      <c r="EP14" s="44">
        <f>EO14/$EM$7</f>
        <v>0.54125230332846441</v>
      </c>
      <c r="EQ14" s="44">
        <v>4.9000000000000002E-2</v>
      </c>
      <c r="ER14" s="2">
        <v>135</v>
      </c>
      <c r="ES14" s="44">
        <f>ER14/$EM$3</f>
        <v>0.67839195979899503</v>
      </c>
      <c r="ET14" s="44">
        <f>2/133</f>
        <v>1.5037593984962405E-2</v>
      </c>
      <c r="EU14" s="26"/>
      <c r="EV14" s="45"/>
      <c r="EW14" s="45"/>
      <c r="EZ14" s="46"/>
      <c r="FA14" s="26"/>
      <c r="FB14" s="45"/>
      <c r="FC14" s="45"/>
      <c r="FE14" s="45"/>
      <c r="FF14" s="45"/>
      <c r="FG14" s="5"/>
      <c r="FI14" s="26"/>
      <c r="FJ14" s="44"/>
      <c r="FK14" s="44"/>
      <c r="FL14" s="2"/>
      <c r="FM14" s="44"/>
      <c r="FN14" s="44"/>
      <c r="FO14" s="26"/>
      <c r="FP14" s="45"/>
      <c r="FQ14" s="45"/>
      <c r="FT14" s="46"/>
      <c r="FU14" s="26"/>
      <c r="FV14" s="45"/>
      <c r="FW14" s="45"/>
      <c r="FY14" s="45"/>
      <c r="FZ14" s="45"/>
      <c r="GA14" s="5"/>
      <c r="GB14" s="50"/>
      <c r="GC14" s="50"/>
      <c r="GD14" s="51"/>
      <c r="GE14" s="2"/>
      <c r="GF14" s="52"/>
      <c r="GG14" s="51"/>
      <c r="GH14" s="2"/>
      <c r="GI14" s="53"/>
      <c r="GJ14" s="2"/>
      <c r="GK14" s="2"/>
      <c r="GL14" s="2"/>
      <c r="GM14" s="2"/>
      <c r="GN14" s="54"/>
      <c r="GO14" s="2"/>
      <c r="GP14" s="2"/>
      <c r="GQ14" s="2"/>
      <c r="GR14" s="2"/>
      <c r="GS14" s="2"/>
      <c r="GT14" s="2"/>
      <c r="GU14" s="5"/>
      <c r="GV14" s="50"/>
      <c r="GW14" s="50"/>
      <c r="GX14" s="51"/>
      <c r="GY14" s="2"/>
      <c r="GZ14" s="52"/>
      <c r="HA14" s="51"/>
      <c r="HB14" s="2"/>
      <c r="HC14" s="53"/>
      <c r="HD14" s="2"/>
      <c r="HE14" s="2"/>
      <c r="HF14" s="2"/>
      <c r="HG14" s="2"/>
      <c r="HH14" s="54"/>
      <c r="HI14" s="2"/>
      <c r="HJ14" s="2"/>
      <c r="HK14" s="2"/>
      <c r="HL14" s="2"/>
      <c r="HM14" s="2"/>
      <c r="HN14" s="2"/>
      <c r="HO14" s="5"/>
      <c r="HP14" s="50"/>
      <c r="HQ14" s="50"/>
      <c r="HR14" s="51"/>
      <c r="HS14" s="2"/>
      <c r="HT14" s="52"/>
      <c r="HU14" s="51"/>
      <c r="HV14" s="2"/>
      <c r="HW14" s="53"/>
      <c r="HX14" s="2"/>
      <c r="HY14" s="2"/>
      <c r="HZ14" s="2"/>
      <c r="IA14" s="2"/>
      <c r="IB14" s="54"/>
      <c r="IC14" s="2"/>
      <c r="ID14" s="2"/>
      <c r="IE14" s="2"/>
      <c r="IF14" s="2"/>
      <c r="IG14" s="2"/>
      <c r="IH14" s="2"/>
      <c r="II14" s="5"/>
      <c r="IJ14" s="50"/>
      <c r="IK14" s="50"/>
      <c r="IL14" s="51"/>
      <c r="IM14" s="2"/>
      <c r="IN14" s="52"/>
      <c r="IO14" s="51"/>
      <c r="IP14" s="2"/>
      <c r="IQ14" s="53"/>
      <c r="IR14" s="2"/>
      <c r="IS14" s="2"/>
      <c r="IT14" s="2"/>
      <c r="IU14" s="2"/>
      <c r="IV14" s="54"/>
      <c r="IW14" s="2"/>
      <c r="IX14" s="2"/>
      <c r="IY14" s="2"/>
      <c r="IZ14" s="2"/>
      <c r="JA14" s="2"/>
      <c r="JB14" s="2"/>
    </row>
    <row r="15" spans="1:262" s="4" customFormat="1" ht="13.5" customHeight="1" x14ac:dyDescent="0.25">
      <c r="A15" s="43" t="s">
        <v>331</v>
      </c>
      <c r="B15" s="2" t="s">
        <v>307</v>
      </c>
      <c r="C15" s="5"/>
      <c r="E15" s="26">
        <v>476272</v>
      </c>
      <c r="F15" s="142">
        <v>8.7999999999999995E-2</v>
      </c>
      <c r="G15" s="143">
        <v>-2.9000000000000001E-2</v>
      </c>
      <c r="H15" s="2">
        <v>26</v>
      </c>
      <c r="I15" s="142">
        <v>6.7000000000000004E-2</v>
      </c>
      <c r="J15" s="143">
        <v>-4.7E-2</v>
      </c>
      <c r="K15" s="45"/>
      <c r="L15" s="45"/>
      <c r="M15" s="45"/>
      <c r="P15" s="46"/>
      <c r="Q15" s="26"/>
      <c r="R15" s="45"/>
      <c r="S15" s="45"/>
      <c r="U15" s="45"/>
      <c r="V15" s="45"/>
      <c r="W15" s="5"/>
      <c r="Y15" s="26">
        <v>597820</v>
      </c>
      <c r="Z15" s="143">
        <v>0.13200000000000001</v>
      </c>
      <c r="AA15" s="143">
        <v>4.2999999999999997E-2</v>
      </c>
      <c r="AB15" s="136">
        <v>48</v>
      </c>
      <c r="AC15" s="143">
        <v>0.124</v>
      </c>
      <c r="AD15" s="143">
        <v>5.7000000000000002E-2</v>
      </c>
      <c r="AE15" s="26"/>
      <c r="AF15" s="45"/>
      <c r="AG15" s="45"/>
      <c r="AH15" s="135"/>
      <c r="AI15" s="45"/>
      <c r="AJ15" s="45"/>
      <c r="AK15" s="26"/>
      <c r="AM15" s="45"/>
      <c r="AO15" s="45"/>
      <c r="AP15" s="45"/>
      <c r="AQ15" s="5"/>
      <c r="AS15" s="26">
        <v>42338</v>
      </c>
      <c r="AT15" s="143">
        <v>7.4999999999999997E-3</v>
      </c>
      <c r="AU15" s="143">
        <v>-0.92900000000000005</v>
      </c>
      <c r="AV15" s="136">
        <v>0</v>
      </c>
      <c r="AW15" s="143">
        <v>0</v>
      </c>
      <c r="AX15" s="143">
        <f>AW15-AC15</f>
        <v>-0.124</v>
      </c>
      <c r="AY15" s="26"/>
      <c r="AZ15" s="45"/>
      <c r="BA15" s="45"/>
      <c r="BB15" s="135"/>
      <c r="BC15" s="45"/>
      <c r="BD15" s="45"/>
      <c r="BE15" s="26"/>
      <c r="BF15" s="45"/>
      <c r="BG15" s="45"/>
      <c r="BI15" s="45"/>
      <c r="BJ15" s="45"/>
      <c r="BK15" s="5"/>
      <c r="BM15" s="26"/>
      <c r="BN15" s="44"/>
      <c r="BO15" s="44"/>
      <c r="BP15" s="2"/>
      <c r="BQ15" s="44"/>
      <c r="BR15" s="170"/>
      <c r="BS15" s="22"/>
      <c r="BT15" s="45"/>
      <c r="BU15" s="45"/>
      <c r="BV15" s="135"/>
      <c r="BW15" s="45"/>
      <c r="BX15" s="45"/>
      <c r="BY15" s="26"/>
      <c r="BZ15" s="45"/>
      <c r="CA15" s="45"/>
      <c r="CC15" s="45"/>
      <c r="CD15" s="45"/>
      <c r="CE15" s="26"/>
      <c r="CG15" s="26"/>
      <c r="CH15" s="44"/>
      <c r="CI15" s="44"/>
      <c r="CJ15" s="2"/>
      <c r="CK15" s="44"/>
      <c r="CL15" s="44"/>
      <c r="CM15" s="26"/>
      <c r="CN15" s="45"/>
      <c r="CO15" s="45"/>
      <c r="CP15" s="136"/>
      <c r="CQ15" s="45"/>
      <c r="CR15" s="45"/>
      <c r="CS15" s="26"/>
      <c r="CT15" s="45"/>
      <c r="CU15" s="45"/>
      <c r="CW15" s="45"/>
      <c r="CX15" s="45"/>
      <c r="CY15" s="5"/>
      <c r="DA15" s="26"/>
      <c r="DB15" s="44"/>
      <c r="DC15" s="44"/>
      <c r="DD15" s="2"/>
      <c r="DE15" s="44"/>
      <c r="DF15" s="44"/>
      <c r="DG15" s="26"/>
      <c r="DH15" s="45"/>
      <c r="DI15" s="45"/>
      <c r="DJ15" s="135"/>
      <c r="DK15" s="45"/>
      <c r="DL15" s="45"/>
      <c r="DM15" s="26"/>
      <c r="DN15" s="44"/>
      <c r="DO15" s="45"/>
      <c r="DP15" s="2"/>
      <c r="DQ15" s="45"/>
      <c r="DR15" s="45"/>
      <c r="DS15" s="5"/>
      <c r="DU15" s="26"/>
      <c r="DV15" s="44"/>
      <c r="DW15" s="44"/>
      <c r="DX15" s="2"/>
      <c r="DY15" s="44"/>
      <c r="DZ15" s="44"/>
      <c r="EA15" s="26"/>
      <c r="EC15" s="47"/>
      <c r="EF15" s="46"/>
      <c r="EG15" s="26"/>
      <c r="EH15" s="45"/>
      <c r="EI15" s="45"/>
      <c r="EK15" s="45"/>
      <c r="EL15" s="45"/>
      <c r="EM15" s="5"/>
      <c r="EO15" s="26"/>
      <c r="EP15" s="44"/>
      <c r="EQ15" s="44"/>
      <c r="ER15" s="2"/>
      <c r="ES15" s="44"/>
      <c r="ET15" s="44"/>
      <c r="EU15" s="26"/>
      <c r="EV15" s="45"/>
      <c r="EW15" s="45"/>
      <c r="EZ15" s="46"/>
      <c r="FA15" s="26"/>
      <c r="FB15" s="45"/>
      <c r="FC15" s="45"/>
      <c r="FE15" s="45"/>
      <c r="FF15" s="45"/>
      <c r="FG15" s="5"/>
      <c r="FI15" s="26"/>
      <c r="FJ15" s="44"/>
      <c r="FK15" s="44"/>
      <c r="FL15" s="2"/>
      <c r="FM15" s="44"/>
      <c r="FN15" s="44"/>
      <c r="FO15" s="26"/>
      <c r="FP15" s="45"/>
      <c r="FQ15" s="45"/>
      <c r="FT15" s="46"/>
      <c r="FU15" s="26"/>
      <c r="FV15" s="45"/>
      <c r="FW15" s="45"/>
      <c r="FY15" s="45"/>
      <c r="FZ15" s="45"/>
      <c r="GA15" s="5"/>
      <c r="GC15" s="26"/>
      <c r="GD15" s="44"/>
      <c r="GE15" s="2"/>
      <c r="GF15" s="55"/>
      <c r="GG15" s="44"/>
      <c r="GH15" s="2"/>
      <c r="GI15" s="48"/>
      <c r="GN15" s="46"/>
      <c r="GU15" s="5"/>
      <c r="GW15" s="26"/>
      <c r="GX15" s="44"/>
      <c r="GY15" s="2"/>
      <c r="GZ15" s="55"/>
      <c r="HA15" s="44"/>
      <c r="HB15" s="2"/>
      <c r="HC15" s="48"/>
      <c r="HH15" s="46"/>
      <c r="HO15" s="5"/>
      <c r="HQ15" s="26"/>
      <c r="HR15" s="44"/>
      <c r="HS15" s="2"/>
      <c r="HT15" s="55"/>
      <c r="HU15" s="44"/>
      <c r="HV15" s="2"/>
      <c r="HW15" s="48"/>
      <c r="IB15" s="46"/>
      <c r="II15" s="5"/>
      <c r="IK15" s="26"/>
      <c r="IL15" s="44"/>
      <c r="IM15" s="2"/>
      <c r="IN15" s="55"/>
      <c r="IO15" s="44"/>
      <c r="IP15" s="2"/>
      <c r="IQ15" s="48"/>
      <c r="IV15" s="46"/>
    </row>
    <row r="16" spans="1:262" s="4" customFormat="1" ht="13.5" customHeight="1" x14ac:dyDescent="0.25">
      <c r="A16" s="43" t="s">
        <v>332</v>
      </c>
      <c r="B16" s="2" t="s">
        <v>317</v>
      </c>
      <c r="C16" s="5"/>
      <c r="E16" s="26">
        <v>1065889</v>
      </c>
      <c r="F16" s="142">
        <v>0.19700000000000001</v>
      </c>
      <c r="G16" s="143">
        <v>-1.7000000000000001E-2</v>
      </c>
      <c r="H16" s="2">
        <v>69</v>
      </c>
      <c r="I16" s="142">
        <v>0.17899999999999999</v>
      </c>
      <c r="J16" s="143">
        <v>-5.8999999999999997E-2</v>
      </c>
      <c r="K16" s="45"/>
      <c r="L16" s="45"/>
      <c r="M16" s="45"/>
      <c r="P16" s="46"/>
      <c r="Q16" s="26"/>
      <c r="R16" s="45"/>
      <c r="S16" s="45"/>
      <c r="U16" s="45"/>
      <c r="V16" s="45"/>
      <c r="W16" s="5"/>
      <c r="Y16" s="26">
        <v>344352</v>
      </c>
      <c r="Z16" s="143">
        <v>7.5999999999999998E-2</v>
      </c>
      <c r="AA16" s="143">
        <v>-0.122</v>
      </c>
      <c r="AB16" s="136">
        <v>24</v>
      </c>
      <c r="AC16" s="143">
        <v>6.2E-2</v>
      </c>
      <c r="AD16" s="143">
        <v>-0.11700000000000001</v>
      </c>
      <c r="AE16" s="26"/>
      <c r="AF16" s="45"/>
      <c r="AG16" s="45"/>
      <c r="AH16" s="135"/>
      <c r="AI16" s="45"/>
      <c r="AJ16" s="45"/>
      <c r="AK16" s="26"/>
      <c r="AM16" s="45"/>
      <c r="AO16" s="45"/>
      <c r="AP16" s="45"/>
      <c r="AQ16" s="5"/>
      <c r="AS16" s="26">
        <v>313084</v>
      </c>
      <c r="AT16" s="143">
        <v>5.57E-2</v>
      </c>
      <c r="AU16" s="143">
        <v>-9.0999999999999998E-2</v>
      </c>
      <c r="AV16" s="136">
        <v>20</v>
      </c>
      <c r="AW16" s="143">
        <v>5.1999999999999998E-2</v>
      </c>
      <c r="AX16" s="143">
        <f>AW16-AC16</f>
        <v>-1.0000000000000002E-2</v>
      </c>
      <c r="AY16" s="26"/>
      <c r="AZ16" s="45"/>
      <c r="BA16" s="45"/>
      <c r="BB16" s="135"/>
      <c r="BC16" s="45"/>
      <c r="BD16" s="45"/>
      <c r="BE16" s="26"/>
      <c r="BF16" s="45"/>
      <c r="BG16" s="45"/>
      <c r="BI16" s="45"/>
      <c r="BJ16" s="45"/>
      <c r="BK16" s="5"/>
      <c r="BM16" s="26">
        <v>351612</v>
      </c>
      <c r="BN16" s="44">
        <v>6.5000000000000002E-2</v>
      </c>
      <c r="BO16" s="44">
        <v>8.9999999999999993E-3</v>
      </c>
      <c r="BP16" s="2">
        <v>20</v>
      </c>
      <c r="BQ16" s="44">
        <v>5.2999999999999999E-2</v>
      </c>
      <c r="BR16" s="171">
        <f>BQ16-AW16</f>
        <v>1.0000000000000009E-3</v>
      </c>
      <c r="BS16" s="22"/>
      <c r="BT16" s="45"/>
      <c r="BU16" s="45"/>
      <c r="BV16" s="135"/>
      <c r="BW16" s="45"/>
      <c r="BX16" s="45"/>
      <c r="BY16" s="26"/>
      <c r="BZ16" s="45"/>
      <c r="CA16" s="45"/>
      <c r="CC16" s="45"/>
      <c r="CD16" s="45"/>
      <c r="CE16" s="26"/>
      <c r="CG16" s="26"/>
      <c r="CH16" s="44"/>
      <c r="CI16" s="44"/>
      <c r="CJ16" s="2"/>
      <c r="CK16" s="44"/>
      <c r="CL16" s="44"/>
      <c r="CM16" s="26"/>
      <c r="CN16" s="45"/>
      <c r="CO16" s="45"/>
      <c r="CP16" s="136"/>
      <c r="CQ16" s="45"/>
      <c r="CR16" s="45"/>
      <c r="CS16" s="26"/>
      <c r="CT16" s="45"/>
      <c r="CU16" s="45"/>
      <c r="CW16" s="45"/>
      <c r="CX16" s="45"/>
      <c r="CY16" s="5"/>
      <c r="DA16" s="26"/>
      <c r="DB16" s="44"/>
      <c r="DC16" s="44"/>
      <c r="DD16" s="2"/>
      <c r="DE16" s="44"/>
      <c r="DF16" s="44"/>
      <c r="DG16" s="26"/>
      <c r="DH16" s="45"/>
      <c r="DI16" s="45"/>
      <c r="DJ16" s="135"/>
      <c r="DK16" s="45"/>
      <c r="DL16" s="45"/>
      <c r="DM16" s="26"/>
      <c r="DN16" s="44"/>
      <c r="DO16" s="45"/>
      <c r="DP16" s="2"/>
      <c r="DQ16" s="45"/>
      <c r="DR16" s="45"/>
      <c r="DS16" s="5"/>
      <c r="DU16" s="26"/>
      <c r="DV16" s="44"/>
      <c r="DW16" s="44"/>
      <c r="DX16" s="2"/>
      <c r="DY16" s="44"/>
      <c r="DZ16" s="44"/>
      <c r="EA16" s="26"/>
      <c r="EC16" s="47"/>
      <c r="EF16" s="46"/>
      <c r="EG16" s="26"/>
      <c r="EH16" s="45"/>
      <c r="EI16" s="45"/>
      <c r="EK16" s="45"/>
      <c r="EL16" s="45"/>
      <c r="EM16" s="5"/>
      <c r="EO16" s="26"/>
      <c r="EP16" s="44"/>
      <c r="EQ16" s="44"/>
      <c r="ER16" s="2"/>
      <c r="ES16" s="44"/>
      <c r="ET16" s="44"/>
      <c r="EU16" s="26"/>
      <c r="EV16" s="45"/>
      <c r="EW16" s="45"/>
      <c r="EZ16" s="46"/>
      <c r="FA16" s="26"/>
      <c r="FB16" s="45"/>
      <c r="FC16" s="45"/>
      <c r="FE16" s="45"/>
      <c r="FF16" s="45"/>
      <c r="FG16" s="5"/>
      <c r="FI16" s="26"/>
      <c r="FJ16" s="44"/>
      <c r="FK16" s="44"/>
      <c r="FL16" s="2"/>
      <c r="FM16" s="44"/>
      <c r="FN16" s="44"/>
      <c r="FO16" s="26"/>
      <c r="FP16" s="45"/>
      <c r="FQ16" s="45"/>
      <c r="FT16" s="46"/>
      <c r="FU16" s="26"/>
      <c r="FV16" s="45"/>
      <c r="FW16" s="45"/>
      <c r="FY16" s="45"/>
      <c r="FZ16" s="45"/>
      <c r="GA16" s="5"/>
      <c r="GC16" s="2"/>
      <c r="GD16" s="44"/>
      <c r="GE16" s="2"/>
      <c r="GF16" s="2"/>
      <c r="GG16" s="44"/>
      <c r="GH16" s="2"/>
      <c r="GI16" s="48"/>
      <c r="GN16" s="46"/>
      <c r="GU16" s="5"/>
      <c r="GW16" s="2"/>
      <c r="GX16" s="44"/>
      <c r="GY16" s="2"/>
      <c r="GZ16" s="2"/>
      <c r="HA16" s="44"/>
      <c r="HB16" s="2"/>
      <c r="HC16" s="48"/>
      <c r="HH16" s="46"/>
      <c r="HO16" s="5"/>
      <c r="HQ16" s="2"/>
      <c r="HR16" s="44"/>
      <c r="HS16" s="2"/>
      <c r="HT16" s="2"/>
      <c r="HU16" s="44"/>
      <c r="HV16" s="2"/>
      <c r="HW16" s="48"/>
      <c r="IB16" s="46"/>
      <c r="II16" s="5"/>
      <c r="IK16" s="2"/>
      <c r="IL16" s="44"/>
      <c r="IM16" s="2"/>
      <c r="IN16" s="2"/>
      <c r="IO16" s="44"/>
      <c r="IP16" s="2"/>
      <c r="IQ16" s="48"/>
      <c r="IV16" s="46"/>
    </row>
    <row r="17" spans="1:262" s="4" customFormat="1" ht="13.5" customHeight="1" x14ac:dyDescent="0.25">
      <c r="A17" s="43" t="s">
        <v>333</v>
      </c>
      <c r="B17" s="2" t="s">
        <v>318</v>
      </c>
      <c r="C17" s="5"/>
      <c r="E17" s="26">
        <v>85737</v>
      </c>
      <c r="F17" s="142">
        <v>1.6E-2</v>
      </c>
      <c r="G17" s="142">
        <v>0</v>
      </c>
      <c r="H17" s="2">
        <v>0</v>
      </c>
      <c r="I17" s="142">
        <v>0</v>
      </c>
      <c r="J17" s="142">
        <v>0</v>
      </c>
      <c r="K17" s="45"/>
      <c r="L17" s="45"/>
      <c r="M17" s="45"/>
      <c r="P17" s="46"/>
      <c r="Q17" s="26"/>
      <c r="R17" s="45"/>
      <c r="S17" s="45"/>
      <c r="U17" s="45"/>
      <c r="V17" s="45"/>
      <c r="W17" s="5"/>
      <c r="Y17" s="26">
        <v>248901</v>
      </c>
      <c r="Z17" s="143">
        <v>5.5E-2</v>
      </c>
      <c r="AA17" s="143">
        <v>3.9E-2</v>
      </c>
      <c r="AB17" s="136">
        <v>14</v>
      </c>
      <c r="AC17" s="143">
        <v>3.5999999999999997E-2</v>
      </c>
      <c r="AD17" s="143">
        <v>3.5999999999999997E-2</v>
      </c>
      <c r="AE17" s="26"/>
      <c r="AF17" s="45"/>
      <c r="AG17" s="45"/>
      <c r="AH17" s="135"/>
      <c r="AI17" s="45"/>
      <c r="AJ17" s="45"/>
      <c r="AK17" s="26"/>
      <c r="AM17" s="45"/>
      <c r="AO17" s="45"/>
      <c r="AP17" s="45"/>
      <c r="AQ17" s="5"/>
      <c r="AS17" s="26">
        <v>245326</v>
      </c>
      <c r="AT17" s="143">
        <v>4.3700000000000003E-2</v>
      </c>
      <c r="AU17" s="143">
        <v>-1.4E-2</v>
      </c>
      <c r="AV17" s="136">
        <v>0</v>
      </c>
      <c r="AW17" s="143">
        <v>0</v>
      </c>
      <c r="AX17" s="143">
        <f>AW17-AC17</f>
        <v>-3.5999999999999997E-2</v>
      </c>
      <c r="AY17" s="26"/>
      <c r="AZ17" s="45"/>
      <c r="BA17" s="45"/>
      <c r="BB17" s="135"/>
      <c r="BC17" s="45"/>
      <c r="BD17" s="45"/>
      <c r="BE17" s="26"/>
      <c r="BF17" s="45"/>
      <c r="BG17" s="45"/>
      <c r="BI17" s="45"/>
      <c r="BJ17" s="45"/>
      <c r="BK17" s="5"/>
      <c r="BM17" s="26"/>
      <c r="BN17" s="44"/>
      <c r="BO17" s="44"/>
      <c r="BP17" s="2"/>
      <c r="BQ17" s="44"/>
      <c r="BR17" s="170"/>
      <c r="BS17" s="22"/>
      <c r="BT17" s="45"/>
      <c r="BU17" s="45"/>
      <c r="BV17" s="135"/>
      <c r="BW17" s="45"/>
      <c r="BX17" s="45"/>
      <c r="BY17" s="26"/>
      <c r="BZ17" s="45"/>
      <c r="CA17" s="45"/>
      <c r="CC17" s="45"/>
      <c r="CD17" s="45"/>
      <c r="CE17" s="26"/>
      <c r="CG17" s="26"/>
      <c r="CH17" s="44"/>
      <c r="CI17" s="44"/>
      <c r="CJ17" s="2"/>
      <c r="CK17" s="44"/>
      <c r="CL17" s="44"/>
      <c r="CM17" s="26"/>
      <c r="CN17" s="45"/>
      <c r="CO17" s="45"/>
      <c r="CP17" s="136"/>
      <c r="CQ17" s="45"/>
      <c r="CR17" s="45"/>
      <c r="CS17" s="26"/>
      <c r="CT17" s="45"/>
      <c r="CU17" s="45"/>
      <c r="CW17" s="45"/>
      <c r="CX17" s="45"/>
      <c r="CY17" s="5"/>
      <c r="DA17" s="26"/>
      <c r="DB17" s="44"/>
      <c r="DC17" s="44"/>
      <c r="DD17" s="2"/>
      <c r="DE17" s="44"/>
      <c r="DF17" s="44"/>
      <c r="DG17" s="26"/>
      <c r="DH17" s="45"/>
      <c r="DI17" s="45"/>
      <c r="DJ17" s="135"/>
      <c r="DK17" s="45"/>
      <c r="DL17" s="45"/>
      <c r="DM17" s="26"/>
      <c r="DN17" s="44"/>
      <c r="DO17" s="45"/>
      <c r="DP17" s="2"/>
      <c r="DQ17" s="45"/>
      <c r="DR17" s="45"/>
      <c r="DS17" s="5"/>
      <c r="DU17" s="26"/>
      <c r="DV17" s="44"/>
      <c r="DW17" s="44"/>
      <c r="DX17" s="2"/>
      <c r="DY17" s="44"/>
      <c r="DZ17" s="44"/>
      <c r="EA17" s="26"/>
      <c r="EC17" s="47"/>
      <c r="EF17" s="46"/>
      <c r="EG17" s="26"/>
      <c r="EH17" s="45"/>
      <c r="EI17" s="45"/>
      <c r="EK17" s="45"/>
      <c r="EL17" s="45"/>
      <c r="EM17" s="5"/>
      <c r="EO17" s="26"/>
      <c r="EP17" s="44"/>
      <c r="EQ17" s="44"/>
      <c r="ER17" s="2"/>
      <c r="ES17" s="44"/>
      <c r="ET17" s="44"/>
      <c r="EU17" s="26"/>
      <c r="EV17" s="45"/>
      <c r="EW17" s="45"/>
      <c r="EZ17" s="46"/>
      <c r="FA17" s="26"/>
      <c r="FB17" s="45"/>
      <c r="FC17" s="45"/>
      <c r="FE17" s="45"/>
      <c r="FF17" s="45"/>
      <c r="FG17" s="5"/>
      <c r="FI17" s="26"/>
      <c r="FJ17" s="44"/>
      <c r="FK17" s="44"/>
      <c r="FL17" s="2"/>
      <c r="FM17" s="44"/>
      <c r="FN17" s="44"/>
      <c r="FO17" s="26"/>
      <c r="FP17" s="45"/>
      <c r="FQ17" s="45"/>
      <c r="FT17" s="46"/>
      <c r="FU17" s="26"/>
      <c r="FV17" s="45"/>
      <c r="FW17" s="45"/>
      <c r="FY17" s="45"/>
      <c r="FZ17" s="45"/>
      <c r="GA17" s="5"/>
      <c r="GC17" s="26"/>
      <c r="GD17" s="44"/>
      <c r="GE17" s="44"/>
      <c r="GF17" s="2"/>
      <c r="GG17" s="44"/>
      <c r="GH17" s="44"/>
      <c r="GI17" s="48"/>
      <c r="GN17" s="46"/>
      <c r="GU17" s="5"/>
      <c r="GW17" s="26"/>
      <c r="GX17" s="44"/>
      <c r="GY17" s="44"/>
      <c r="GZ17" s="2"/>
      <c r="HA17" s="44"/>
      <c r="HB17" s="44"/>
      <c r="HC17" s="48"/>
      <c r="HH17" s="46"/>
      <c r="HO17" s="5"/>
      <c r="HQ17" s="26"/>
      <c r="HR17" s="44"/>
      <c r="HS17" s="44"/>
      <c r="HT17" s="2"/>
      <c r="HU17" s="44"/>
      <c r="HV17" s="44"/>
      <c r="HW17" s="48"/>
      <c r="IB17" s="46"/>
      <c r="II17" s="5"/>
      <c r="IK17" s="26"/>
      <c r="IL17" s="44"/>
      <c r="IM17" s="44"/>
      <c r="IN17" s="2"/>
      <c r="IO17" s="44"/>
      <c r="IP17" s="44"/>
      <c r="IQ17" s="48"/>
      <c r="IV17" s="46"/>
    </row>
    <row r="18" spans="1:262" s="4" customFormat="1" ht="13.5" customHeight="1" x14ac:dyDescent="0.25">
      <c r="A18" s="43" t="s">
        <v>334</v>
      </c>
      <c r="B18" s="2" t="s">
        <v>319</v>
      </c>
      <c r="C18" s="5"/>
      <c r="E18" s="26">
        <v>172109</v>
      </c>
      <c r="F18" s="142">
        <v>3.2000000000000001E-2</v>
      </c>
      <c r="G18" s="45">
        <v>0</v>
      </c>
      <c r="H18" s="2">
        <v>0</v>
      </c>
      <c r="I18" s="142">
        <v>0</v>
      </c>
      <c r="J18" s="142">
        <v>0</v>
      </c>
      <c r="K18" s="45"/>
      <c r="L18" s="45"/>
      <c r="M18" s="45"/>
      <c r="P18" s="46"/>
      <c r="Q18" s="26"/>
      <c r="R18" s="45"/>
      <c r="S18" s="45"/>
      <c r="U18" s="45"/>
      <c r="V18" s="45"/>
      <c r="W18" s="5"/>
      <c r="Y18" s="26">
        <v>179672</v>
      </c>
      <c r="Z18" s="143">
        <v>0.04</v>
      </c>
      <c r="AA18" s="143">
        <v>8.0000000000000002E-3</v>
      </c>
      <c r="AB18" s="136">
        <v>0</v>
      </c>
      <c r="AC18" s="143">
        <v>0</v>
      </c>
      <c r="AD18" s="143">
        <v>0</v>
      </c>
      <c r="AE18" s="26"/>
      <c r="AF18" s="45"/>
      <c r="AG18" s="45"/>
      <c r="AH18" s="135"/>
      <c r="AI18" s="45"/>
      <c r="AJ18" s="45"/>
      <c r="AK18" s="26"/>
      <c r="AM18" s="45"/>
      <c r="AO18" s="45"/>
      <c r="AP18" s="45"/>
      <c r="AQ18" s="5"/>
      <c r="AS18" s="26">
        <v>121503</v>
      </c>
      <c r="AT18" s="143">
        <v>2.1600000000000001E-2</v>
      </c>
      <c r="AU18" s="143">
        <v>-0.32300000000000001</v>
      </c>
      <c r="AV18" s="136">
        <v>0</v>
      </c>
      <c r="AW18" s="143">
        <v>0</v>
      </c>
      <c r="AX18" s="143">
        <f>AW18-AC18</f>
        <v>0</v>
      </c>
      <c r="AY18" s="26"/>
      <c r="AZ18" s="45"/>
      <c r="BA18" s="45"/>
      <c r="BB18" s="135"/>
      <c r="BC18" s="45"/>
      <c r="BD18" s="45"/>
      <c r="BE18" s="26"/>
      <c r="BF18" s="45"/>
      <c r="BG18" s="45"/>
      <c r="BI18" s="45"/>
      <c r="BJ18" s="45"/>
      <c r="BK18" s="5"/>
      <c r="BM18" s="26">
        <v>21955</v>
      </c>
      <c r="BN18" s="44">
        <v>4.0000000000000001E-3</v>
      </c>
      <c r="BO18" s="44">
        <v>-1.7999999999999999E-2</v>
      </c>
      <c r="BP18" s="2">
        <v>0</v>
      </c>
      <c r="BQ18" s="44">
        <v>0</v>
      </c>
      <c r="BR18" s="44">
        <v>0</v>
      </c>
      <c r="BS18" s="22"/>
      <c r="BT18" s="45"/>
      <c r="BU18" s="45"/>
      <c r="BV18" s="135"/>
      <c r="BW18" s="45"/>
      <c r="BX18" s="45"/>
      <c r="BY18" s="26"/>
      <c r="BZ18" s="45"/>
      <c r="CA18" s="45"/>
      <c r="CC18" s="45"/>
      <c r="CD18" s="45"/>
      <c r="CE18" s="26"/>
      <c r="CG18" s="26">
        <v>5606</v>
      </c>
      <c r="CH18" s="44">
        <f>CG18/CE$7</f>
        <v>1.092248639121712E-3</v>
      </c>
      <c r="CI18" s="44">
        <f>CH18-BN18</f>
        <v>-2.9077513608782883E-3</v>
      </c>
      <c r="CJ18" s="2">
        <v>0</v>
      </c>
      <c r="CK18" s="44">
        <v>0</v>
      </c>
      <c r="CL18" s="44">
        <v>0</v>
      </c>
      <c r="CM18" s="26">
        <v>5668</v>
      </c>
      <c r="CN18" s="45">
        <v>1.1082065549987584E-3</v>
      </c>
      <c r="CO18" s="45">
        <v>0</v>
      </c>
      <c r="CP18" s="136">
        <v>0</v>
      </c>
      <c r="CQ18" s="45">
        <v>0</v>
      </c>
      <c r="CR18" s="45">
        <v>0</v>
      </c>
      <c r="CS18" s="26">
        <v>5606</v>
      </c>
      <c r="CT18" s="45">
        <v>1.092248639121712E-3</v>
      </c>
      <c r="CU18" s="45">
        <v>0</v>
      </c>
      <c r="CV18" s="4">
        <v>0</v>
      </c>
      <c r="CW18" s="45">
        <v>0</v>
      </c>
      <c r="CX18" s="45">
        <v>0</v>
      </c>
      <c r="CY18" s="5"/>
      <c r="DA18" s="26">
        <v>28323</v>
      </c>
      <c r="DB18" s="44">
        <v>5.6114450258481505E-3</v>
      </c>
      <c r="DC18" s="44">
        <f>DB18-CH18</f>
        <v>4.5191963867264387E-3</v>
      </c>
      <c r="DD18" s="2">
        <v>0</v>
      </c>
      <c r="DE18" s="44">
        <v>0</v>
      </c>
      <c r="DF18" s="44">
        <f>DE18-CK18</f>
        <v>0</v>
      </c>
      <c r="DG18" s="26">
        <v>12712</v>
      </c>
      <c r="DH18" s="45">
        <f>DG18/DG$7</f>
        <v>2.5897362347940597E-3</v>
      </c>
      <c r="DI18" s="44">
        <v>0</v>
      </c>
      <c r="DJ18" s="2">
        <v>0</v>
      </c>
      <c r="DK18" s="44">
        <v>0</v>
      </c>
      <c r="DL18" s="44">
        <v>0</v>
      </c>
      <c r="DM18" s="26">
        <v>28323</v>
      </c>
      <c r="DN18" s="44">
        <v>5.6114450258481505E-3</v>
      </c>
      <c r="DO18" s="44">
        <v>0</v>
      </c>
      <c r="DP18" s="2">
        <v>0</v>
      </c>
      <c r="DQ18" s="44">
        <v>0</v>
      </c>
      <c r="DR18" s="44">
        <v>0</v>
      </c>
      <c r="DS18" s="5"/>
      <c r="DU18" s="26"/>
      <c r="DV18" s="44"/>
      <c r="DW18" s="44"/>
      <c r="DX18" s="2"/>
      <c r="DY18" s="44"/>
      <c r="DZ18" s="44"/>
      <c r="EA18" s="26"/>
      <c r="EC18" s="47"/>
      <c r="EF18" s="46"/>
      <c r="EG18" s="26"/>
      <c r="EH18" s="45"/>
      <c r="EI18" s="45"/>
      <c r="EK18" s="45"/>
      <c r="EL18" s="45"/>
      <c r="EM18" s="5"/>
      <c r="EO18" s="26"/>
      <c r="EP18" s="44"/>
      <c r="EQ18" s="44"/>
      <c r="ER18" s="2"/>
      <c r="ES18" s="44"/>
      <c r="ET18" s="44"/>
      <c r="EU18" s="26"/>
      <c r="EV18" s="45"/>
      <c r="EW18" s="45"/>
      <c r="EZ18" s="46"/>
      <c r="FA18" s="26"/>
      <c r="FB18" s="45"/>
      <c r="FC18" s="45"/>
      <c r="FE18" s="45"/>
      <c r="FF18" s="45"/>
      <c r="FG18" s="5"/>
      <c r="FI18" s="26"/>
      <c r="FJ18" s="44"/>
      <c r="FK18" s="44"/>
      <c r="FL18" s="2"/>
      <c r="FM18" s="44"/>
      <c r="FN18" s="44"/>
      <c r="FO18" s="26"/>
      <c r="FP18" s="45"/>
      <c r="FQ18" s="45"/>
      <c r="FT18" s="46"/>
      <c r="FU18" s="26"/>
      <c r="FV18" s="45"/>
      <c r="FW18" s="45"/>
      <c r="FY18" s="45"/>
      <c r="FZ18" s="45"/>
      <c r="GA18" s="5"/>
      <c r="GC18" s="26"/>
      <c r="GD18" s="44"/>
      <c r="GF18" s="2"/>
      <c r="GG18" s="44"/>
      <c r="GI18" s="48"/>
      <c r="GN18" s="46"/>
      <c r="GU18" s="5"/>
      <c r="GW18" s="26"/>
      <c r="GX18" s="44"/>
      <c r="GZ18" s="2"/>
      <c r="HA18" s="44"/>
      <c r="HC18" s="48"/>
      <c r="HH18" s="46"/>
      <c r="HO18" s="5"/>
      <c r="HQ18" s="26"/>
      <c r="HR18" s="44"/>
      <c r="HT18" s="2"/>
      <c r="HU18" s="44"/>
      <c r="HW18" s="48"/>
      <c r="IB18" s="46"/>
      <c r="II18" s="5"/>
      <c r="IK18" s="26"/>
      <c r="IL18" s="44"/>
      <c r="IN18" s="2"/>
      <c r="IO18" s="44"/>
      <c r="IQ18" s="48"/>
      <c r="IV18" s="46"/>
    </row>
    <row r="19" spans="1:262" s="4" customFormat="1" ht="13.5" customHeight="1" x14ac:dyDescent="0.25">
      <c r="A19" s="43" t="s">
        <v>335</v>
      </c>
      <c r="B19" s="2" t="s">
        <v>306</v>
      </c>
      <c r="C19" s="5"/>
      <c r="E19" s="26">
        <v>633770</v>
      </c>
      <c r="F19" s="142">
        <v>0.11700000000000001</v>
      </c>
      <c r="G19" s="143">
        <v>-0.13</v>
      </c>
      <c r="H19" s="2">
        <v>38</v>
      </c>
      <c r="I19" s="142">
        <v>9.8000000000000004E-2</v>
      </c>
      <c r="J19" s="142">
        <v>-0.35699999999999998</v>
      </c>
      <c r="K19" s="45"/>
      <c r="L19" s="45"/>
      <c r="M19" s="45"/>
      <c r="P19" s="46"/>
      <c r="Q19" s="26"/>
      <c r="R19" s="45"/>
      <c r="S19" s="45"/>
      <c r="U19" s="45"/>
      <c r="V19" s="45"/>
      <c r="W19" s="5"/>
      <c r="Y19" s="26">
        <v>127118</v>
      </c>
      <c r="Z19" s="143">
        <v>2.8000000000000001E-2</v>
      </c>
      <c r="AA19" s="143">
        <v>-8.8999999999999996E-2</v>
      </c>
      <c r="AB19" s="136">
        <v>17</v>
      </c>
      <c r="AC19" s="143">
        <v>4.3999999999999997E-2</v>
      </c>
      <c r="AD19" s="143">
        <v>-5.3999999999999999E-2</v>
      </c>
      <c r="AE19" s="26"/>
      <c r="AF19" s="45"/>
      <c r="AG19" s="45"/>
      <c r="AH19" s="135"/>
      <c r="AI19" s="45"/>
      <c r="AJ19" s="45"/>
      <c r="AK19" s="26"/>
      <c r="AM19" s="45"/>
      <c r="AO19" s="45"/>
      <c r="AP19" s="45"/>
      <c r="AQ19" s="5"/>
      <c r="AS19" s="26"/>
      <c r="AT19" s="143"/>
      <c r="AU19" s="143"/>
      <c r="AV19" s="136"/>
      <c r="AW19" s="143"/>
      <c r="AX19" s="143"/>
      <c r="AY19" s="26"/>
      <c r="AZ19" s="45"/>
      <c r="BA19" s="45"/>
      <c r="BB19" s="135"/>
      <c r="BC19" s="45"/>
      <c r="BD19" s="45"/>
      <c r="BE19" s="26"/>
      <c r="BF19" s="45"/>
      <c r="BG19" s="45"/>
      <c r="BI19" s="45"/>
      <c r="BJ19" s="45"/>
      <c r="BK19" s="5"/>
      <c r="BM19" s="26">
        <v>272831</v>
      </c>
      <c r="BN19" s="44">
        <v>0.05</v>
      </c>
      <c r="BO19" s="44">
        <v>0</v>
      </c>
      <c r="BP19" s="2">
        <v>11</v>
      </c>
      <c r="BQ19" s="44">
        <v>2.8000000000000001E-2</v>
      </c>
      <c r="BR19" s="171">
        <f>BQ19-AW19</f>
        <v>2.8000000000000001E-2</v>
      </c>
      <c r="BS19" s="22"/>
      <c r="BT19" s="45"/>
      <c r="BU19" s="45"/>
      <c r="BV19" s="135"/>
      <c r="BW19" s="45"/>
      <c r="BX19" s="45"/>
      <c r="BY19" s="26"/>
      <c r="BZ19" s="45"/>
      <c r="CA19" s="45"/>
      <c r="CC19" s="45"/>
      <c r="CD19" s="45"/>
      <c r="CE19" s="26"/>
      <c r="CG19" s="26">
        <v>136895</v>
      </c>
      <c r="CH19" s="44">
        <f>CG19/CE$7</f>
        <v>2.6672025945873489E-2</v>
      </c>
      <c r="CI19" s="44">
        <f>CH19-BN19</f>
        <v>-2.3327974054126514E-2</v>
      </c>
      <c r="CJ19" s="2">
        <v>0</v>
      </c>
      <c r="CK19" s="44">
        <v>0</v>
      </c>
      <c r="CL19" s="44">
        <v>-2.8000000000000001E-2</v>
      </c>
      <c r="CM19" s="26">
        <v>89472</v>
      </c>
      <c r="CN19" s="45">
        <v>1.7493552732683295E-2</v>
      </c>
      <c r="CO19" s="45">
        <v>0</v>
      </c>
      <c r="CP19" s="136">
        <v>0</v>
      </c>
      <c r="CQ19" s="45">
        <v>0</v>
      </c>
      <c r="CR19" s="45">
        <v>0</v>
      </c>
      <c r="CS19" s="26">
        <v>136895</v>
      </c>
      <c r="CT19" s="45">
        <v>0</v>
      </c>
      <c r="CU19" s="45">
        <v>0</v>
      </c>
      <c r="CV19" s="4">
        <v>0</v>
      </c>
      <c r="CW19" s="45">
        <v>0</v>
      </c>
      <c r="CX19" s="45">
        <v>0</v>
      </c>
      <c r="CY19" s="5"/>
      <c r="DA19" s="26"/>
      <c r="DB19" s="44"/>
      <c r="DC19" s="44"/>
      <c r="DD19" s="2"/>
      <c r="DE19" s="44"/>
      <c r="DF19" s="44"/>
      <c r="DG19" s="26"/>
      <c r="DH19" s="45"/>
      <c r="DI19" s="45"/>
      <c r="DJ19" s="135"/>
      <c r="DK19" s="45"/>
      <c r="DL19" s="45"/>
      <c r="DM19" s="26"/>
      <c r="DN19" s="44"/>
      <c r="DO19" s="45"/>
      <c r="DP19" s="2"/>
      <c r="DQ19" s="45"/>
      <c r="DR19" s="45"/>
      <c r="DS19" s="5"/>
      <c r="DU19" s="26"/>
      <c r="DV19" s="44"/>
      <c r="DW19" s="44"/>
      <c r="DX19" s="2"/>
      <c r="DY19" s="44"/>
      <c r="DZ19" s="44"/>
      <c r="EA19" s="26"/>
      <c r="EC19" s="47"/>
      <c r="EF19" s="46"/>
      <c r="EG19" s="26"/>
      <c r="EH19" s="45"/>
      <c r="EI19" s="45"/>
      <c r="EK19" s="45"/>
      <c r="EL19" s="45"/>
      <c r="EM19" s="5"/>
      <c r="EO19" s="26"/>
      <c r="EP19" s="44"/>
      <c r="EQ19" s="44"/>
      <c r="ER19" s="2"/>
      <c r="ES19" s="44"/>
      <c r="ET19" s="44"/>
      <c r="EU19" s="26"/>
      <c r="EV19" s="45"/>
      <c r="EW19" s="45"/>
      <c r="EZ19" s="46"/>
      <c r="FA19" s="26"/>
      <c r="FB19" s="45"/>
      <c r="FC19" s="45"/>
      <c r="FE19" s="45"/>
      <c r="FF19" s="45"/>
      <c r="FG19" s="5"/>
      <c r="FI19" s="26"/>
      <c r="FJ19" s="44"/>
      <c r="FK19" s="44"/>
      <c r="FL19" s="2"/>
      <c r="FM19" s="44"/>
      <c r="FN19" s="44"/>
      <c r="FO19" s="26"/>
      <c r="FP19" s="45"/>
      <c r="FQ19" s="45"/>
      <c r="FT19" s="46"/>
      <c r="FU19" s="26"/>
      <c r="FV19" s="45"/>
      <c r="FW19" s="45"/>
      <c r="FY19" s="45"/>
      <c r="FZ19" s="45"/>
      <c r="GA19" s="5"/>
      <c r="GC19" s="26"/>
      <c r="GD19" s="44"/>
      <c r="GE19" s="2"/>
      <c r="GF19" s="2"/>
      <c r="GG19" s="44"/>
      <c r="GH19" s="2"/>
      <c r="GI19" s="48"/>
      <c r="GN19" s="46"/>
      <c r="GU19" s="5"/>
      <c r="GW19" s="26"/>
      <c r="GX19" s="44"/>
      <c r="GY19" s="2"/>
      <c r="GZ19" s="2"/>
      <c r="HA19" s="44"/>
      <c r="HB19" s="2"/>
      <c r="HC19" s="48"/>
      <c r="HH19" s="46"/>
      <c r="HO19" s="5"/>
      <c r="HQ19" s="26"/>
      <c r="HR19" s="44"/>
      <c r="HS19" s="2"/>
      <c r="HT19" s="2"/>
      <c r="HU19" s="44"/>
      <c r="HV19" s="2"/>
      <c r="HW19" s="48"/>
      <c r="IB19" s="46"/>
      <c r="II19" s="5"/>
      <c r="IK19" s="26"/>
      <c r="IL19" s="44"/>
      <c r="IM19" s="2"/>
      <c r="IN19" s="2"/>
      <c r="IO19" s="44"/>
      <c r="IP19" s="2"/>
      <c r="IQ19" s="48"/>
      <c r="IV19" s="46"/>
    </row>
    <row r="20" spans="1:262" s="4" customFormat="1" ht="13.5" customHeight="1" x14ac:dyDescent="0.25">
      <c r="A20" s="43" t="s">
        <v>336</v>
      </c>
      <c r="B20" s="2" t="s">
        <v>320</v>
      </c>
      <c r="C20" s="5"/>
      <c r="E20" s="26">
        <v>379523</v>
      </c>
      <c r="F20" s="142">
        <v>7.0000000000000007E-2</v>
      </c>
      <c r="G20" s="45">
        <v>6.0000000000000001E-3</v>
      </c>
      <c r="H20" s="2">
        <v>22</v>
      </c>
      <c r="I20" s="142">
        <v>5.7000000000000002E-2</v>
      </c>
      <c r="J20" s="142">
        <v>3.0000000000000001E-3</v>
      </c>
      <c r="K20" s="45"/>
      <c r="L20" s="45"/>
      <c r="M20" s="45"/>
      <c r="P20" s="46"/>
      <c r="Q20" s="26"/>
      <c r="R20" s="45"/>
      <c r="S20" s="45"/>
      <c r="U20" s="45"/>
      <c r="V20" s="45"/>
      <c r="W20" s="5"/>
      <c r="Y20" s="26">
        <v>104892</v>
      </c>
      <c r="Z20" s="143">
        <v>2.3E-2</v>
      </c>
      <c r="AA20" s="143">
        <v>-4.7E-2</v>
      </c>
      <c r="AB20" s="136">
        <v>0</v>
      </c>
      <c r="AC20" s="143">
        <v>0</v>
      </c>
      <c r="AD20" s="143">
        <v>-5.7000000000000002E-2</v>
      </c>
      <c r="AE20" s="26"/>
      <c r="AF20" s="45"/>
      <c r="AG20" s="45"/>
      <c r="AH20" s="135"/>
      <c r="AI20" s="45"/>
      <c r="AJ20" s="45"/>
      <c r="AK20" s="26"/>
      <c r="AM20" s="45"/>
      <c r="AO20" s="45"/>
      <c r="AP20" s="45"/>
      <c r="AQ20" s="5"/>
      <c r="AS20" s="26"/>
      <c r="AT20" s="143"/>
      <c r="AU20" s="143"/>
      <c r="AV20" s="136"/>
      <c r="AW20" s="143"/>
      <c r="AX20" s="143"/>
      <c r="AY20" s="26"/>
      <c r="AZ20" s="45"/>
      <c r="BA20" s="45"/>
      <c r="BB20" s="135"/>
      <c r="BC20" s="45"/>
      <c r="BD20" s="45"/>
      <c r="BE20" s="26"/>
      <c r="BF20" s="45"/>
      <c r="BG20" s="45"/>
      <c r="BI20" s="45"/>
      <c r="BJ20" s="45"/>
      <c r="BK20" s="5"/>
      <c r="BM20" s="26"/>
      <c r="BN20" s="44"/>
      <c r="BO20" s="44"/>
      <c r="BP20" s="2"/>
      <c r="BQ20" s="44"/>
      <c r="BR20" s="170"/>
      <c r="BS20" s="22"/>
      <c r="BT20" s="45"/>
      <c r="BU20" s="45"/>
      <c r="BV20" s="135"/>
      <c r="BW20" s="45"/>
      <c r="BX20" s="45"/>
      <c r="BY20" s="26"/>
      <c r="BZ20" s="45"/>
      <c r="CA20" s="45"/>
      <c r="CC20" s="45"/>
      <c r="CD20" s="45"/>
      <c r="CE20" s="26"/>
      <c r="CG20" s="26"/>
      <c r="CH20" s="44"/>
      <c r="CI20" s="44"/>
      <c r="CJ20" s="2"/>
      <c r="CK20" s="44"/>
      <c r="CL20" s="44"/>
      <c r="CM20" s="26"/>
      <c r="CN20" s="45"/>
      <c r="CO20" s="45"/>
      <c r="CP20" s="136"/>
      <c r="CQ20" s="45"/>
      <c r="CR20" s="45"/>
      <c r="CS20" s="26"/>
      <c r="CT20" s="45"/>
      <c r="CU20" s="45"/>
      <c r="CW20" s="45"/>
      <c r="CX20" s="45"/>
      <c r="CY20" s="5"/>
      <c r="DA20" s="26"/>
      <c r="DB20" s="44"/>
      <c r="DC20" s="44"/>
      <c r="DD20" s="2"/>
      <c r="DE20" s="44"/>
      <c r="DF20" s="44"/>
      <c r="DG20" s="26"/>
      <c r="DH20" s="45"/>
      <c r="DI20" s="45"/>
      <c r="DJ20" s="135"/>
      <c r="DK20" s="45"/>
      <c r="DL20" s="45"/>
      <c r="DM20" s="26"/>
      <c r="DN20" s="44"/>
      <c r="DO20" s="45"/>
      <c r="DP20" s="2"/>
      <c r="DQ20" s="45"/>
      <c r="DR20" s="45"/>
      <c r="DS20" s="5"/>
      <c r="DU20" s="26"/>
      <c r="DV20" s="44"/>
      <c r="DW20" s="44"/>
      <c r="DX20" s="2"/>
      <c r="DY20" s="44"/>
      <c r="DZ20" s="44"/>
      <c r="EA20" s="26"/>
      <c r="EC20" s="47"/>
      <c r="EF20" s="46"/>
      <c r="EG20" s="26"/>
      <c r="EH20" s="45"/>
      <c r="EI20" s="45"/>
      <c r="EK20" s="45"/>
      <c r="EL20" s="45"/>
      <c r="EM20" s="5"/>
      <c r="EO20" s="26"/>
      <c r="EP20" s="44"/>
      <c r="EQ20" s="44"/>
      <c r="ER20" s="2"/>
      <c r="ES20" s="44"/>
      <c r="ET20" s="44"/>
      <c r="EU20" s="26"/>
      <c r="EV20" s="45"/>
      <c r="EW20" s="45"/>
      <c r="EZ20" s="46"/>
      <c r="FA20" s="26"/>
      <c r="FB20" s="45"/>
      <c r="FC20" s="45"/>
      <c r="FE20" s="45"/>
      <c r="FF20" s="45"/>
      <c r="FG20" s="5"/>
      <c r="FI20" s="26"/>
      <c r="FJ20" s="44"/>
      <c r="FK20" s="44"/>
      <c r="FL20" s="2"/>
      <c r="FM20" s="44"/>
      <c r="FN20" s="44"/>
      <c r="FO20" s="26"/>
      <c r="FP20" s="45"/>
      <c r="FQ20" s="45"/>
      <c r="FT20" s="46"/>
      <c r="FU20" s="26"/>
      <c r="FV20" s="45"/>
      <c r="FW20" s="45"/>
      <c r="FY20" s="45"/>
      <c r="FZ20" s="45"/>
      <c r="GA20" s="5"/>
      <c r="GC20" s="26"/>
      <c r="GD20" s="44"/>
      <c r="GE20" s="2"/>
      <c r="GF20" s="2"/>
      <c r="GG20" s="44"/>
      <c r="GH20" s="2"/>
      <c r="GI20" s="48"/>
      <c r="GN20" s="46"/>
      <c r="GU20" s="5"/>
      <c r="GW20" s="26"/>
      <c r="GX20" s="44"/>
      <c r="GY20" s="2"/>
      <c r="GZ20" s="2"/>
      <c r="HA20" s="44"/>
      <c r="HB20" s="2"/>
      <c r="HC20" s="48"/>
      <c r="HH20" s="46"/>
      <c r="HO20" s="5"/>
      <c r="HQ20" s="26"/>
      <c r="HR20" s="44"/>
      <c r="HS20" s="2"/>
      <c r="HT20" s="2"/>
      <c r="HU20" s="44"/>
      <c r="HV20" s="2"/>
      <c r="HW20" s="48"/>
      <c r="IB20" s="46"/>
      <c r="II20" s="5"/>
      <c r="IK20" s="26"/>
      <c r="IL20" s="44"/>
      <c r="IM20" s="2"/>
      <c r="IN20" s="2"/>
      <c r="IO20" s="44"/>
      <c r="IP20" s="2"/>
      <c r="IQ20" s="48"/>
      <c r="IV20" s="46"/>
    </row>
    <row r="21" spans="1:262" s="4" customFormat="1" ht="13.5" customHeight="1" x14ac:dyDescent="0.25">
      <c r="A21" s="43" t="s">
        <v>337</v>
      </c>
      <c r="B21" s="2" t="s">
        <v>338</v>
      </c>
      <c r="C21" s="5"/>
      <c r="E21" s="26"/>
      <c r="F21" s="142"/>
      <c r="G21" s="45"/>
      <c r="H21" s="2"/>
      <c r="I21" s="142"/>
      <c r="J21" s="143"/>
      <c r="K21" s="45"/>
      <c r="L21" s="45"/>
      <c r="M21" s="45"/>
      <c r="P21" s="46"/>
      <c r="Q21" s="26"/>
      <c r="R21" s="45"/>
      <c r="S21" s="45"/>
      <c r="U21" s="45"/>
      <c r="V21" s="45"/>
      <c r="W21" s="5"/>
      <c r="Y21" s="26"/>
      <c r="Z21" s="143"/>
      <c r="AA21" s="143"/>
      <c r="AB21" s="136"/>
      <c r="AC21" s="143"/>
      <c r="AD21" s="143"/>
      <c r="AE21" s="26"/>
      <c r="AF21" s="45"/>
      <c r="AG21" s="45"/>
      <c r="AH21" s="135"/>
      <c r="AI21" s="45"/>
      <c r="AJ21" s="45"/>
      <c r="AK21" s="26"/>
      <c r="AM21" s="45"/>
      <c r="AO21" s="45"/>
      <c r="AP21" s="45"/>
      <c r="AQ21" s="5"/>
      <c r="AS21" s="26"/>
      <c r="AT21" s="143"/>
      <c r="AU21" s="143"/>
      <c r="AV21" s="136"/>
      <c r="AW21" s="143"/>
      <c r="AX21" s="143"/>
      <c r="AY21" s="26"/>
      <c r="AZ21" s="45"/>
      <c r="BA21" s="45"/>
      <c r="BB21" s="135"/>
      <c r="BC21" s="45"/>
      <c r="BD21" s="45"/>
      <c r="BE21" s="26"/>
      <c r="BF21" s="45"/>
      <c r="BG21" s="45"/>
      <c r="BI21" s="45"/>
      <c r="BJ21" s="45"/>
      <c r="BK21" s="5"/>
      <c r="BM21" s="26">
        <v>119007</v>
      </c>
      <c r="BN21" s="44">
        <v>2.1999999999999999E-2</v>
      </c>
      <c r="BO21" s="44">
        <v>2.1999999999999999E-2</v>
      </c>
      <c r="BP21" s="2">
        <v>0</v>
      </c>
      <c r="BQ21" s="44">
        <v>0</v>
      </c>
      <c r="BR21" s="171">
        <f>BQ21-AW21</f>
        <v>0</v>
      </c>
      <c r="BS21" s="22"/>
      <c r="BT21" s="45"/>
      <c r="BU21" s="45"/>
      <c r="BV21" s="135"/>
      <c r="BW21" s="45"/>
      <c r="BX21" s="45"/>
      <c r="BY21" s="26"/>
      <c r="BZ21" s="45"/>
      <c r="CA21" s="45"/>
      <c r="CC21" s="45"/>
      <c r="CD21" s="45"/>
      <c r="CE21" s="26" t="s">
        <v>1103</v>
      </c>
      <c r="CG21" s="26">
        <v>855436</v>
      </c>
      <c r="CH21" s="44">
        <f>CG21/CE$7</f>
        <v>0.16666942683833766</v>
      </c>
      <c r="CI21" s="44">
        <f>CH21-BN21</f>
        <v>0.14466942683833767</v>
      </c>
      <c r="CJ21" s="2">
        <v>47</v>
      </c>
      <c r="CK21" s="44">
        <v>0.12180000000000001</v>
      </c>
      <c r="CL21" s="44">
        <v>0.12180000000000001</v>
      </c>
      <c r="CM21" s="26">
        <v>836774</v>
      </c>
      <c r="CN21" s="45">
        <v>0.1636059336366498</v>
      </c>
      <c r="CO21" s="45">
        <v>0</v>
      </c>
      <c r="CP21" s="136">
        <v>0</v>
      </c>
      <c r="CQ21" s="45">
        <v>0</v>
      </c>
      <c r="CR21" s="45">
        <v>0</v>
      </c>
      <c r="CS21" s="26">
        <v>855436</v>
      </c>
      <c r="CT21" s="45">
        <v>0.16666942683833766</v>
      </c>
      <c r="CU21" s="45">
        <v>0</v>
      </c>
      <c r="CV21" s="4">
        <v>26</v>
      </c>
      <c r="CW21" s="45">
        <v>0.17808219178082191</v>
      </c>
      <c r="CX21" s="45">
        <v>0</v>
      </c>
      <c r="CY21" s="5" t="s">
        <v>1103</v>
      </c>
      <c r="DA21" s="26">
        <v>1020476</v>
      </c>
      <c r="DB21" s="44">
        <v>0.20218002945300348</v>
      </c>
      <c r="DC21" s="44">
        <f>DB21-CH21</f>
        <v>3.551060261466582E-2</v>
      </c>
      <c r="DD21" s="2">
        <v>23</v>
      </c>
      <c r="DE21" s="44">
        <f>DD21/199</f>
        <v>0.11557788944723618</v>
      </c>
      <c r="DF21" s="44">
        <f>DE21-CK21</f>
        <v>-6.2221105527638237E-3</v>
      </c>
      <c r="DG21" s="26">
        <v>1000637</v>
      </c>
      <c r="DH21" s="45">
        <f>DG21/DG$7</f>
        <v>0.20385351610884389</v>
      </c>
      <c r="DI21" s="44">
        <v>0</v>
      </c>
      <c r="DJ21" s="2">
        <v>0</v>
      </c>
      <c r="DK21" s="44">
        <v>0</v>
      </c>
      <c r="DL21" s="44">
        <v>0</v>
      </c>
      <c r="DM21" s="26">
        <v>1020476</v>
      </c>
      <c r="DN21" s="44">
        <v>0.20218002945300348</v>
      </c>
      <c r="DO21" s="44">
        <v>0</v>
      </c>
      <c r="DP21" s="2">
        <v>23</v>
      </c>
      <c r="DQ21" s="44">
        <f>DP21/93</f>
        <v>0.24731182795698925</v>
      </c>
      <c r="DR21" s="44">
        <v>0</v>
      </c>
      <c r="DS21" s="2" t="s">
        <v>354</v>
      </c>
      <c r="DU21" s="26">
        <v>1092806</v>
      </c>
      <c r="DV21" s="44">
        <f>DU21/DS$7</f>
        <v>0.19067355307083411</v>
      </c>
      <c r="DW21" s="44">
        <f>DV21-DB21</f>
        <v>-1.1506476382169367E-2</v>
      </c>
      <c r="DX21" s="2">
        <f>ED21+EJ21</f>
        <v>26</v>
      </c>
      <c r="DY21" s="44">
        <f>DX21/$DS$3</f>
        <v>0.1306532663316583</v>
      </c>
      <c r="DZ21" s="44">
        <f>DY21-DE21</f>
        <v>1.507537688442212E-2</v>
      </c>
      <c r="EA21" s="26">
        <v>1276840</v>
      </c>
      <c r="EB21" s="44">
        <f>EA21/EA$7</f>
        <v>0.22875652472250613</v>
      </c>
      <c r="EC21" s="44">
        <f>EB21-DH21</f>
        <v>2.4903008613662236E-2</v>
      </c>
      <c r="ED21" s="4">
        <v>1</v>
      </c>
      <c r="EE21" s="45">
        <f>ED21/EA$3</f>
        <v>9.433962264150943E-3</v>
      </c>
      <c r="EF21" s="44">
        <f>EE21-DK21</f>
        <v>9.433962264150943E-3</v>
      </c>
      <c r="EG21" s="26">
        <v>1092806</v>
      </c>
      <c r="EH21" s="44">
        <f>EG21/EG$7</f>
        <v>0.19067355307083411</v>
      </c>
      <c r="EI21" s="44">
        <f>EH21-DN21</f>
        <v>-1.1506476382169367E-2</v>
      </c>
      <c r="EJ21" s="4">
        <v>25</v>
      </c>
      <c r="EK21" s="45">
        <f>EJ21/EG$3</f>
        <v>0.26881720430107525</v>
      </c>
      <c r="EL21" s="44">
        <f>EK21-DQ21</f>
        <v>2.1505376344086002E-2</v>
      </c>
      <c r="EM21" s="5"/>
      <c r="EO21" s="26"/>
      <c r="EP21" s="44"/>
      <c r="EQ21" s="44"/>
      <c r="ER21" s="2"/>
      <c r="ES21" s="44"/>
      <c r="ET21" s="44"/>
      <c r="EU21" s="26"/>
      <c r="EV21" s="45"/>
      <c r="EW21" s="45"/>
      <c r="EZ21" s="46"/>
      <c r="FA21" s="26"/>
      <c r="FB21" s="45"/>
      <c r="FC21" s="45"/>
      <c r="FE21" s="45"/>
      <c r="FF21" s="45"/>
      <c r="FG21" s="5"/>
      <c r="FI21" s="26"/>
      <c r="FJ21" s="44"/>
      <c r="FK21" s="44"/>
      <c r="FL21" s="2"/>
      <c r="FM21" s="44"/>
      <c r="FN21" s="44"/>
      <c r="FO21" s="26"/>
      <c r="FP21" s="45"/>
      <c r="FQ21" s="45"/>
      <c r="FT21" s="46"/>
      <c r="FU21" s="26"/>
      <c r="FV21" s="45"/>
      <c r="FW21" s="45"/>
      <c r="FY21" s="45"/>
      <c r="FZ21" s="45"/>
      <c r="GA21" s="5"/>
      <c r="GC21" s="26"/>
      <c r="GD21" s="44"/>
      <c r="GE21" s="2"/>
      <c r="GF21" s="2"/>
      <c r="GG21" s="44"/>
      <c r="GH21" s="2"/>
      <c r="GI21" s="48"/>
      <c r="GN21" s="46"/>
      <c r="GU21" s="5"/>
      <c r="GW21" s="26"/>
      <c r="GX21" s="44"/>
      <c r="GY21" s="2"/>
      <c r="GZ21" s="2"/>
      <c r="HA21" s="44"/>
      <c r="HB21" s="2"/>
      <c r="HC21" s="48"/>
      <c r="HH21" s="46"/>
      <c r="HO21" s="5"/>
      <c r="HQ21" s="26"/>
      <c r="HR21" s="44"/>
      <c r="HS21" s="2"/>
      <c r="HT21" s="2"/>
      <c r="HU21" s="44"/>
      <c r="HV21" s="2"/>
      <c r="HW21" s="48"/>
      <c r="IB21" s="46"/>
      <c r="II21" s="5"/>
      <c r="IK21" s="26"/>
      <c r="IL21" s="44"/>
      <c r="IM21" s="2"/>
      <c r="IN21" s="2"/>
      <c r="IO21" s="44"/>
      <c r="IP21" s="2"/>
      <c r="IQ21" s="48"/>
      <c r="IV21" s="46"/>
    </row>
    <row r="22" spans="1:262" s="4" customFormat="1" ht="13.5" customHeight="1" x14ac:dyDescent="0.25">
      <c r="A22" s="43" t="s">
        <v>1155</v>
      </c>
      <c r="B22" s="2" t="s">
        <v>1159</v>
      </c>
      <c r="C22" s="5"/>
      <c r="E22" s="26"/>
      <c r="F22" s="142"/>
      <c r="G22" s="45"/>
      <c r="H22" s="2"/>
      <c r="I22" s="142"/>
      <c r="J22" s="143"/>
      <c r="K22" s="45"/>
      <c r="L22" s="45"/>
      <c r="M22" s="45"/>
      <c r="P22" s="46"/>
      <c r="Q22" s="26"/>
      <c r="R22" s="45"/>
      <c r="S22" s="45"/>
      <c r="U22" s="45"/>
      <c r="V22" s="45"/>
      <c r="W22" s="5"/>
      <c r="Y22" s="26"/>
      <c r="Z22" s="143"/>
      <c r="AA22" s="143"/>
      <c r="AB22" s="136"/>
      <c r="AC22" s="143"/>
      <c r="AD22" s="143"/>
      <c r="AE22" s="26"/>
      <c r="AF22" s="45"/>
      <c r="AG22" s="45"/>
      <c r="AH22" s="135"/>
      <c r="AI22" s="45"/>
      <c r="AJ22" s="45"/>
      <c r="AK22" s="26"/>
      <c r="AM22" s="45"/>
      <c r="AO22" s="45"/>
      <c r="AP22" s="45"/>
      <c r="AQ22" s="5"/>
      <c r="AS22" s="26"/>
      <c r="AT22" s="143"/>
      <c r="AU22" s="143"/>
      <c r="AV22" s="136"/>
      <c r="AW22" s="143"/>
      <c r="AX22" s="143"/>
      <c r="AY22" s="26"/>
      <c r="AZ22" s="45"/>
      <c r="BA22" s="45"/>
      <c r="BB22" s="135"/>
      <c r="BC22" s="45"/>
      <c r="BD22" s="45"/>
      <c r="BE22" s="26"/>
      <c r="BF22" s="45"/>
      <c r="BG22" s="45"/>
      <c r="BI22" s="45"/>
      <c r="BJ22" s="45"/>
      <c r="BK22" s="5"/>
      <c r="BM22" s="26"/>
      <c r="BN22" s="44"/>
      <c r="BO22" s="44"/>
      <c r="BP22" s="2"/>
      <c r="BQ22" s="44"/>
      <c r="BR22" s="171"/>
      <c r="BS22" s="22"/>
      <c r="BT22" s="45"/>
      <c r="BU22" s="45"/>
      <c r="BV22" s="135"/>
      <c r="BW22" s="45"/>
      <c r="BX22" s="45"/>
      <c r="BY22" s="26"/>
      <c r="BZ22" s="45"/>
      <c r="CA22" s="45"/>
      <c r="CC22" s="45"/>
      <c r="CD22" s="45"/>
      <c r="CE22" s="26"/>
      <c r="CG22" s="26"/>
      <c r="CH22" s="44"/>
      <c r="CI22" s="44"/>
      <c r="CJ22" s="2"/>
      <c r="CK22" s="44"/>
      <c r="CL22" s="44"/>
      <c r="CM22" s="26"/>
      <c r="CN22" s="45"/>
      <c r="CO22" s="45"/>
      <c r="CP22" s="136"/>
      <c r="CQ22" s="45"/>
      <c r="CR22" s="45"/>
      <c r="CS22" s="26"/>
      <c r="CT22" s="45"/>
      <c r="CU22" s="45"/>
      <c r="CW22" s="45"/>
      <c r="CX22" s="45"/>
      <c r="CY22" s="5"/>
      <c r="DA22" s="26"/>
      <c r="DB22" s="44"/>
      <c r="DC22" s="44"/>
      <c r="DD22" s="2"/>
      <c r="DE22" s="44"/>
      <c r="DF22" s="44"/>
      <c r="DG22" s="26"/>
      <c r="DH22" s="45"/>
      <c r="DI22" s="44"/>
      <c r="DJ22" s="2"/>
      <c r="DK22" s="44"/>
      <c r="DL22" s="44"/>
      <c r="DM22" s="26"/>
      <c r="DN22" s="44"/>
      <c r="DO22" s="44"/>
      <c r="DP22" s="2"/>
      <c r="DQ22" s="44"/>
      <c r="DR22" s="44"/>
      <c r="DS22" s="2"/>
      <c r="DU22" s="26"/>
      <c r="DV22" s="44"/>
      <c r="DW22" s="44"/>
      <c r="DX22" s="2"/>
      <c r="DY22" s="44"/>
      <c r="DZ22" s="44"/>
      <c r="EA22" s="26"/>
      <c r="EB22" s="44"/>
      <c r="EC22" s="44"/>
      <c r="EE22" s="45"/>
      <c r="EF22" s="44"/>
      <c r="EG22" s="26"/>
      <c r="EH22" s="44"/>
      <c r="EI22" s="44"/>
      <c r="EK22" s="45"/>
      <c r="EL22" s="44"/>
      <c r="EM22" s="5"/>
      <c r="EO22" s="26">
        <v>1947331</v>
      </c>
      <c r="EP22" s="44">
        <f>EO22/$EM$7</f>
        <v>0.34436413987260517</v>
      </c>
      <c r="EQ22" s="44">
        <f>EP22</f>
        <v>0.34436413987260517</v>
      </c>
      <c r="ER22" s="2">
        <v>57</v>
      </c>
      <c r="ES22" s="44">
        <f>ER22/$EM$3</f>
        <v>0.28643216080402012</v>
      </c>
      <c r="ET22" s="44">
        <f>ES22</f>
        <v>0.28643216080402012</v>
      </c>
      <c r="EU22" s="26"/>
      <c r="EV22" s="45"/>
      <c r="EW22" s="45"/>
      <c r="EZ22" s="46"/>
      <c r="FA22" s="26"/>
      <c r="FB22" s="45"/>
      <c r="FC22" s="45"/>
      <c r="FE22" s="45"/>
      <c r="FF22" s="45"/>
      <c r="FG22" s="5"/>
      <c r="FI22" s="26"/>
      <c r="FJ22" s="44"/>
      <c r="FK22" s="44"/>
      <c r="FL22" s="2"/>
      <c r="FM22" s="44"/>
      <c r="FN22" s="44"/>
      <c r="FO22" s="26"/>
      <c r="FP22" s="45"/>
      <c r="FQ22" s="45"/>
      <c r="FT22" s="46"/>
      <c r="FU22" s="26"/>
      <c r="FV22" s="45"/>
      <c r="FW22" s="45"/>
      <c r="FY22" s="45"/>
      <c r="FZ22" s="45"/>
      <c r="GA22" s="5"/>
      <c r="GC22" s="26"/>
      <c r="GD22" s="44"/>
      <c r="GE22" s="2"/>
      <c r="GF22" s="2"/>
      <c r="GG22" s="44"/>
      <c r="GH22" s="2"/>
      <c r="GI22" s="48"/>
      <c r="GN22" s="46"/>
      <c r="GU22" s="5"/>
      <c r="GW22" s="26"/>
      <c r="GX22" s="44"/>
      <c r="GY22" s="2"/>
      <c r="GZ22" s="2"/>
      <c r="HA22" s="44"/>
      <c r="HB22" s="2"/>
      <c r="HC22" s="48"/>
      <c r="HH22" s="46"/>
      <c r="HO22" s="5"/>
      <c r="HQ22" s="26"/>
      <c r="HR22" s="44"/>
      <c r="HS22" s="2"/>
      <c r="HT22" s="2"/>
      <c r="HU22" s="44"/>
      <c r="HV22" s="2"/>
      <c r="HW22" s="48"/>
      <c r="IB22" s="46"/>
      <c r="II22" s="5"/>
      <c r="IK22" s="26"/>
      <c r="IL22" s="44"/>
      <c r="IM22" s="2"/>
      <c r="IN22" s="2"/>
      <c r="IO22" s="44"/>
      <c r="IP22" s="2"/>
      <c r="IQ22" s="48"/>
      <c r="IV22" s="46"/>
    </row>
    <row r="23" spans="1:262" s="4" customFormat="1" ht="13.5" customHeight="1" x14ac:dyDescent="0.25">
      <c r="A23" s="43" t="s">
        <v>339</v>
      </c>
      <c r="B23" s="2" t="s">
        <v>321</v>
      </c>
      <c r="C23" s="5"/>
      <c r="E23" s="26"/>
      <c r="F23" s="142"/>
      <c r="G23" s="45"/>
      <c r="H23" s="2"/>
      <c r="I23" s="142"/>
      <c r="J23" s="142"/>
      <c r="K23" s="45"/>
      <c r="L23" s="45"/>
      <c r="M23" s="45"/>
      <c r="P23" s="46"/>
      <c r="Q23" s="26"/>
      <c r="R23" s="45"/>
      <c r="S23" s="45"/>
      <c r="U23" s="45"/>
      <c r="V23" s="45"/>
      <c r="W23" s="5"/>
      <c r="Y23" s="26"/>
      <c r="Z23" s="143"/>
      <c r="AA23" s="143"/>
      <c r="AB23" s="136"/>
      <c r="AC23" s="143"/>
      <c r="AD23" s="143"/>
      <c r="AE23" s="26"/>
      <c r="AF23" s="45"/>
      <c r="AG23" s="45"/>
      <c r="AH23" s="135"/>
      <c r="AI23" s="45"/>
      <c r="AJ23" s="45"/>
      <c r="AK23" s="26"/>
      <c r="AM23" s="45"/>
      <c r="AO23" s="45"/>
      <c r="AP23" s="45"/>
      <c r="AQ23" s="5"/>
      <c r="AS23" s="26">
        <v>219029</v>
      </c>
      <c r="AT23" s="143">
        <v>3.9E-2</v>
      </c>
      <c r="AU23" s="143">
        <v>0</v>
      </c>
      <c r="AV23" s="136">
        <v>0</v>
      </c>
      <c r="AW23" s="143">
        <v>0</v>
      </c>
      <c r="AX23" s="143">
        <f>AW23-AC23</f>
        <v>0</v>
      </c>
      <c r="AY23" s="26"/>
      <c r="AZ23" s="45"/>
      <c r="BA23" s="45"/>
      <c r="BB23" s="135"/>
      <c r="BC23" s="45"/>
      <c r="BD23" s="45"/>
      <c r="BE23" s="26"/>
      <c r="BF23" s="45"/>
      <c r="BG23" s="45"/>
      <c r="BI23" s="45"/>
      <c r="BJ23" s="45"/>
      <c r="BK23" s="5" t="s">
        <v>340</v>
      </c>
      <c r="BM23" s="26">
        <v>17431</v>
      </c>
      <c r="BN23" s="44">
        <v>3.0000000000000001E-3</v>
      </c>
      <c r="BO23" s="44">
        <v>-3.5999999999999997E-2</v>
      </c>
      <c r="BP23" s="2">
        <v>0</v>
      </c>
      <c r="BQ23" s="44">
        <v>0</v>
      </c>
      <c r="BR23" s="171">
        <f>BQ23-AW23</f>
        <v>0</v>
      </c>
      <c r="BS23" s="22"/>
      <c r="BT23" s="45"/>
      <c r="BU23" s="45"/>
      <c r="BV23" s="135"/>
      <c r="BW23" s="45"/>
      <c r="BX23" s="45"/>
      <c r="BY23" s="26"/>
      <c r="BZ23" s="45"/>
      <c r="CA23" s="45"/>
      <c r="CC23" s="45"/>
      <c r="CD23" s="45"/>
      <c r="CE23" s="26"/>
      <c r="CG23" s="26"/>
      <c r="CH23" s="44"/>
      <c r="CI23" s="44"/>
      <c r="CJ23" s="2"/>
      <c r="CK23" s="44"/>
      <c r="CL23" s="44"/>
      <c r="CM23" s="26"/>
      <c r="CN23" s="45"/>
      <c r="CO23" s="45"/>
      <c r="CP23" s="136"/>
      <c r="CQ23" s="45"/>
      <c r="CR23" s="45"/>
      <c r="CS23" s="26"/>
      <c r="CT23" s="45"/>
      <c r="CU23" s="45"/>
      <c r="CW23" s="45"/>
      <c r="CX23" s="45"/>
      <c r="CY23" s="5"/>
      <c r="DA23" s="26"/>
      <c r="DB23" s="44"/>
      <c r="DC23" s="44"/>
      <c r="DD23" s="2"/>
      <c r="DE23" s="44"/>
      <c r="DF23" s="44"/>
      <c r="DG23" s="26"/>
      <c r="DH23" s="45"/>
      <c r="DI23" s="45"/>
      <c r="DJ23" s="135"/>
      <c r="DK23" s="45"/>
      <c r="DL23" s="45"/>
      <c r="DM23" s="26"/>
      <c r="DN23" s="44"/>
      <c r="DO23" s="45"/>
      <c r="DP23" s="2"/>
      <c r="DQ23" s="45"/>
      <c r="DR23" s="45"/>
      <c r="DS23" s="5"/>
      <c r="DU23" s="26"/>
      <c r="DV23" s="44"/>
      <c r="DW23" s="44"/>
      <c r="DX23" s="2"/>
      <c r="DY23" s="44"/>
      <c r="DZ23" s="44"/>
      <c r="EA23" s="26"/>
      <c r="EC23" s="47"/>
      <c r="EF23" s="46"/>
      <c r="EG23" s="26"/>
      <c r="EH23" s="45"/>
      <c r="EI23" s="45"/>
      <c r="EK23" s="45"/>
      <c r="EL23" s="45"/>
      <c r="EM23" s="5"/>
      <c r="EO23" s="26"/>
      <c r="EP23" s="44"/>
      <c r="EQ23" s="44"/>
      <c r="ER23" s="2"/>
      <c r="ES23" s="44"/>
      <c r="ET23" s="44"/>
      <c r="EU23" s="26"/>
      <c r="EV23" s="45"/>
      <c r="EW23" s="45"/>
      <c r="EZ23" s="46"/>
      <c r="FA23" s="26"/>
      <c r="FB23" s="45"/>
      <c r="FC23" s="45"/>
      <c r="FE23" s="45"/>
      <c r="FF23" s="45"/>
      <c r="FG23" s="5"/>
      <c r="FI23" s="26"/>
      <c r="FJ23" s="44"/>
      <c r="FK23" s="44"/>
      <c r="FL23" s="2"/>
      <c r="FM23" s="44"/>
      <c r="FN23" s="44"/>
      <c r="FO23" s="26"/>
      <c r="FP23" s="45"/>
      <c r="FQ23" s="45"/>
      <c r="FT23" s="46"/>
      <c r="FU23" s="26"/>
      <c r="FV23" s="45"/>
      <c r="FW23" s="45"/>
      <c r="FY23" s="45"/>
      <c r="FZ23" s="45"/>
      <c r="GA23" s="5"/>
      <c r="GC23" s="2"/>
      <c r="GD23" s="44"/>
      <c r="GE23" s="26"/>
      <c r="GF23" s="26"/>
      <c r="GG23" s="44"/>
      <c r="GH23" s="26"/>
      <c r="GI23" s="48"/>
      <c r="GN23" s="46"/>
      <c r="GU23" s="5"/>
      <c r="GW23" s="2"/>
      <c r="GX23" s="44"/>
      <c r="GY23" s="26"/>
      <c r="GZ23" s="26"/>
      <c r="HA23" s="44"/>
      <c r="HB23" s="26"/>
      <c r="HC23" s="48"/>
      <c r="HH23" s="46"/>
      <c r="HO23" s="5"/>
      <c r="HQ23" s="2"/>
      <c r="HR23" s="44"/>
      <c r="HS23" s="26"/>
      <c r="HT23" s="26"/>
      <c r="HU23" s="44"/>
      <c r="HV23" s="26"/>
      <c r="HW23" s="48"/>
      <c r="IB23" s="46"/>
      <c r="II23" s="5"/>
      <c r="IK23" s="2"/>
      <c r="IL23" s="44"/>
      <c r="IM23" s="26"/>
      <c r="IN23" s="26"/>
      <c r="IO23" s="44"/>
      <c r="IP23" s="26"/>
      <c r="IQ23" s="48"/>
      <c r="IV23" s="46"/>
    </row>
    <row r="24" spans="1:262" s="4" customFormat="1" ht="13.5" customHeight="1" x14ac:dyDescent="0.25">
      <c r="A24" s="43" t="s">
        <v>341</v>
      </c>
      <c r="B24" s="2" t="s">
        <v>342</v>
      </c>
      <c r="C24" s="5"/>
      <c r="E24" s="26">
        <v>137361</v>
      </c>
      <c r="F24" s="142">
        <v>2.5999999999999999E-2</v>
      </c>
      <c r="G24" s="45">
        <v>0</v>
      </c>
      <c r="H24" s="2">
        <v>0</v>
      </c>
      <c r="I24" s="142">
        <v>0</v>
      </c>
      <c r="J24" s="143">
        <v>0</v>
      </c>
      <c r="K24" s="45"/>
      <c r="L24" s="45"/>
      <c r="M24" s="45"/>
      <c r="P24" s="46"/>
      <c r="Q24" s="26"/>
      <c r="R24" s="45"/>
      <c r="S24" s="45"/>
      <c r="U24" s="45"/>
      <c r="V24" s="45"/>
      <c r="W24" s="5"/>
      <c r="Y24" s="26"/>
      <c r="Z24" s="143"/>
      <c r="AA24" s="143"/>
      <c r="AB24" s="136"/>
      <c r="AC24" s="143"/>
      <c r="AD24" s="143"/>
      <c r="AE24" s="26"/>
      <c r="AF24" s="45"/>
      <c r="AG24" s="45"/>
      <c r="AH24" s="135"/>
      <c r="AI24" s="45"/>
      <c r="AJ24" s="45"/>
      <c r="AK24" s="26"/>
      <c r="AM24" s="45"/>
      <c r="AO24" s="45"/>
      <c r="AP24" s="45"/>
      <c r="AQ24" s="5"/>
      <c r="AS24" s="26"/>
      <c r="AT24" s="143"/>
      <c r="AU24" s="143"/>
      <c r="AV24" s="135"/>
      <c r="AW24" s="143"/>
      <c r="AX24" s="143"/>
      <c r="AY24" s="26"/>
      <c r="AZ24" s="45"/>
      <c r="BA24" s="45"/>
      <c r="BB24" s="135"/>
      <c r="BC24" s="45"/>
      <c r="BD24" s="45"/>
      <c r="BE24" s="26"/>
      <c r="BF24" s="45"/>
      <c r="BG24" s="45"/>
      <c r="BI24" s="45"/>
      <c r="BJ24" s="45"/>
      <c r="BK24" s="5"/>
      <c r="BM24" s="26"/>
      <c r="BN24" s="44"/>
      <c r="BO24" s="44"/>
      <c r="BP24" s="2"/>
      <c r="BQ24" s="44"/>
      <c r="BR24" s="44"/>
      <c r="BS24" s="22"/>
      <c r="BT24" s="45"/>
      <c r="BU24" s="45"/>
      <c r="BV24" s="135"/>
      <c r="BW24" s="45"/>
      <c r="BX24" s="45"/>
      <c r="BY24" s="26"/>
      <c r="BZ24" s="45"/>
      <c r="CA24" s="45"/>
      <c r="CC24" s="45"/>
      <c r="CD24" s="45"/>
      <c r="CE24" s="26"/>
      <c r="CG24" s="26"/>
      <c r="CH24" s="44"/>
      <c r="CI24" s="44"/>
      <c r="CJ24" s="2"/>
      <c r="CK24" s="44"/>
      <c r="CL24" s="44"/>
      <c r="CM24" s="26"/>
      <c r="CN24" s="45"/>
      <c r="CO24" s="45"/>
      <c r="CP24" s="136"/>
      <c r="CQ24" s="45"/>
      <c r="CR24" s="45"/>
      <c r="CS24" s="26"/>
      <c r="CT24" s="45"/>
      <c r="CU24" s="45"/>
      <c r="CW24" s="45"/>
      <c r="CX24" s="45"/>
      <c r="CY24" s="5"/>
      <c r="DA24" s="26"/>
      <c r="DB24" s="44"/>
      <c r="DC24" s="44"/>
      <c r="DD24" s="2"/>
      <c r="DE24" s="44"/>
      <c r="DF24" s="44"/>
      <c r="DG24" s="26"/>
      <c r="DH24" s="45"/>
      <c r="DI24" s="45"/>
      <c r="DJ24" s="135"/>
      <c r="DK24" s="45"/>
      <c r="DL24" s="45"/>
      <c r="DM24" s="26"/>
      <c r="DN24" s="44"/>
      <c r="DO24" s="45"/>
      <c r="DP24" s="2"/>
      <c r="DQ24" s="45"/>
      <c r="DR24" s="45"/>
      <c r="DS24" s="5"/>
      <c r="DU24" s="26"/>
      <c r="DV24" s="44"/>
      <c r="DW24" s="44"/>
      <c r="DX24" s="2"/>
      <c r="DY24" s="44"/>
      <c r="DZ24" s="44"/>
      <c r="EA24" s="26"/>
      <c r="EC24" s="47"/>
      <c r="EF24" s="46"/>
      <c r="EG24" s="26"/>
      <c r="EH24" s="45"/>
      <c r="EI24" s="45"/>
      <c r="EK24" s="45"/>
      <c r="EL24" s="45"/>
      <c r="EM24" s="5"/>
      <c r="EO24" s="26"/>
      <c r="EP24" s="44"/>
      <c r="EQ24" s="44"/>
      <c r="ER24" s="2"/>
      <c r="ES24" s="44"/>
      <c r="ET24" s="44"/>
      <c r="EU24" s="26"/>
      <c r="EV24" s="45"/>
      <c r="EW24" s="45"/>
      <c r="EZ24" s="46"/>
      <c r="FA24" s="26"/>
      <c r="FB24" s="45"/>
      <c r="FC24" s="45"/>
      <c r="FE24" s="45"/>
      <c r="FF24" s="45"/>
      <c r="FG24" s="5"/>
      <c r="FI24" s="26"/>
      <c r="FJ24" s="44"/>
      <c r="FK24" s="44"/>
      <c r="FL24" s="2"/>
      <c r="FM24" s="44"/>
      <c r="FN24" s="44"/>
      <c r="FO24" s="26"/>
      <c r="FP24" s="45"/>
      <c r="FQ24" s="45"/>
      <c r="FT24" s="46"/>
      <c r="FU24" s="26"/>
      <c r="FV24" s="45"/>
      <c r="FW24" s="45"/>
      <c r="FY24" s="45"/>
      <c r="FZ24" s="45"/>
      <c r="GA24" s="5"/>
      <c r="GC24" s="2"/>
      <c r="GD24" s="44"/>
      <c r="GE24" s="2"/>
      <c r="GF24" s="2"/>
      <c r="GG24" s="44"/>
      <c r="GH24" s="2"/>
      <c r="GI24" s="48"/>
      <c r="GN24" s="46"/>
      <c r="GU24" s="5"/>
      <c r="GW24" s="2"/>
      <c r="GX24" s="44"/>
      <c r="GY24" s="2"/>
      <c r="GZ24" s="2"/>
      <c r="HA24" s="44"/>
      <c r="HB24" s="2"/>
      <c r="HC24" s="48"/>
      <c r="HH24" s="46"/>
      <c r="HO24" s="5"/>
      <c r="HQ24" s="2"/>
      <c r="HR24" s="44"/>
      <c r="HS24" s="2"/>
      <c r="HT24" s="2"/>
      <c r="HU24" s="44"/>
      <c r="HV24" s="2"/>
      <c r="HW24" s="48"/>
      <c r="IB24" s="46"/>
      <c r="II24" s="5"/>
      <c r="IK24" s="2"/>
      <c r="IL24" s="44"/>
      <c r="IM24" s="2"/>
      <c r="IN24" s="2"/>
      <c r="IO24" s="44"/>
      <c r="IP24" s="2"/>
      <c r="IQ24" s="48"/>
      <c r="IV24" s="46"/>
    </row>
    <row r="25" spans="1:262" s="4" customFormat="1" ht="13.5" customHeight="1" x14ac:dyDescent="0.25">
      <c r="A25" s="43" t="s">
        <v>343</v>
      </c>
      <c r="B25" s="2" t="s">
        <v>344</v>
      </c>
      <c r="C25" s="5"/>
      <c r="E25" s="26">
        <v>113384</v>
      </c>
      <c r="F25" s="142">
        <v>2.1000000000000001E-2</v>
      </c>
      <c r="G25" s="45">
        <v>0</v>
      </c>
      <c r="H25" s="2">
        <v>1</v>
      </c>
      <c r="I25" s="142">
        <v>3.0000000000000001E-3</v>
      </c>
      <c r="J25" s="143">
        <v>0</v>
      </c>
      <c r="K25" s="45"/>
      <c r="L25" s="45"/>
      <c r="M25" s="45"/>
      <c r="P25" s="46"/>
      <c r="Q25" s="26"/>
      <c r="R25" s="45"/>
      <c r="S25" s="45"/>
      <c r="U25" s="45"/>
      <c r="V25" s="45"/>
      <c r="W25" s="5"/>
      <c r="Y25" s="26"/>
      <c r="Z25" s="143"/>
      <c r="AA25" s="143"/>
      <c r="AB25" s="136"/>
      <c r="AC25" s="143"/>
      <c r="AD25" s="143"/>
      <c r="AE25" s="26"/>
      <c r="AF25" s="45"/>
      <c r="AG25" s="45"/>
      <c r="AH25" s="135"/>
      <c r="AI25" s="45"/>
      <c r="AJ25" s="45"/>
      <c r="AK25" s="26"/>
      <c r="AM25" s="45"/>
      <c r="AO25" s="45"/>
      <c r="AP25" s="45"/>
      <c r="AQ25" s="5"/>
      <c r="AS25" s="26"/>
      <c r="AT25" s="143"/>
      <c r="AU25" s="143"/>
      <c r="AV25" s="135"/>
      <c r="AW25" s="143"/>
      <c r="AX25" s="143"/>
      <c r="AY25" s="26"/>
      <c r="AZ25" s="45"/>
      <c r="BA25" s="45"/>
      <c r="BB25" s="135"/>
      <c r="BC25" s="45"/>
      <c r="BD25" s="45"/>
      <c r="BE25" s="26"/>
      <c r="BF25" s="45"/>
      <c r="BG25" s="45"/>
      <c r="BI25" s="45"/>
      <c r="BJ25" s="45"/>
      <c r="BK25" s="5"/>
      <c r="BM25" s="26"/>
      <c r="BN25" s="44"/>
      <c r="BO25" s="44"/>
      <c r="BP25" s="2"/>
      <c r="BQ25" s="44"/>
      <c r="BR25" s="44"/>
      <c r="BS25" s="22"/>
      <c r="BT25" s="45"/>
      <c r="BU25" s="45"/>
      <c r="BV25" s="135"/>
      <c r="BW25" s="45"/>
      <c r="BX25" s="45"/>
      <c r="BY25" s="26"/>
      <c r="BZ25" s="45"/>
      <c r="CA25" s="45"/>
      <c r="CC25" s="45"/>
      <c r="CD25" s="45"/>
      <c r="CE25" s="26"/>
      <c r="CG25" s="26"/>
      <c r="CH25" s="44"/>
      <c r="CI25" s="44"/>
      <c r="CJ25" s="2"/>
      <c r="CK25" s="44"/>
      <c r="CL25" s="44"/>
      <c r="CM25" s="26"/>
      <c r="CN25" s="45"/>
      <c r="CO25" s="45"/>
      <c r="CP25" s="136"/>
      <c r="CQ25" s="45"/>
      <c r="CR25" s="45"/>
      <c r="CS25" s="26"/>
      <c r="CT25" s="45"/>
      <c r="CU25" s="45"/>
      <c r="CW25" s="45"/>
      <c r="CX25" s="45"/>
      <c r="CY25" s="5"/>
      <c r="DA25" s="26"/>
      <c r="DB25" s="44"/>
      <c r="DC25" s="44"/>
      <c r="DD25" s="2"/>
      <c r="DE25" s="44"/>
      <c r="DF25" s="44"/>
      <c r="DG25" s="26"/>
      <c r="DH25" s="45"/>
      <c r="DI25" s="45"/>
      <c r="DJ25" s="135"/>
      <c r="DK25" s="45"/>
      <c r="DL25" s="45"/>
      <c r="DM25" s="26"/>
      <c r="DN25" s="44"/>
      <c r="DO25" s="45"/>
      <c r="DP25" s="2"/>
      <c r="DQ25" s="45"/>
      <c r="DR25" s="45"/>
      <c r="DS25" s="5"/>
      <c r="DU25" s="26"/>
      <c r="DV25" s="44"/>
      <c r="DW25" s="44"/>
      <c r="DX25" s="2"/>
      <c r="DY25" s="44"/>
      <c r="DZ25" s="44"/>
      <c r="EA25" s="26"/>
      <c r="EC25" s="47"/>
      <c r="EF25" s="46"/>
      <c r="EG25" s="26"/>
      <c r="EH25" s="45"/>
      <c r="EI25" s="45"/>
      <c r="EK25" s="45"/>
      <c r="EL25" s="45"/>
      <c r="EM25" s="5"/>
      <c r="EO25" s="26"/>
      <c r="EP25" s="44"/>
      <c r="EQ25" s="44"/>
      <c r="ER25" s="2"/>
      <c r="ES25" s="44"/>
      <c r="ET25" s="44"/>
      <c r="EU25" s="26"/>
      <c r="EV25" s="45"/>
      <c r="EW25" s="45"/>
      <c r="EZ25" s="46"/>
      <c r="FA25" s="26"/>
      <c r="FB25" s="45"/>
      <c r="FC25" s="45"/>
      <c r="FE25" s="45"/>
      <c r="FF25" s="45"/>
      <c r="FG25" s="5"/>
      <c r="FI25" s="26"/>
      <c r="FJ25" s="44"/>
      <c r="FK25" s="44"/>
      <c r="FL25" s="2"/>
      <c r="FM25" s="44"/>
      <c r="FN25" s="44"/>
      <c r="FO25" s="26"/>
      <c r="FP25" s="45"/>
      <c r="FQ25" s="45"/>
      <c r="FT25" s="46"/>
      <c r="FU25" s="26"/>
      <c r="FV25" s="45"/>
      <c r="FW25" s="45"/>
      <c r="FY25" s="45"/>
      <c r="FZ25" s="45"/>
      <c r="GA25" s="5"/>
      <c r="GC25" s="2"/>
      <c r="GD25" s="44"/>
      <c r="GE25" s="2"/>
      <c r="GF25" s="2"/>
      <c r="GG25" s="44"/>
      <c r="GH25" s="2"/>
      <c r="GI25" s="48"/>
      <c r="GN25" s="46"/>
      <c r="GU25" s="5"/>
      <c r="GW25" s="2"/>
      <c r="GX25" s="44"/>
      <c r="GY25" s="2"/>
      <c r="GZ25" s="2"/>
      <c r="HA25" s="44"/>
      <c r="HB25" s="2"/>
      <c r="HC25" s="48"/>
      <c r="HH25" s="46"/>
      <c r="HO25" s="5"/>
      <c r="HQ25" s="2"/>
      <c r="HR25" s="44"/>
      <c r="HS25" s="2"/>
      <c r="HT25" s="2"/>
      <c r="HU25" s="44"/>
      <c r="HV25" s="2"/>
      <c r="HW25" s="48"/>
      <c r="IB25" s="46"/>
      <c r="II25" s="5"/>
      <c r="IK25" s="2"/>
      <c r="IL25" s="44"/>
      <c r="IM25" s="2"/>
      <c r="IN25" s="2"/>
      <c r="IO25" s="44"/>
      <c r="IP25" s="2"/>
      <c r="IQ25" s="48"/>
      <c r="IV25" s="46"/>
    </row>
    <row r="26" spans="1:262" s="4" customFormat="1" ht="13.5" customHeight="1" x14ac:dyDescent="0.25">
      <c r="A26" s="43" t="s">
        <v>345</v>
      </c>
      <c r="B26" s="2" t="s">
        <v>346</v>
      </c>
      <c r="C26" s="5"/>
      <c r="E26" s="26">
        <v>33367</v>
      </c>
      <c r="F26" s="142">
        <v>6.0000000000000001E-3</v>
      </c>
      <c r="G26" s="45">
        <v>-1.2999999999999999E-2</v>
      </c>
      <c r="H26" s="2">
        <v>1</v>
      </c>
      <c r="I26" s="142">
        <v>3.0000000000000001E-3</v>
      </c>
      <c r="J26" s="143">
        <v>3.0000000000000001E-3</v>
      </c>
      <c r="K26" s="45"/>
      <c r="L26" s="45"/>
      <c r="M26" s="45"/>
      <c r="P26" s="46"/>
      <c r="Q26" s="26"/>
      <c r="R26" s="45"/>
      <c r="S26" s="45"/>
      <c r="U26" s="45"/>
      <c r="V26" s="45"/>
      <c r="W26" s="5"/>
      <c r="Y26" s="26"/>
      <c r="Z26" s="143"/>
      <c r="AA26" s="143"/>
      <c r="AB26" s="135"/>
      <c r="AC26" s="143"/>
      <c r="AD26" s="143"/>
      <c r="AE26" s="26"/>
      <c r="AF26" s="45"/>
      <c r="AG26" s="45"/>
      <c r="AH26" s="135"/>
      <c r="AI26" s="45"/>
      <c r="AJ26" s="45"/>
      <c r="AK26" s="26"/>
      <c r="AM26" s="45"/>
      <c r="AO26" s="45"/>
      <c r="AP26" s="45"/>
      <c r="AQ26" s="5"/>
      <c r="AS26" s="26"/>
      <c r="AT26" s="143"/>
      <c r="AU26" s="143"/>
      <c r="AV26" s="135"/>
      <c r="AW26" s="143"/>
      <c r="AX26" s="143"/>
      <c r="AY26" s="26"/>
      <c r="AZ26" s="45"/>
      <c r="BA26" s="45"/>
      <c r="BB26" s="135"/>
      <c r="BC26" s="45"/>
      <c r="BD26" s="45"/>
      <c r="BE26" s="26"/>
      <c r="BF26" s="45"/>
      <c r="BG26" s="45"/>
      <c r="BI26" s="45"/>
      <c r="BJ26" s="45"/>
      <c r="BK26" s="5"/>
      <c r="BM26" s="26"/>
      <c r="BN26" s="44"/>
      <c r="BO26" s="44"/>
      <c r="BP26" s="2"/>
      <c r="BQ26" s="44"/>
      <c r="BR26" s="44"/>
      <c r="BS26" s="22"/>
      <c r="BT26" s="45"/>
      <c r="BU26" s="45"/>
      <c r="BV26" s="135"/>
      <c r="BW26" s="45"/>
      <c r="BX26" s="45"/>
      <c r="BY26" s="26"/>
      <c r="BZ26" s="45"/>
      <c r="CA26" s="45"/>
      <c r="CC26" s="45"/>
      <c r="CD26" s="45"/>
      <c r="CE26" s="26"/>
      <c r="CG26" s="26"/>
      <c r="CH26" s="44"/>
      <c r="CI26" s="44"/>
      <c r="CJ26" s="2"/>
      <c r="CK26" s="44"/>
      <c r="CL26" s="44"/>
      <c r="CM26" s="26"/>
      <c r="CN26" s="45"/>
      <c r="CO26" s="45"/>
      <c r="CP26" s="136"/>
      <c r="CQ26" s="45"/>
      <c r="CR26" s="45"/>
      <c r="CS26" s="26"/>
      <c r="CT26" s="45"/>
      <c r="CU26" s="45"/>
      <c r="CW26" s="45"/>
      <c r="CX26" s="45"/>
      <c r="CY26" s="5"/>
      <c r="DA26" s="26"/>
      <c r="DB26" s="44"/>
      <c r="DC26" s="44"/>
      <c r="DD26" s="2"/>
      <c r="DE26" s="44"/>
      <c r="DF26" s="44"/>
      <c r="DG26" s="26"/>
      <c r="DH26" s="45"/>
      <c r="DI26" s="45"/>
      <c r="DJ26" s="135"/>
      <c r="DK26" s="45"/>
      <c r="DL26" s="45"/>
      <c r="DM26" s="26"/>
      <c r="DN26" s="44"/>
      <c r="DO26" s="45"/>
      <c r="DP26" s="2"/>
      <c r="DQ26" s="45"/>
      <c r="DR26" s="45"/>
      <c r="DS26" s="5"/>
      <c r="DU26" s="26"/>
      <c r="DV26" s="44"/>
      <c r="DW26" s="44"/>
      <c r="DX26" s="2"/>
      <c r="DY26" s="44"/>
      <c r="DZ26" s="44"/>
      <c r="EA26" s="26"/>
      <c r="EC26" s="47"/>
      <c r="EF26" s="46"/>
      <c r="EG26" s="26"/>
      <c r="EH26" s="45"/>
      <c r="EI26" s="45"/>
      <c r="EK26" s="45"/>
      <c r="EL26" s="45"/>
      <c r="EM26" s="5"/>
      <c r="EO26" s="26"/>
      <c r="EP26" s="44"/>
      <c r="EQ26" s="44"/>
      <c r="ER26" s="2"/>
      <c r="ES26" s="44"/>
      <c r="ET26" s="44"/>
      <c r="EU26" s="26"/>
      <c r="EV26" s="45"/>
      <c r="EW26" s="45"/>
      <c r="EZ26" s="46"/>
      <c r="FA26" s="26"/>
      <c r="FB26" s="45"/>
      <c r="FC26" s="45"/>
      <c r="FE26" s="45"/>
      <c r="FF26" s="45"/>
      <c r="FG26" s="5"/>
      <c r="FI26" s="26"/>
      <c r="FJ26" s="44"/>
      <c r="FK26" s="44"/>
      <c r="FL26" s="2"/>
      <c r="FM26" s="44"/>
      <c r="FN26" s="44"/>
      <c r="FO26" s="26"/>
      <c r="FP26" s="45"/>
      <c r="FQ26" s="45"/>
      <c r="FT26" s="46"/>
      <c r="FU26" s="26"/>
      <c r="FV26" s="45"/>
      <c r="FW26" s="45"/>
      <c r="FY26" s="45"/>
      <c r="FZ26" s="45"/>
      <c r="GA26" s="5"/>
      <c r="GC26" s="2"/>
      <c r="GD26" s="44"/>
      <c r="GE26" s="2"/>
      <c r="GF26" s="2"/>
      <c r="GG26" s="44"/>
      <c r="GH26" s="2"/>
      <c r="GI26" s="48"/>
      <c r="GN26" s="46"/>
      <c r="GU26" s="5"/>
      <c r="GW26" s="2"/>
      <c r="GX26" s="44"/>
      <c r="GY26" s="2"/>
      <c r="GZ26" s="2"/>
      <c r="HA26" s="44"/>
      <c r="HB26" s="2"/>
      <c r="HC26" s="48"/>
      <c r="HH26" s="46"/>
      <c r="HO26" s="5"/>
      <c r="HQ26" s="2"/>
      <c r="HR26" s="44"/>
      <c r="HS26" s="2"/>
      <c r="HT26" s="2"/>
      <c r="HU26" s="44"/>
      <c r="HV26" s="2"/>
      <c r="HW26" s="48"/>
      <c r="IB26" s="46"/>
      <c r="II26" s="5"/>
      <c r="IK26" s="2"/>
      <c r="IL26" s="44"/>
      <c r="IM26" s="2"/>
      <c r="IN26" s="2"/>
      <c r="IO26" s="44"/>
      <c r="IP26" s="2"/>
      <c r="IQ26" s="48"/>
      <c r="IV26" s="46"/>
    </row>
    <row r="27" spans="1:262" s="4" customFormat="1" ht="13.5" customHeight="1" x14ac:dyDescent="0.25">
      <c r="A27" s="43" t="s">
        <v>347</v>
      </c>
      <c r="B27" s="2" t="s">
        <v>322</v>
      </c>
      <c r="C27" s="5"/>
      <c r="E27" s="26"/>
      <c r="F27" s="142"/>
      <c r="G27" s="142"/>
      <c r="H27" s="2"/>
      <c r="I27" s="142"/>
      <c r="J27" s="142"/>
      <c r="K27" s="45"/>
      <c r="L27" s="45"/>
      <c r="M27" s="45"/>
      <c r="P27" s="46"/>
      <c r="Q27" s="26"/>
      <c r="R27" s="45"/>
      <c r="S27" s="45"/>
      <c r="U27" s="45"/>
      <c r="V27" s="45"/>
      <c r="W27" s="5"/>
      <c r="Y27" s="26"/>
      <c r="Z27" s="143"/>
      <c r="AA27" s="143"/>
      <c r="AB27" s="135"/>
      <c r="AC27" s="143"/>
      <c r="AD27" s="143"/>
      <c r="AE27" s="26"/>
      <c r="AF27" s="45"/>
      <c r="AG27" s="45"/>
      <c r="AH27" s="135"/>
      <c r="AI27" s="45"/>
      <c r="AJ27" s="45"/>
      <c r="AK27" s="26"/>
      <c r="AM27" s="45"/>
      <c r="AO27" s="45"/>
      <c r="AP27" s="45"/>
      <c r="AQ27" s="5"/>
      <c r="AS27" s="26"/>
      <c r="AT27" s="143"/>
      <c r="AU27" s="143"/>
      <c r="AV27" s="135"/>
      <c r="AW27" s="143"/>
      <c r="AX27" s="143"/>
      <c r="AY27" s="26"/>
      <c r="AZ27" s="45"/>
      <c r="BA27" s="45"/>
      <c r="BB27" s="135"/>
      <c r="BC27" s="45"/>
      <c r="BD27" s="45"/>
      <c r="BE27" s="26"/>
      <c r="BF27" s="45"/>
      <c r="BG27" s="45"/>
      <c r="BI27" s="45"/>
      <c r="BJ27" s="45"/>
      <c r="BK27" s="5"/>
      <c r="BM27" s="26"/>
      <c r="BN27" s="44"/>
      <c r="BO27" s="44"/>
      <c r="BP27" s="2"/>
      <c r="BQ27" s="44"/>
      <c r="BR27" s="44"/>
      <c r="BS27" s="22"/>
      <c r="BT27" s="45"/>
      <c r="BU27" s="45"/>
      <c r="BV27" s="135"/>
      <c r="BW27" s="45"/>
      <c r="BX27" s="45"/>
      <c r="BY27" s="26"/>
      <c r="BZ27" s="45"/>
      <c r="CA27" s="45"/>
      <c r="CC27" s="45"/>
      <c r="CD27" s="45"/>
      <c r="CE27" s="26"/>
      <c r="CG27" s="26"/>
      <c r="CH27" s="44"/>
      <c r="CI27" s="44"/>
      <c r="CJ27" s="2"/>
      <c r="CK27" s="44"/>
      <c r="CL27" s="44"/>
      <c r="CM27" s="26"/>
      <c r="CN27" s="45"/>
      <c r="CO27" s="45"/>
      <c r="CP27" s="136"/>
      <c r="CQ27" s="45"/>
      <c r="CR27" s="45"/>
      <c r="CS27" s="26"/>
      <c r="CT27" s="45"/>
      <c r="CU27" s="45"/>
      <c r="CW27" s="45"/>
      <c r="CX27" s="45"/>
      <c r="CY27" s="5"/>
      <c r="DA27" s="26"/>
      <c r="DB27" s="44"/>
      <c r="DC27" s="44"/>
      <c r="DD27" s="2"/>
      <c r="DE27" s="44"/>
      <c r="DF27" s="44"/>
      <c r="DG27" s="26"/>
      <c r="DH27" s="45"/>
      <c r="DI27" s="45"/>
      <c r="DJ27" s="135"/>
      <c r="DK27" s="45"/>
      <c r="DL27" s="45"/>
      <c r="DM27" s="26"/>
      <c r="DN27" s="44"/>
      <c r="DO27" s="45"/>
      <c r="DP27" s="2"/>
      <c r="DQ27" s="45"/>
      <c r="DR27" s="45"/>
      <c r="DS27" s="5"/>
      <c r="DU27" s="26"/>
      <c r="DV27" s="44"/>
      <c r="DW27" s="44"/>
      <c r="DX27" s="2"/>
      <c r="DY27" s="44"/>
      <c r="DZ27" s="44"/>
      <c r="EA27" s="26"/>
      <c r="EC27" s="47"/>
      <c r="EF27" s="46"/>
      <c r="EG27" s="26"/>
      <c r="EH27" s="45"/>
      <c r="EI27" s="45"/>
      <c r="EK27" s="45"/>
      <c r="EL27" s="45"/>
      <c r="EM27" s="5"/>
      <c r="EO27" s="26"/>
      <c r="EP27" s="44"/>
      <c r="EQ27" s="44"/>
      <c r="ER27" s="2"/>
      <c r="ES27" s="44"/>
      <c r="ET27" s="44"/>
      <c r="EU27" s="26"/>
      <c r="EV27" s="45"/>
      <c r="EW27" s="45"/>
      <c r="EZ27" s="46"/>
      <c r="FA27" s="26"/>
      <c r="FB27" s="45"/>
      <c r="FC27" s="45"/>
      <c r="FE27" s="45"/>
      <c r="FF27" s="45"/>
      <c r="FG27" s="5"/>
      <c r="FI27" s="26"/>
      <c r="FJ27" s="44"/>
      <c r="FK27" s="44"/>
      <c r="FL27" s="2"/>
      <c r="FM27" s="44"/>
      <c r="FN27" s="44"/>
      <c r="FO27" s="26"/>
      <c r="FP27" s="45"/>
      <c r="FQ27" s="45"/>
      <c r="FT27" s="46"/>
      <c r="FU27" s="26"/>
      <c r="FV27" s="45"/>
      <c r="FW27" s="45"/>
      <c r="FY27" s="45"/>
      <c r="FZ27" s="45"/>
      <c r="GA27" s="5"/>
      <c r="GC27" s="2"/>
      <c r="GD27" s="44"/>
      <c r="GE27" s="2"/>
      <c r="GF27" s="2"/>
      <c r="GG27" s="44"/>
      <c r="GH27" s="2"/>
      <c r="GI27" s="48"/>
      <c r="GN27" s="46"/>
      <c r="GU27" s="5"/>
      <c r="GW27" s="2"/>
      <c r="GX27" s="44"/>
      <c r="GY27" s="2"/>
      <c r="GZ27" s="2"/>
      <c r="HA27" s="44"/>
      <c r="HB27" s="2"/>
      <c r="HC27" s="48"/>
      <c r="HH27" s="46"/>
      <c r="HO27" s="5"/>
      <c r="HQ27" s="2"/>
      <c r="HR27" s="44"/>
      <c r="HS27" s="2"/>
      <c r="HT27" s="2"/>
      <c r="HU27" s="44"/>
      <c r="HV27" s="2"/>
      <c r="HW27" s="48"/>
      <c r="IB27" s="46"/>
      <c r="II27" s="5"/>
      <c r="IK27" s="2"/>
      <c r="IL27" s="44"/>
      <c r="IM27" s="2"/>
      <c r="IN27" s="2"/>
      <c r="IO27" s="44"/>
      <c r="IP27" s="2"/>
      <c r="IQ27" s="48"/>
      <c r="IV27" s="46"/>
    </row>
    <row r="28" spans="1:262" s="4" customFormat="1" ht="13.5" customHeight="1" x14ac:dyDescent="0.25">
      <c r="A28" s="43" t="s">
        <v>348</v>
      </c>
      <c r="B28" s="2" t="s">
        <v>349</v>
      </c>
      <c r="C28" s="5"/>
      <c r="E28" s="26"/>
      <c r="F28" s="142"/>
      <c r="G28" s="45"/>
      <c r="H28" s="2"/>
      <c r="I28" s="142"/>
      <c r="J28" s="143"/>
      <c r="K28" s="45"/>
      <c r="L28" s="45"/>
      <c r="M28" s="45"/>
      <c r="P28" s="46"/>
      <c r="Q28" s="26"/>
      <c r="R28" s="45"/>
      <c r="S28" s="45"/>
      <c r="U28" s="45"/>
      <c r="V28" s="45"/>
      <c r="W28" s="5"/>
      <c r="Y28" s="26"/>
      <c r="Z28" s="142"/>
      <c r="AA28" s="142"/>
      <c r="AB28" s="2"/>
      <c r="AC28" s="142"/>
      <c r="AD28" s="142"/>
      <c r="AE28" s="26"/>
      <c r="AF28" s="45"/>
      <c r="AG28" s="45"/>
      <c r="AH28" s="135"/>
      <c r="AI28" s="45"/>
      <c r="AJ28" s="45"/>
      <c r="AK28" s="26"/>
      <c r="AM28" s="45"/>
      <c r="AO28" s="45"/>
      <c r="AP28" s="45"/>
      <c r="AQ28" s="5"/>
      <c r="AS28" s="26"/>
      <c r="AT28" s="143"/>
      <c r="AU28" s="143"/>
      <c r="AV28" s="2"/>
      <c r="AW28" s="143"/>
      <c r="AX28" s="143"/>
      <c r="AY28" s="26"/>
      <c r="AZ28" s="45"/>
      <c r="BA28" s="45"/>
      <c r="BB28" s="135"/>
      <c r="BC28" s="45"/>
      <c r="BD28" s="45"/>
      <c r="BE28" s="26"/>
      <c r="BF28" s="45"/>
      <c r="BG28" s="45"/>
      <c r="BI28" s="45"/>
      <c r="BJ28" s="45"/>
      <c r="BK28" s="5"/>
      <c r="BM28" s="26"/>
      <c r="BN28" s="44"/>
      <c r="BO28" s="44"/>
      <c r="BP28" s="2"/>
      <c r="BQ28" s="44"/>
      <c r="BR28" s="44"/>
      <c r="BS28" s="22"/>
      <c r="BT28" s="45"/>
      <c r="BU28" s="45"/>
      <c r="BV28" s="135"/>
      <c r="BW28" s="45"/>
      <c r="BX28" s="45"/>
      <c r="BY28" s="26"/>
      <c r="BZ28" s="45"/>
      <c r="CA28" s="45"/>
      <c r="CC28" s="45"/>
      <c r="CD28" s="45"/>
      <c r="CE28" s="26"/>
      <c r="CG28" s="26">
        <v>383876</v>
      </c>
      <c r="CH28" s="44">
        <f>CG28/CE$7</f>
        <v>7.4792728967443156E-2</v>
      </c>
      <c r="CI28" s="44">
        <f>CH28-BN28</f>
        <v>7.4792728967443156E-2</v>
      </c>
      <c r="CJ28" s="2">
        <v>16</v>
      </c>
      <c r="CK28" s="44">
        <v>4.1500000000000002E-2</v>
      </c>
      <c r="CL28" s="44">
        <v>4.1500000000000002E-2</v>
      </c>
      <c r="CM28" s="26">
        <v>259220</v>
      </c>
      <c r="CN28" s="45">
        <v>5.0682657584117531E-2</v>
      </c>
      <c r="CO28" s="45">
        <v>0</v>
      </c>
      <c r="CP28" s="136">
        <v>0</v>
      </c>
      <c r="CQ28" s="45">
        <v>0</v>
      </c>
      <c r="CR28" s="45">
        <v>0</v>
      </c>
      <c r="CS28" s="26">
        <v>383876</v>
      </c>
      <c r="CT28" s="45">
        <v>7.4792728967443156E-2</v>
      </c>
      <c r="CU28" s="45">
        <v>0</v>
      </c>
      <c r="CV28" s="4">
        <v>5</v>
      </c>
      <c r="CW28" s="45">
        <v>3.4246575342465752E-2</v>
      </c>
      <c r="CX28" s="45">
        <v>0</v>
      </c>
      <c r="CY28" s="5"/>
      <c r="DA28" s="26">
        <v>269414</v>
      </c>
      <c r="DB28" s="44">
        <v>5.3377179331068524E-2</v>
      </c>
      <c r="DC28" s="44">
        <f>DB28-CH28</f>
        <v>-2.1415549636374633E-2</v>
      </c>
      <c r="DD28" s="2">
        <v>5</v>
      </c>
      <c r="DE28" s="44">
        <f>DD28/199</f>
        <v>2.5125628140703519E-2</v>
      </c>
      <c r="DF28" s="44">
        <f>DE28-CK28</f>
        <v>-1.6374371859296483E-2</v>
      </c>
      <c r="DG28" s="26">
        <v>244191</v>
      </c>
      <c r="DH28" s="45">
        <f>DG28/DG$7</f>
        <v>4.9747504791582464E-2</v>
      </c>
      <c r="DI28" s="44">
        <v>0</v>
      </c>
      <c r="DJ28" s="2">
        <v>0</v>
      </c>
      <c r="DK28" s="44">
        <v>0</v>
      </c>
      <c r="DL28" s="44">
        <v>0</v>
      </c>
      <c r="DM28" s="26">
        <v>269414</v>
      </c>
      <c r="DN28" s="44">
        <v>5.3377179331068524E-2</v>
      </c>
      <c r="DO28" s="44">
        <v>0</v>
      </c>
      <c r="DP28" s="2">
        <v>5</v>
      </c>
      <c r="DQ28" s="44">
        <f>DP28/93</f>
        <v>5.3763440860215055E-2</v>
      </c>
      <c r="DR28" s="44">
        <v>0</v>
      </c>
      <c r="DS28" s="2" t="s">
        <v>1109</v>
      </c>
      <c r="DU28" s="26">
        <v>404429</v>
      </c>
      <c r="DV28" s="44">
        <f>DU28/DS$7</f>
        <v>7.0565053993924237E-2</v>
      </c>
      <c r="DW28" s="44">
        <f>DV28-DB28</f>
        <v>1.7187874662855714E-2</v>
      </c>
      <c r="DX28" s="2">
        <f>ED28+EJ28</f>
        <v>8</v>
      </c>
      <c r="DY28" s="44">
        <f>DX28/$DS$3</f>
        <v>4.0201005025125629E-2</v>
      </c>
      <c r="DZ28" s="44">
        <f>DY28-DE28</f>
        <v>1.507537688442211E-2</v>
      </c>
      <c r="EA28" s="26">
        <v>312731</v>
      </c>
      <c r="EB28" s="44">
        <f>EA28/EA$7</f>
        <v>5.6028364347133604E-2</v>
      </c>
      <c r="EC28" s="44">
        <f>EB28-DH28</f>
        <v>6.2808595555511396E-3</v>
      </c>
      <c r="ED28" s="4">
        <v>1</v>
      </c>
      <c r="EE28" s="45">
        <f>ED28/EA$3</f>
        <v>9.433962264150943E-3</v>
      </c>
      <c r="EF28" s="44">
        <f>EE28-DK28</f>
        <v>9.433962264150943E-3</v>
      </c>
      <c r="EG28" s="26">
        <v>404429</v>
      </c>
      <c r="EH28" s="44">
        <f>EG28/EG$7</f>
        <v>7.0565053993924237E-2</v>
      </c>
      <c r="EI28" s="44">
        <f>EH28-DN28</f>
        <v>1.7187874662855714E-2</v>
      </c>
      <c r="EJ28" s="4">
        <v>7</v>
      </c>
      <c r="EK28" s="45">
        <f>EJ28/EG$3</f>
        <v>7.5268817204301078E-2</v>
      </c>
      <c r="EL28" s="44">
        <f>EK28-DQ28</f>
        <v>2.1505376344086023E-2</v>
      </c>
      <c r="EM28" s="5"/>
      <c r="EO28" s="26"/>
      <c r="EP28" s="44"/>
      <c r="EQ28" s="44"/>
      <c r="ER28" s="2"/>
      <c r="ES28" s="44"/>
      <c r="ET28" s="44"/>
      <c r="EU28" s="26"/>
      <c r="EV28" s="45"/>
      <c r="EW28" s="45"/>
      <c r="EZ28" s="46"/>
      <c r="FA28" s="26"/>
      <c r="FB28" s="45"/>
      <c r="FC28" s="45"/>
      <c r="FE28" s="45"/>
      <c r="FF28" s="45"/>
      <c r="FG28" s="5"/>
      <c r="FI28" s="26"/>
      <c r="FJ28" s="44"/>
      <c r="FK28" s="44"/>
      <c r="FL28" s="2"/>
      <c r="FM28" s="44"/>
      <c r="FN28" s="44"/>
      <c r="FO28" s="26"/>
      <c r="FP28" s="45"/>
      <c r="FQ28" s="45"/>
      <c r="FT28" s="46"/>
      <c r="FU28" s="26"/>
      <c r="FV28" s="45"/>
      <c r="FW28" s="45"/>
      <c r="FY28" s="45"/>
      <c r="FZ28" s="45"/>
      <c r="GA28" s="16"/>
      <c r="GB28" s="50"/>
      <c r="GC28" s="50"/>
      <c r="GD28" s="51"/>
      <c r="GE28" s="26"/>
      <c r="GF28" s="26"/>
      <c r="GG28" s="44"/>
      <c r="GH28" s="26"/>
      <c r="GI28" s="53"/>
      <c r="GJ28" s="2"/>
      <c r="GK28" s="2"/>
      <c r="GL28" s="2"/>
      <c r="GM28" s="2"/>
      <c r="GN28" s="54"/>
      <c r="GO28" s="2"/>
      <c r="GP28" s="2"/>
      <c r="GQ28" s="2"/>
      <c r="GR28" s="2"/>
      <c r="GS28" s="2"/>
      <c r="GT28" s="2"/>
      <c r="GU28" s="16"/>
      <c r="GV28" s="50"/>
      <c r="GW28" s="50"/>
      <c r="GX28" s="51"/>
      <c r="GY28" s="26"/>
      <c r="GZ28" s="26"/>
      <c r="HA28" s="44"/>
      <c r="HB28" s="26"/>
      <c r="HC28" s="53"/>
      <c r="HD28" s="2"/>
      <c r="HE28" s="2"/>
      <c r="HF28" s="2"/>
      <c r="HG28" s="2"/>
      <c r="HH28" s="54"/>
      <c r="HI28" s="2"/>
      <c r="HJ28" s="2"/>
      <c r="HK28" s="2"/>
      <c r="HL28" s="2"/>
      <c r="HM28" s="2"/>
      <c r="HN28" s="2"/>
      <c r="HO28" s="16"/>
      <c r="HP28" s="50"/>
      <c r="HQ28" s="50"/>
      <c r="HR28" s="51"/>
      <c r="HS28" s="26"/>
      <c r="HT28" s="26"/>
      <c r="HU28" s="44"/>
      <c r="HV28" s="26"/>
      <c r="HW28" s="53"/>
      <c r="HX28" s="2"/>
      <c r="HY28" s="2"/>
      <c r="HZ28" s="2"/>
      <c r="IA28" s="2"/>
      <c r="IB28" s="54"/>
      <c r="IC28" s="2"/>
      <c r="ID28" s="2"/>
      <c r="IE28" s="2"/>
      <c r="IF28" s="2"/>
      <c r="IG28" s="2"/>
      <c r="IH28" s="2"/>
      <c r="II28" s="16"/>
      <c r="IJ28" s="50"/>
      <c r="IK28" s="50"/>
      <c r="IL28" s="51"/>
      <c r="IM28" s="26"/>
      <c r="IN28" s="26"/>
      <c r="IO28" s="44"/>
      <c r="IP28" s="26"/>
      <c r="IQ28" s="53"/>
      <c r="IR28" s="2"/>
      <c r="IS28" s="2"/>
      <c r="IT28" s="2"/>
      <c r="IU28" s="2"/>
      <c r="IV28" s="54"/>
      <c r="IW28" s="2"/>
      <c r="IX28" s="2"/>
      <c r="IY28" s="2"/>
      <c r="IZ28" s="2"/>
      <c r="JA28" s="2"/>
      <c r="JB28" s="2"/>
    </row>
    <row r="29" spans="1:262" s="4" customFormat="1" ht="13.5" customHeight="1" x14ac:dyDescent="0.25">
      <c r="A29" s="43" t="s">
        <v>1065</v>
      </c>
      <c r="B29" s="2" t="s">
        <v>1031</v>
      </c>
      <c r="C29" s="5"/>
      <c r="E29" s="26"/>
      <c r="F29" s="142"/>
      <c r="G29" s="45"/>
      <c r="H29" s="2"/>
      <c r="I29" s="142"/>
      <c r="J29" s="143"/>
      <c r="K29" s="45"/>
      <c r="L29" s="45"/>
      <c r="M29" s="45"/>
      <c r="P29" s="46"/>
      <c r="Q29" s="26"/>
      <c r="R29" s="45"/>
      <c r="S29" s="45"/>
      <c r="U29" s="45"/>
      <c r="V29" s="45"/>
      <c r="W29" s="5"/>
      <c r="Y29" s="26"/>
      <c r="Z29" s="142"/>
      <c r="AA29" s="142"/>
      <c r="AB29" s="2"/>
      <c r="AC29" s="142"/>
      <c r="AD29" s="142"/>
      <c r="AE29" s="26"/>
      <c r="AF29" s="45"/>
      <c r="AG29" s="45"/>
      <c r="AH29" s="135"/>
      <c r="AI29" s="45"/>
      <c r="AJ29" s="45"/>
      <c r="AK29" s="26"/>
      <c r="AM29" s="45"/>
      <c r="AO29" s="45"/>
      <c r="AP29" s="45"/>
      <c r="AQ29" s="5"/>
      <c r="AS29" s="26"/>
      <c r="AT29" s="143"/>
      <c r="AU29" s="143"/>
      <c r="AV29" s="2"/>
      <c r="AW29" s="143"/>
      <c r="AX29" s="143"/>
      <c r="AY29" s="26"/>
      <c r="AZ29" s="45"/>
      <c r="BA29" s="45"/>
      <c r="BB29" s="135"/>
      <c r="BC29" s="45"/>
      <c r="BD29" s="45"/>
      <c r="BE29" s="26"/>
      <c r="BF29" s="45"/>
      <c r="BG29" s="45"/>
      <c r="BI29" s="45"/>
      <c r="BJ29" s="45"/>
      <c r="BK29" s="5"/>
      <c r="BM29" s="26"/>
      <c r="BN29" s="44"/>
      <c r="BO29" s="44"/>
      <c r="BP29" s="2"/>
      <c r="BQ29" s="44"/>
      <c r="BR29" s="44"/>
      <c r="BS29" s="22"/>
      <c r="BT29" s="45"/>
      <c r="BU29" s="45"/>
      <c r="BV29" s="135"/>
      <c r="BW29" s="45"/>
      <c r="BX29" s="45"/>
      <c r="BY29" s="26"/>
      <c r="BZ29" s="45"/>
      <c r="CA29" s="45"/>
      <c r="CC29" s="45"/>
      <c r="CD29" s="45"/>
      <c r="CE29" s="26"/>
      <c r="CG29" s="26">
        <v>45863</v>
      </c>
      <c r="CH29" s="44">
        <f>CG29/CE$7</f>
        <v>8.935747295047999E-3</v>
      </c>
      <c r="CI29" s="44">
        <f>CH29-BN29</f>
        <v>8.935747295047999E-3</v>
      </c>
      <c r="CJ29" s="2">
        <v>0</v>
      </c>
      <c r="CK29" s="44">
        <v>0</v>
      </c>
      <c r="CL29" s="44">
        <v>0</v>
      </c>
      <c r="CM29" s="26">
        <v>34938</v>
      </c>
      <c r="CN29" s="45">
        <v>6.8310727979087197E-3</v>
      </c>
      <c r="CO29" s="45">
        <v>0</v>
      </c>
      <c r="CP29" s="136">
        <v>0</v>
      </c>
      <c r="CQ29" s="45">
        <v>0</v>
      </c>
      <c r="CR29" s="45">
        <v>0</v>
      </c>
      <c r="CS29" s="26">
        <v>45863</v>
      </c>
      <c r="CT29" s="45">
        <v>8.935747295047999E-3</v>
      </c>
      <c r="CU29" s="45">
        <v>0</v>
      </c>
      <c r="CV29" s="4">
        <v>0</v>
      </c>
      <c r="CW29" s="45">
        <v>0</v>
      </c>
      <c r="CX29" s="45">
        <v>0</v>
      </c>
      <c r="CY29" s="5"/>
      <c r="DS29" s="5"/>
      <c r="DU29" s="26"/>
      <c r="DV29" s="44"/>
      <c r="DW29" s="44"/>
      <c r="DX29" s="2"/>
      <c r="DY29" s="44"/>
      <c r="DZ29" s="44"/>
      <c r="EA29" s="26"/>
      <c r="EB29" s="44"/>
      <c r="EC29" s="44"/>
      <c r="EE29" s="45"/>
      <c r="EF29" s="44"/>
      <c r="EG29" s="26"/>
      <c r="EH29" s="44"/>
      <c r="EI29" s="44"/>
      <c r="EK29" s="45"/>
      <c r="EL29" s="44"/>
      <c r="EM29" s="5"/>
      <c r="EO29" s="26"/>
      <c r="EP29" s="44"/>
      <c r="EQ29" s="44"/>
      <c r="ER29" s="2"/>
      <c r="ES29" s="44"/>
      <c r="ET29" s="44"/>
      <c r="EU29" s="26"/>
      <c r="EV29" s="45"/>
      <c r="EW29" s="45"/>
      <c r="EZ29" s="46"/>
      <c r="FA29" s="26"/>
      <c r="FB29" s="45"/>
      <c r="FC29" s="45"/>
      <c r="FE29" s="45"/>
      <c r="FF29" s="45"/>
      <c r="FG29" s="5"/>
      <c r="FI29" s="26"/>
      <c r="FJ29" s="44"/>
      <c r="FK29" s="44"/>
      <c r="FL29" s="2"/>
      <c r="FM29" s="44"/>
      <c r="FN29" s="44"/>
      <c r="FO29" s="26"/>
      <c r="FP29" s="45"/>
      <c r="FQ29" s="45"/>
      <c r="FT29" s="46"/>
      <c r="FU29" s="26"/>
      <c r="FV29" s="45"/>
      <c r="FW29" s="45"/>
      <c r="FY29" s="45"/>
      <c r="FZ29" s="45"/>
      <c r="GA29" s="16"/>
      <c r="GB29" s="50"/>
      <c r="GC29" s="50"/>
      <c r="GD29" s="51"/>
      <c r="GE29" s="26"/>
      <c r="GF29" s="26"/>
      <c r="GG29" s="44"/>
      <c r="GH29" s="26"/>
      <c r="GI29" s="53"/>
      <c r="GJ29" s="2"/>
      <c r="GK29" s="2"/>
      <c r="GL29" s="2"/>
      <c r="GM29" s="2"/>
      <c r="GN29" s="54"/>
      <c r="GO29" s="2"/>
      <c r="GP29" s="2"/>
      <c r="GQ29" s="2"/>
      <c r="GR29" s="2"/>
      <c r="GS29" s="2"/>
      <c r="GT29" s="2"/>
      <c r="GU29" s="16"/>
      <c r="GV29" s="50"/>
      <c r="GW29" s="50"/>
      <c r="GX29" s="51"/>
      <c r="GY29" s="26"/>
      <c r="GZ29" s="26"/>
      <c r="HA29" s="44"/>
      <c r="HB29" s="26"/>
      <c r="HC29" s="53"/>
      <c r="HD29" s="2"/>
      <c r="HE29" s="2"/>
      <c r="HF29" s="2"/>
      <c r="HG29" s="2"/>
      <c r="HH29" s="54"/>
      <c r="HI29" s="2"/>
      <c r="HJ29" s="2"/>
      <c r="HK29" s="2"/>
      <c r="HL29" s="2"/>
      <c r="HM29" s="2"/>
      <c r="HN29" s="2"/>
      <c r="HO29" s="16"/>
      <c r="HP29" s="50"/>
      <c r="HQ29" s="50"/>
      <c r="HR29" s="51"/>
      <c r="HS29" s="26"/>
      <c r="HT29" s="26"/>
      <c r="HU29" s="44"/>
      <c r="HV29" s="26"/>
      <c r="HW29" s="53"/>
      <c r="HX29" s="2"/>
      <c r="HY29" s="2"/>
      <c r="HZ29" s="2"/>
      <c r="IA29" s="2"/>
      <c r="IB29" s="54"/>
      <c r="IC29" s="2"/>
      <c r="ID29" s="2"/>
      <c r="IE29" s="2"/>
      <c r="IF29" s="2"/>
      <c r="IG29" s="2"/>
      <c r="IH29" s="2"/>
      <c r="II29" s="16"/>
      <c r="IJ29" s="50"/>
      <c r="IK29" s="50"/>
      <c r="IL29" s="51"/>
      <c r="IM29" s="26"/>
      <c r="IN29" s="26"/>
      <c r="IO29" s="44"/>
      <c r="IP29" s="26"/>
      <c r="IQ29" s="53"/>
      <c r="IR29" s="2"/>
      <c r="IS29" s="2"/>
      <c r="IT29" s="2"/>
      <c r="IU29" s="2"/>
      <c r="IV29" s="54"/>
      <c r="IW29" s="2"/>
      <c r="IX29" s="2"/>
      <c r="IY29" s="2"/>
      <c r="IZ29" s="2"/>
      <c r="JA29" s="2"/>
      <c r="JB29" s="2"/>
    </row>
    <row r="30" spans="1:262" s="4" customFormat="1" ht="13.5" customHeight="1" x14ac:dyDescent="0.25">
      <c r="A30" s="43" t="s">
        <v>1055</v>
      </c>
      <c r="B30" s="5" t="s">
        <v>1033</v>
      </c>
      <c r="C30" s="5"/>
      <c r="E30" s="26"/>
      <c r="F30" s="142"/>
      <c r="G30" s="45"/>
      <c r="H30" s="2"/>
      <c r="I30" s="142"/>
      <c r="J30" s="143"/>
      <c r="K30" s="45"/>
      <c r="L30" s="45"/>
      <c r="M30" s="45"/>
      <c r="P30" s="46"/>
      <c r="Q30" s="26"/>
      <c r="R30" s="45"/>
      <c r="S30" s="45"/>
      <c r="U30" s="45"/>
      <c r="V30" s="45"/>
      <c r="W30" s="5"/>
      <c r="Y30" s="26"/>
      <c r="Z30" s="142"/>
      <c r="AA30" s="142"/>
      <c r="AB30" s="2"/>
      <c r="AC30" s="142"/>
      <c r="AD30" s="142"/>
      <c r="AE30" s="26"/>
      <c r="AF30" s="45"/>
      <c r="AG30" s="45"/>
      <c r="AH30" s="135"/>
      <c r="AI30" s="45"/>
      <c r="AJ30" s="45"/>
      <c r="AK30" s="26"/>
      <c r="AM30" s="45"/>
      <c r="AO30" s="45"/>
      <c r="AP30" s="45"/>
      <c r="AQ30" s="5"/>
      <c r="AS30" s="26"/>
      <c r="AT30" s="143"/>
      <c r="AU30" s="143"/>
      <c r="AV30" s="2"/>
      <c r="AW30" s="143"/>
      <c r="AX30" s="143"/>
      <c r="AY30" s="26"/>
      <c r="AZ30" s="45"/>
      <c r="BA30" s="45"/>
      <c r="BB30" s="135"/>
      <c r="BC30" s="45"/>
      <c r="BD30" s="45"/>
      <c r="BE30" s="26"/>
      <c r="BF30" s="45"/>
      <c r="BG30" s="45"/>
      <c r="BI30" s="45"/>
      <c r="BJ30" s="45"/>
      <c r="BK30" s="5"/>
      <c r="BM30" s="26"/>
      <c r="BN30" s="44"/>
      <c r="BO30" s="44"/>
      <c r="BP30" s="2"/>
      <c r="BQ30" s="44"/>
      <c r="BR30" s="44"/>
      <c r="BS30" s="22"/>
      <c r="BT30" s="45"/>
      <c r="BU30" s="45"/>
      <c r="BV30" s="135"/>
      <c r="BW30" s="45"/>
      <c r="BX30" s="45"/>
      <c r="BY30" s="26"/>
      <c r="BZ30" s="45"/>
      <c r="CA30" s="45"/>
      <c r="CC30" s="45"/>
      <c r="CD30" s="45"/>
      <c r="CE30" s="26"/>
      <c r="CG30" s="26"/>
      <c r="CH30" s="44"/>
      <c r="CI30" s="44"/>
      <c r="CJ30" s="2"/>
      <c r="CK30" s="44"/>
      <c r="CL30" s="44"/>
      <c r="CM30" s="26"/>
      <c r="CN30" s="45"/>
      <c r="CO30" s="45"/>
      <c r="CP30" s="136"/>
      <c r="CQ30" s="45"/>
      <c r="CR30" s="45"/>
      <c r="CS30" s="26"/>
      <c r="CT30" s="45"/>
      <c r="CU30" s="45"/>
      <c r="CW30" s="45"/>
      <c r="CX30" s="45"/>
      <c r="CY30" s="5"/>
      <c r="DA30" s="26">
        <v>22219</v>
      </c>
      <c r="DB30" s="44">
        <v>4.4021006612759966E-3</v>
      </c>
      <c r="DC30" s="44">
        <v>4.4021006612759966E-3</v>
      </c>
      <c r="DD30" s="2">
        <v>0</v>
      </c>
      <c r="DE30" s="44">
        <v>0</v>
      </c>
      <c r="DF30" s="44">
        <f t="shared" ref="DF30:DF31" si="0">DE30-CK30</f>
        <v>0</v>
      </c>
      <c r="DG30" s="26">
        <v>20229</v>
      </c>
      <c r="DH30" s="45">
        <f>DG30/DG$7</f>
        <v>4.1211276190724544E-3</v>
      </c>
      <c r="DI30" s="44">
        <v>0</v>
      </c>
      <c r="DJ30" s="2">
        <v>0</v>
      </c>
      <c r="DK30" s="44">
        <v>0</v>
      </c>
      <c r="DL30" s="44">
        <v>0</v>
      </c>
      <c r="DM30" s="26">
        <v>22219</v>
      </c>
      <c r="DN30" s="44">
        <v>4.4021006612759966E-3</v>
      </c>
      <c r="DO30" s="44">
        <v>0</v>
      </c>
      <c r="DP30" s="2">
        <v>0</v>
      </c>
      <c r="DQ30" s="44">
        <v>0</v>
      </c>
      <c r="DR30" s="44">
        <v>0</v>
      </c>
      <c r="DS30" s="5"/>
      <c r="DU30" s="26"/>
      <c r="DV30" s="44"/>
      <c r="DW30" s="44"/>
      <c r="DX30" s="2"/>
      <c r="DY30" s="44"/>
      <c r="DZ30" s="44"/>
      <c r="EA30" s="26"/>
      <c r="EB30" s="44"/>
      <c r="EC30" s="44"/>
      <c r="EE30" s="45"/>
      <c r="EF30" s="44"/>
      <c r="EG30" s="26"/>
      <c r="EH30" s="44"/>
      <c r="EI30" s="44"/>
      <c r="EK30" s="45"/>
      <c r="EL30" s="44"/>
      <c r="EM30" s="5"/>
      <c r="EO30" s="26"/>
      <c r="EP30" s="44"/>
      <c r="EQ30" s="44"/>
      <c r="ER30" s="2"/>
      <c r="ES30" s="44"/>
      <c r="ET30" s="44"/>
      <c r="EU30" s="26"/>
      <c r="EV30" s="45"/>
      <c r="EW30" s="45"/>
      <c r="EZ30" s="46"/>
      <c r="FA30" s="26"/>
      <c r="FB30" s="45"/>
      <c r="FC30" s="45"/>
      <c r="FE30" s="45"/>
      <c r="FF30" s="45"/>
      <c r="FG30" s="5"/>
      <c r="FI30" s="26"/>
      <c r="FJ30" s="44"/>
      <c r="FK30" s="44"/>
      <c r="FL30" s="2"/>
      <c r="FM30" s="44"/>
      <c r="FN30" s="44"/>
      <c r="FO30" s="26"/>
      <c r="FP30" s="45"/>
      <c r="FQ30" s="45"/>
      <c r="FT30" s="46"/>
      <c r="FU30" s="26"/>
      <c r="FV30" s="45"/>
      <c r="FW30" s="45"/>
      <c r="FY30" s="45"/>
      <c r="FZ30" s="45"/>
      <c r="GA30" s="16"/>
      <c r="GB30" s="50"/>
      <c r="GC30" s="50"/>
      <c r="GD30" s="51"/>
      <c r="GE30" s="26"/>
      <c r="GF30" s="26"/>
      <c r="GG30" s="44"/>
      <c r="GH30" s="26"/>
      <c r="GI30" s="53"/>
      <c r="GJ30" s="2"/>
      <c r="GK30" s="2"/>
      <c r="GL30" s="2"/>
      <c r="GM30" s="2"/>
      <c r="GN30" s="54"/>
      <c r="GO30" s="2"/>
      <c r="GP30" s="2"/>
      <c r="GQ30" s="2"/>
      <c r="GR30" s="2"/>
      <c r="GS30" s="2"/>
      <c r="GT30" s="2"/>
      <c r="GU30" s="16"/>
      <c r="GV30" s="50"/>
      <c r="GW30" s="50"/>
      <c r="GX30" s="51"/>
      <c r="GY30" s="26"/>
      <c r="GZ30" s="26"/>
      <c r="HA30" s="44"/>
      <c r="HB30" s="26"/>
      <c r="HC30" s="53"/>
      <c r="HD30" s="2"/>
      <c r="HE30" s="2"/>
      <c r="HF30" s="2"/>
      <c r="HG30" s="2"/>
      <c r="HH30" s="54"/>
      <c r="HI30" s="2"/>
      <c r="HJ30" s="2"/>
      <c r="HK30" s="2"/>
      <c r="HL30" s="2"/>
      <c r="HM30" s="2"/>
      <c r="HN30" s="2"/>
      <c r="HO30" s="16"/>
      <c r="HP30" s="50"/>
      <c r="HQ30" s="50"/>
      <c r="HR30" s="51"/>
      <c r="HS30" s="26"/>
      <c r="HT30" s="26"/>
      <c r="HU30" s="44"/>
      <c r="HV30" s="26"/>
      <c r="HW30" s="53"/>
      <c r="HX30" s="2"/>
      <c r="HY30" s="2"/>
      <c r="HZ30" s="2"/>
      <c r="IA30" s="2"/>
      <c r="IB30" s="54"/>
      <c r="IC30" s="2"/>
      <c r="ID30" s="2"/>
      <c r="IE30" s="2"/>
      <c r="IF30" s="2"/>
      <c r="IG30" s="2"/>
      <c r="IH30" s="2"/>
      <c r="II30" s="16"/>
      <c r="IJ30" s="50"/>
      <c r="IK30" s="50"/>
      <c r="IL30" s="51"/>
      <c r="IM30" s="26"/>
      <c r="IN30" s="26"/>
      <c r="IO30" s="44"/>
      <c r="IP30" s="26"/>
      <c r="IQ30" s="53"/>
      <c r="IR30" s="2"/>
      <c r="IS30" s="2"/>
      <c r="IT30" s="2"/>
      <c r="IU30" s="2"/>
      <c r="IV30" s="54"/>
      <c r="IW30" s="2"/>
      <c r="IX30" s="2"/>
      <c r="IY30" s="2"/>
      <c r="IZ30" s="2"/>
      <c r="JA30" s="2"/>
      <c r="JB30" s="2"/>
    </row>
    <row r="31" spans="1:262" s="4" customFormat="1" ht="13.5" customHeight="1" x14ac:dyDescent="0.25">
      <c r="A31" s="43" t="s">
        <v>1054</v>
      </c>
      <c r="B31" s="4" t="s">
        <v>1039</v>
      </c>
      <c r="C31" s="5"/>
      <c r="E31" s="26"/>
      <c r="F31" s="142"/>
      <c r="G31" s="45"/>
      <c r="H31" s="2"/>
      <c r="I31" s="142"/>
      <c r="J31" s="143"/>
      <c r="K31" s="45"/>
      <c r="L31" s="45"/>
      <c r="M31" s="45"/>
      <c r="P31" s="46"/>
      <c r="Q31" s="26"/>
      <c r="R31" s="45"/>
      <c r="S31" s="45"/>
      <c r="U31" s="45"/>
      <c r="V31" s="45"/>
      <c r="W31" s="5"/>
      <c r="Y31" s="26"/>
      <c r="Z31" s="142"/>
      <c r="AA31" s="142"/>
      <c r="AB31" s="2"/>
      <c r="AC31" s="142"/>
      <c r="AD31" s="142"/>
      <c r="AE31" s="26"/>
      <c r="AF31" s="45"/>
      <c r="AG31" s="45"/>
      <c r="AH31" s="135"/>
      <c r="AI31" s="45"/>
      <c r="AJ31" s="45"/>
      <c r="AK31" s="26"/>
      <c r="AM31" s="45"/>
      <c r="AO31" s="45"/>
      <c r="AP31" s="45"/>
      <c r="AQ31" s="5"/>
      <c r="AS31" s="26"/>
      <c r="AT31" s="143"/>
      <c r="AU31" s="143"/>
      <c r="AV31" s="2"/>
      <c r="AW31" s="143"/>
      <c r="AX31" s="143"/>
      <c r="AY31" s="26"/>
      <c r="AZ31" s="45"/>
      <c r="BA31" s="45"/>
      <c r="BB31" s="135"/>
      <c r="BC31" s="45"/>
      <c r="BD31" s="45"/>
      <c r="BE31" s="26"/>
      <c r="BF31" s="45"/>
      <c r="BG31" s="45"/>
      <c r="BI31" s="45"/>
      <c r="BJ31" s="45"/>
      <c r="BK31" s="5"/>
      <c r="BM31" s="26"/>
      <c r="BN31" s="44"/>
      <c r="BO31" s="44"/>
      <c r="BP31" s="2"/>
      <c r="BQ31" s="44"/>
      <c r="BR31" s="44"/>
      <c r="BS31" s="22"/>
      <c r="BT31" s="45"/>
      <c r="BU31" s="45"/>
      <c r="BV31" s="135"/>
      <c r="BW31" s="45"/>
      <c r="BX31" s="45"/>
      <c r="BY31" s="26"/>
      <c r="BZ31" s="45"/>
      <c r="CA31" s="45"/>
      <c r="CC31" s="45"/>
      <c r="CD31" s="45"/>
      <c r="CE31" s="26"/>
      <c r="CG31" s="26"/>
      <c r="CH31" s="44"/>
      <c r="CI31" s="44"/>
      <c r="CJ31" s="2"/>
      <c r="CK31" s="44"/>
      <c r="CL31" s="44"/>
      <c r="CM31" s="26"/>
      <c r="CN31" s="45"/>
      <c r="CO31" s="45"/>
      <c r="CP31" s="136"/>
      <c r="CQ31" s="45"/>
      <c r="CR31" s="45"/>
      <c r="CS31" s="26"/>
      <c r="CT31" s="45"/>
      <c r="CU31" s="45"/>
      <c r="CW31" s="45"/>
      <c r="CX31" s="45"/>
      <c r="CY31" s="5"/>
      <c r="DA31" s="26">
        <v>23507</v>
      </c>
      <c r="DB31" s="44">
        <v>4.6753861514533136E-3</v>
      </c>
      <c r="DC31" s="44">
        <v>5.0000000000000001E-3</v>
      </c>
      <c r="DD31" s="2">
        <v>0</v>
      </c>
      <c r="DE31" s="44">
        <v>0</v>
      </c>
      <c r="DF31" s="44">
        <f t="shared" si="0"/>
        <v>0</v>
      </c>
      <c r="DG31" s="26">
        <v>23037</v>
      </c>
      <c r="DH31" s="45">
        <f>DG31/DG$7</f>
        <v>4.6931838924599394E-3</v>
      </c>
      <c r="DI31" s="44">
        <v>0</v>
      </c>
      <c r="DJ31" s="2">
        <v>0</v>
      </c>
      <c r="DK31" s="44">
        <v>0</v>
      </c>
      <c r="DL31" s="44">
        <v>0</v>
      </c>
      <c r="DM31" s="26">
        <v>23507</v>
      </c>
      <c r="DN31" s="44">
        <v>4.6753861514533136E-3</v>
      </c>
      <c r="DO31" s="44">
        <v>0</v>
      </c>
      <c r="DP31" s="2">
        <v>0</v>
      </c>
      <c r="DQ31" s="44">
        <v>0</v>
      </c>
      <c r="DR31" s="44">
        <v>0</v>
      </c>
      <c r="DS31" s="5"/>
      <c r="DU31" s="26"/>
      <c r="DV31" s="44"/>
      <c r="DW31" s="44"/>
      <c r="DX31" s="2"/>
      <c r="DY31" s="44"/>
      <c r="DZ31" s="44"/>
      <c r="EA31" s="26"/>
      <c r="EB31" s="44"/>
      <c r="EC31" s="44"/>
      <c r="EE31" s="45"/>
      <c r="EF31" s="44"/>
      <c r="EG31" s="26"/>
      <c r="EH31" s="44"/>
      <c r="EI31" s="44"/>
      <c r="EK31" s="45"/>
      <c r="EL31" s="44"/>
      <c r="EM31" s="5"/>
      <c r="EO31" s="26"/>
      <c r="EP31" s="44"/>
      <c r="EQ31" s="44"/>
      <c r="ER31" s="2"/>
      <c r="ES31" s="44"/>
      <c r="ET31" s="44"/>
      <c r="EU31" s="26"/>
      <c r="EV31" s="45"/>
      <c r="EW31" s="45"/>
      <c r="EZ31" s="46"/>
      <c r="FA31" s="26"/>
      <c r="FB31" s="45"/>
      <c r="FC31" s="45"/>
      <c r="FE31" s="45"/>
      <c r="FF31" s="45"/>
      <c r="FG31" s="5"/>
      <c r="FI31" s="26"/>
      <c r="FJ31" s="44"/>
      <c r="FK31" s="44"/>
      <c r="FL31" s="2"/>
      <c r="FM31" s="44"/>
      <c r="FN31" s="44"/>
      <c r="FO31" s="26"/>
      <c r="FP31" s="45"/>
      <c r="FQ31" s="45"/>
      <c r="FT31" s="46"/>
      <c r="FU31" s="26"/>
      <c r="FV31" s="45"/>
      <c r="FW31" s="45"/>
      <c r="FY31" s="45"/>
      <c r="FZ31" s="45"/>
      <c r="GA31" s="16"/>
      <c r="GB31" s="50"/>
      <c r="GC31" s="50"/>
      <c r="GD31" s="51"/>
      <c r="GE31" s="26"/>
      <c r="GF31" s="26"/>
      <c r="GG31" s="44"/>
      <c r="GH31" s="26"/>
      <c r="GI31" s="53"/>
      <c r="GJ31" s="2"/>
      <c r="GK31" s="2"/>
      <c r="GL31" s="2"/>
      <c r="GM31" s="2"/>
      <c r="GN31" s="54"/>
      <c r="GO31" s="2"/>
      <c r="GP31" s="2"/>
      <c r="GQ31" s="2"/>
      <c r="GR31" s="2"/>
      <c r="GS31" s="2"/>
      <c r="GT31" s="2"/>
      <c r="GU31" s="16"/>
      <c r="GV31" s="50"/>
      <c r="GW31" s="50"/>
      <c r="GX31" s="51"/>
      <c r="GY31" s="26"/>
      <c r="GZ31" s="26"/>
      <c r="HA31" s="44"/>
      <c r="HB31" s="26"/>
      <c r="HC31" s="53"/>
      <c r="HD31" s="2"/>
      <c r="HE31" s="2"/>
      <c r="HF31" s="2"/>
      <c r="HG31" s="2"/>
      <c r="HH31" s="54"/>
      <c r="HI31" s="2"/>
      <c r="HJ31" s="2"/>
      <c r="HK31" s="2"/>
      <c r="HL31" s="2"/>
      <c r="HM31" s="2"/>
      <c r="HN31" s="2"/>
      <c r="HO31" s="16"/>
      <c r="HP31" s="50"/>
      <c r="HQ31" s="50"/>
      <c r="HR31" s="51"/>
      <c r="HS31" s="26"/>
      <c r="HT31" s="26"/>
      <c r="HU31" s="44"/>
      <c r="HV31" s="26"/>
      <c r="HW31" s="53"/>
      <c r="HX31" s="2"/>
      <c r="HY31" s="2"/>
      <c r="HZ31" s="2"/>
      <c r="IA31" s="2"/>
      <c r="IB31" s="54"/>
      <c r="IC31" s="2"/>
      <c r="ID31" s="2"/>
      <c r="IE31" s="2"/>
      <c r="IF31" s="2"/>
      <c r="IG31" s="2"/>
      <c r="IH31" s="2"/>
      <c r="II31" s="16"/>
      <c r="IJ31" s="50"/>
      <c r="IK31" s="50"/>
      <c r="IL31" s="51"/>
      <c r="IM31" s="26"/>
      <c r="IN31" s="26"/>
      <c r="IO31" s="44"/>
      <c r="IP31" s="26"/>
      <c r="IQ31" s="53"/>
      <c r="IR31" s="2"/>
      <c r="IS31" s="2"/>
      <c r="IT31" s="2"/>
      <c r="IU31" s="2"/>
      <c r="IV31" s="54"/>
      <c r="IW31" s="2"/>
      <c r="IX31" s="2"/>
      <c r="IY31" s="2"/>
      <c r="IZ31" s="2"/>
      <c r="JA31" s="2"/>
      <c r="JB31" s="2"/>
    </row>
    <row r="32" spans="1:262" s="4" customFormat="1" ht="13.5" customHeight="1" x14ac:dyDescent="0.3">
      <c r="A32" s="43" t="s">
        <v>350</v>
      </c>
      <c r="B32" s="2" t="s">
        <v>323</v>
      </c>
      <c r="C32" s="5"/>
      <c r="E32" s="26">
        <v>175101</v>
      </c>
      <c r="F32" s="142">
        <v>2.7E-2</v>
      </c>
      <c r="G32" s="45">
        <v>0</v>
      </c>
      <c r="H32" s="2">
        <v>0</v>
      </c>
      <c r="I32" s="142">
        <v>0</v>
      </c>
      <c r="J32" s="143">
        <v>0</v>
      </c>
      <c r="K32" s="45"/>
      <c r="L32" s="45"/>
      <c r="M32" s="45"/>
      <c r="P32" s="46"/>
      <c r="Q32" s="26"/>
      <c r="R32" s="45"/>
      <c r="S32" s="45"/>
      <c r="U32" s="45"/>
      <c r="V32" s="45"/>
      <c r="W32" s="5"/>
      <c r="Y32" s="26">
        <v>106870</v>
      </c>
      <c r="Z32" s="44">
        <v>2.4E-2</v>
      </c>
      <c r="AA32" s="44">
        <v>-5.5E-2</v>
      </c>
      <c r="AB32" s="2">
        <v>0</v>
      </c>
      <c r="AC32" s="44">
        <v>0</v>
      </c>
      <c r="AD32" s="44">
        <v>0</v>
      </c>
      <c r="AE32" s="26"/>
      <c r="AF32" s="45"/>
      <c r="AG32" s="45"/>
      <c r="AH32" s="135"/>
      <c r="AI32" s="45"/>
      <c r="AJ32" s="45"/>
      <c r="AK32" s="26"/>
      <c r="AM32" s="45"/>
      <c r="AO32" s="45"/>
      <c r="AP32" s="45"/>
      <c r="AQ32" s="5"/>
      <c r="AS32" s="26">
        <v>6710</v>
      </c>
      <c r="AT32" s="45">
        <v>1.2999999999999999E-3</v>
      </c>
      <c r="AU32" s="45">
        <v>-0.94579999999999997</v>
      </c>
      <c r="AV32" s="2">
        <v>0</v>
      </c>
      <c r="AW32" s="45">
        <v>0</v>
      </c>
      <c r="AX32" s="143">
        <f>AW32-AC32</f>
        <v>0</v>
      </c>
      <c r="AY32" s="26"/>
      <c r="AZ32" s="45"/>
      <c r="BA32" s="45"/>
      <c r="BB32" s="135"/>
      <c r="BC32" s="45"/>
      <c r="BD32" s="45"/>
      <c r="BE32" s="26"/>
      <c r="BF32" s="45"/>
      <c r="BG32" s="45"/>
      <c r="BI32" s="45"/>
      <c r="BJ32" s="45"/>
      <c r="BK32" s="5" t="s">
        <v>323</v>
      </c>
      <c r="BM32" s="26">
        <v>15530</v>
      </c>
      <c r="BN32" s="44">
        <v>3.0000000000000001E-3</v>
      </c>
      <c r="BO32" s="44">
        <v>-6.0000000000000001E-3</v>
      </c>
      <c r="BP32" s="2">
        <v>0</v>
      </c>
      <c r="BQ32" s="44">
        <v>0</v>
      </c>
      <c r="BR32" s="44">
        <v>0</v>
      </c>
      <c r="BS32" s="22"/>
      <c r="BT32" s="45"/>
      <c r="BU32" s="45"/>
      <c r="BV32" s="135"/>
      <c r="BW32" s="45"/>
      <c r="BX32" s="45"/>
      <c r="BY32" s="26"/>
      <c r="BZ32" s="45"/>
      <c r="CA32" s="45"/>
      <c r="CC32" s="45"/>
      <c r="CD32" s="45"/>
      <c r="CE32" s="26"/>
      <c r="CG32" s="26">
        <v>8135</v>
      </c>
      <c r="CH32" s="44">
        <f>CG32/CE$7</f>
        <v>1.5849879913048747E-3</v>
      </c>
      <c r="CI32" s="44">
        <v>0</v>
      </c>
      <c r="CJ32" s="2">
        <v>1</v>
      </c>
      <c r="CK32" s="44">
        <v>2.6000000000000003E-3</v>
      </c>
      <c r="CL32" s="44">
        <v>2.6000000000000003E-3</v>
      </c>
      <c r="CM32" s="26">
        <v>56498</v>
      </c>
      <c r="CN32" s="45">
        <v>1.1046480935836248E-2</v>
      </c>
      <c r="CO32" s="45">
        <v>0</v>
      </c>
      <c r="CP32" s="136">
        <v>1</v>
      </c>
      <c r="CQ32" s="45">
        <v>5.681818181818182E-3</v>
      </c>
      <c r="CR32" s="45">
        <v>0</v>
      </c>
      <c r="CS32" s="26">
        <v>8135</v>
      </c>
      <c r="CT32" s="45">
        <v>2.8257013937178364E-2</v>
      </c>
      <c r="CU32" s="45">
        <v>0</v>
      </c>
      <c r="CV32" s="4">
        <v>0</v>
      </c>
      <c r="CW32" s="45">
        <v>0</v>
      </c>
      <c r="CX32" s="45">
        <v>0</v>
      </c>
      <c r="CY32" s="5"/>
      <c r="DA32" s="26">
        <v>127838</v>
      </c>
      <c r="DB32" s="44">
        <v>2.1539156135263395E-2</v>
      </c>
      <c r="DC32" s="44">
        <v>0</v>
      </c>
      <c r="DD32" s="2">
        <v>0</v>
      </c>
      <c r="DE32" s="44">
        <v>0</v>
      </c>
      <c r="DF32" s="44">
        <v>0</v>
      </c>
      <c r="DG32" s="2">
        <v>124581</v>
      </c>
      <c r="DH32" s="45">
        <v>2.5380107761711668E-2</v>
      </c>
      <c r="DI32" s="44">
        <v>0</v>
      </c>
      <c r="DJ32" s="2">
        <v>0</v>
      </c>
      <c r="DK32" s="44">
        <v>0</v>
      </c>
      <c r="DL32" s="44">
        <v>0</v>
      </c>
      <c r="DM32" s="172">
        <v>127838</v>
      </c>
      <c r="DN32" s="44">
        <v>2.1539156135263395E-2</v>
      </c>
      <c r="DO32" s="44">
        <v>0</v>
      </c>
      <c r="DP32" s="2">
        <v>0</v>
      </c>
      <c r="DQ32" s="44">
        <v>0</v>
      </c>
      <c r="DR32" s="44">
        <v>0</v>
      </c>
      <c r="DS32" s="5"/>
      <c r="DU32" s="26">
        <v>79963</v>
      </c>
      <c r="DV32" s="44">
        <f t="shared" ref="DV32:DV37" si="1">DU32/DS$7</f>
        <v>1.3952000011166765E-2</v>
      </c>
      <c r="DW32" s="44">
        <f t="shared" ref="DW32:DW37" si="2">DV32-DB32</f>
        <v>-7.58715612409663E-3</v>
      </c>
      <c r="DX32" s="2">
        <v>0</v>
      </c>
      <c r="DY32" s="44">
        <f t="shared" ref="DY32:DY38" si="3">DX32/$DS$3</f>
        <v>0</v>
      </c>
      <c r="DZ32" s="44">
        <f t="shared" ref="DZ32:DZ37" si="4">DY32-DE32</f>
        <v>0</v>
      </c>
      <c r="EA32" s="26">
        <v>78125</v>
      </c>
      <c r="EB32" s="44">
        <f t="shared" ref="EB32:EB38" si="5">EA32/EA$7</f>
        <v>1.3996744693106257E-2</v>
      </c>
      <c r="EC32" s="44">
        <f t="shared" ref="EC32:EC37" si="6">EB32-DH32</f>
        <v>-1.1383363068605412E-2</v>
      </c>
      <c r="ED32" s="4">
        <v>0</v>
      </c>
      <c r="EE32" s="45">
        <f t="shared" ref="EE32:EE37" si="7">ED32/EA$3</f>
        <v>0</v>
      </c>
      <c r="EF32" s="44">
        <f t="shared" ref="EF32:EF37" si="8">EE32-DK32</f>
        <v>0</v>
      </c>
      <c r="EG32" s="26">
        <v>79963</v>
      </c>
      <c r="EH32" s="44">
        <f t="shared" ref="EH32:EH38" si="9">EG32/EG$7</f>
        <v>1.3952000011166765E-2</v>
      </c>
      <c r="EI32" s="44">
        <f t="shared" ref="EI32:EI37" si="10">EH32-DN32</f>
        <v>-7.58715612409663E-3</v>
      </c>
      <c r="EJ32" s="4">
        <v>0</v>
      </c>
      <c r="EK32" s="45">
        <f t="shared" ref="EK32:EK37" si="11">EJ32/EG$3</f>
        <v>0</v>
      </c>
      <c r="EL32" s="44">
        <f t="shared" ref="EL32:EL37" si="12">EK32-DQ32</f>
        <v>0</v>
      </c>
      <c r="EM32" s="5"/>
      <c r="EO32" s="26"/>
      <c r="EP32" s="44"/>
      <c r="EQ32" s="44"/>
      <c r="ER32" s="2"/>
      <c r="ES32" s="44"/>
      <c r="ET32" s="44"/>
      <c r="EU32" s="26"/>
      <c r="EV32" s="45"/>
      <c r="EW32" s="45"/>
      <c r="EZ32" s="46"/>
      <c r="FA32" s="26"/>
      <c r="FB32" s="45"/>
      <c r="FC32" s="45"/>
      <c r="FE32" s="45"/>
      <c r="FF32" s="45"/>
      <c r="FG32" s="5"/>
      <c r="FI32" s="26"/>
      <c r="FJ32" s="44"/>
      <c r="FK32" s="44"/>
      <c r="FL32" s="2"/>
      <c r="FM32" s="44"/>
      <c r="FN32" s="44"/>
      <c r="FO32" s="26"/>
      <c r="FP32" s="45"/>
      <c r="FQ32" s="45"/>
      <c r="FT32" s="46"/>
      <c r="FU32" s="26"/>
      <c r="FV32" s="45"/>
      <c r="FW32" s="45"/>
      <c r="FY32" s="45"/>
      <c r="FZ32" s="45"/>
      <c r="GA32" s="16"/>
      <c r="GB32" s="50"/>
      <c r="GC32" s="50"/>
      <c r="GD32" s="51"/>
      <c r="GE32" s="26"/>
      <c r="GF32" s="26"/>
      <c r="GG32" s="44"/>
      <c r="GH32" s="26"/>
      <c r="GI32" s="53"/>
      <c r="GJ32" s="2"/>
      <c r="GK32" s="2"/>
      <c r="GL32" s="2"/>
      <c r="GM32" s="2"/>
      <c r="GN32" s="54"/>
      <c r="GO32" s="2"/>
      <c r="GP32" s="2"/>
      <c r="GQ32" s="2"/>
      <c r="GR32" s="2"/>
      <c r="GS32" s="2"/>
      <c r="GT32" s="2"/>
      <c r="GU32" s="16"/>
      <c r="GV32" s="50"/>
      <c r="GW32" s="50"/>
      <c r="GX32" s="51"/>
      <c r="GY32" s="26"/>
      <c r="GZ32" s="26"/>
      <c r="HA32" s="44"/>
      <c r="HB32" s="26"/>
      <c r="HC32" s="53"/>
      <c r="HD32" s="2"/>
      <c r="HE32" s="2"/>
      <c r="HF32" s="2"/>
      <c r="HG32" s="2"/>
      <c r="HH32" s="54"/>
      <c r="HI32" s="2"/>
      <c r="HJ32" s="2"/>
      <c r="HK32" s="2"/>
      <c r="HL32" s="2"/>
      <c r="HM32" s="2"/>
      <c r="HN32" s="2"/>
      <c r="HO32" s="16"/>
      <c r="HP32" s="50"/>
      <c r="HQ32" s="50"/>
      <c r="HR32" s="51"/>
      <c r="HS32" s="26"/>
      <c r="HT32" s="26"/>
      <c r="HU32" s="44"/>
      <c r="HV32" s="26"/>
      <c r="HW32" s="53"/>
      <c r="HX32" s="2"/>
      <c r="HY32" s="2"/>
      <c r="HZ32" s="2"/>
      <c r="IA32" s="2"/>
      <c r="IB32" s="54"/>
      <c r="IC32" s="2"/>
      <c r="ID32" s="2"/>
      <c r="IE32" s="2"/>
      <c r="IF32" s="2"/>
      <c r="IG32" s="2"/>
      <c r="IH32" s="2"/>
      <c r="II32" s="16"/>
      <c r="IJ32" s="50"/>
      <c r="IK32" s="50"/>
      <c r="IL32" s="51"/>
      <c r="IM32" s="26"/>
      <c r="IN32" s="26"/>
      <c r="IO32" s="44"/>
      <c r="IP32" s="26"/>
      <c r="IQ32" s="53"/>
      <c r="IR32" s="2"/>
      <c r="IS32" s="2"/>
      <c r="IT32" s="2"/>
      <c r="IU32" s="2"/>
      <c r="IV32" s="54"/>
      <c r="IW32" s="2"/>
      <c r="IX32" s="2"/>
      <c r="IY32" s="2"/>
      <c r="IZ32" s="2"/>
      <c r="JA32" s="2"/>
      <c r="JB32" s="2"/>
    </row>
    <row r="33" spans="1:262" s="4" customFormat="1" ht="13.5" customHeight="1" x14ac:dyDescent="0.3">
      <c r="A33" s="43" t="s">
        <v>1052</v>
      </c>
      <c r="B33" s="4" t="s">
        <v>1125</v>
      </c>
      <c r="C33" s="5"/>
      <c r="E33" s="26"/>
      <c r="F33" s="44"/>
      <c r="G33" s="44"/>
      <c r="H33" s="2"/>
      <c r="I33" s="44"/>
      <c r="J33" s="44"/>
      <c r="K33" s="45"/>
      <c r="L33" s="45"/>
      <c r="M33" s="45"/>
      <c r="P33" s="46"/>
      <c r="Q33" s="26"/>
      <c r="R33" s="45"/>
      <c r="S33" s="45"/>
      <c r="U33" s="45"/>
      <c r="V33" s="45"/>
      <c r="W33" s="5"/>
      <c r="Y33" s="26"/>
      <c r="Z33" s="44"/>
      <c r="AA33" s="44"/>
      <c r="AB33" s="2"/>
      <c r="AC33" s="44"/>
      <c r="AD33" s="44"/>
      <c r="AE33" s="26"/>
      <c r="AF33" s="45"/>
      <c r="AG33" s="45"/>
      <c r="AH33" s="135"/>
      <c r="AI33" s="45"/>
      <c r="AJ33" s="45"/>
      <c r="AK33" s="26"/>
      <c r="AM33" s="45"/>
      <c r="AO33" s="45"/>
      <c r="AP33" s="45"/>
      <c r="AQ33" s="5"/>
      <c r="AS33" s="26"/>
      <c r="AT33" s="45"/>
      <c r="AU33" s="45"/>
      <c r="AV33" s="2"/>
      <c r="AW33" s="45"/>
      <c r="AX33" s="45"/>
      <c r="AY33" s="26"/>
      <c r="AZ33" s="45"/>
      <c r="BA33" s="45"/>
      <c r="BB33" s="135"/>
      <c r="BC33" s="45"/>
      <c r="BD33" s="45"/>
      <c r="BE33" s="26"/>
      <c r="BF33" s="45"/>
      <c r="BG33" s="45"/>
      <c r="BI33" s="45"/>
      <c r="BJ33" s="45"/>
      <c r="BK33" s="5"/>
      <c r="BM33" s="26"/>
      <c r="BN33" s="44"/>
      <c r="BO33" s="44"/>
      <c r="BP33" s="2"/>
      <c r="BQ33" s="44"/>
      <c r="BR33" s="44"/>
      <c r="BS33" s="22"/>
      <c r="BT33" s="45"/>
      <c r="BU33" s="45"/>
      <c r="BV33" s="135"/>
      <c r="BW33" s="45"/>
      <c r="BX33" s="45"/>
      <c r="BY33" s="26"/>
      <c r="BZ33" s="45"/>
      <c r="CA33" s="45"/>
      <c r="CC33" s="45"/>
      <c r="CD33" s="45"/>
      <c r="CE33" s="26"/>
      <c r="CG33" s="26"/>
      <c r="CH33" s="26"/>
      <c r="CI33" s="26"/>
      <c r="CJ33" s="26"/>
      <c r="CK33" s="26"/>
      <c r="CL33" s="44"/>
      <c r="CM33" s="26"/>
      <c r="CN33" s="45"/>
      <c r="CO33" s="45"/>
      <c r="CP33" s="26"/>
      <c r="CQ33" s="45"/>
      <c r="CR33" s="45"/>
      <c r="CS33" s="26"/>
      <c r="CT33" s="45"/>
      <c r="CU33" s="45"/>
      <c r="CV33" s="26"/>
      <c r="CW33" s="45"/>
      <c r="CX33" s="45"/>
      <c r="CY33" s="5"/>
      <c r="DA33" s="173"/>
      <c r="DB33" s="44"/>
      <c r="DC33" s="44"/>
      <c r="DD33" s="2"/>
      <c r="DE33" s="44"/>
      <c r="DF33" s="44"/>
      <c r="DG33" s="26"/>
      <c r="DH33" s="45"/>
      <c r="DI33" s="45"/>
      <c r="DJ33" s="135"/>
      <c r="DK33" s="45"/>
      <c r="DL33" s="45"/>
      <c r="DM33" s="26"/>
      <c r="DN33" s="45"/>
      <c r="DO33" s="45"/>
      <c r="DQ33" s="45"/>
      <c r="DR33" s="45"/>
      <c r="DS33" s="5"/>
      <c r="DU33" s="26">
        <v>308161</v>
      </c>
      <c r="DV33" s="44">
        <f t="shared" si="1"/>
        <v>5.3768146210636934E-2</v>
      </c>
      <c r="DW33" s="44">
        <f t="shared" si="2"/>
        <v>5.3768146210636934E-2</v>
      </c>
      <c r="DX33" s="2">
        <f t="shared" ref="DX33:DX37" si="13">ED33+EJ33</f>
        <v>9</v>
      </c>
      <c r="DY33" s="44">
        <f t="shared" si="3"/>
        <v>4.5226130653266333E-2</v>
      </c>
      <c r="DZ33" s="44">
        <f t="shared" si="4"/>
        <v>4.5226130653266333E-2</v>
      </c>
      <c r="EA33" s="26">
        <v>348176</v>
      </c>
      <c r="EB33" s="44">
        <f t="shared" si="5"/>
        <v>6.237863142741714E-2</v>
      </c>
      <c r="EC33" s="44">
        <f t="shared" si="6"/>
        <v>6.237863142741714E-2</v>
      </c>
      <c r="ED33" s="4">
        <v>3</v>
      </c>
      <c r="EE33" s="45">
        <f t="shared" si="7"/>
        <v>2.8301886792452831E-2</v>
      </c>
      <c r="EF33" s="44">
        <f t="shared" si="8"/>
        <v>2.8301886792452831E-2</v>
      </c>
      <c r="EG33" s="26">
        <v>308161</v>
      </c>
      <c r="EH33" s="44">
        <f t="shared" si="9"/>
        <v>5.3768146210636934E-2</v>
      </c>
      <c r="EI33" s="44">
        <f t="shared" si="10"/>
        <v>5.3768146210636934E-2</v>
      </c>
      <c r="EJ33" s="4">
        <v>6</v>
      </c>
      <c r="EK33" s="45">
        <f t="shared" si="11"/>
        <v>6.4516129032258063E-2</v>
      </c>
      <c r="EL33" s="44">
        <f t="shared" si="12"/>
        <v>6.4516129032258063E-2</v>
      </c>
      <c r="EM33" s="5"/>
      <c r="EO33" s="26"/>
      <c r="EP33" s="44"/>
      <c r="EQ33" s="44"/>
      <c r="ER33" s="2"/>
      <c r="ES33" s="44"/>
      <c r="ET33" s="44"/>
      <c r="EU33" s="26"/>
      <c r="EV33" s="45"/>
      <c r="EW33" s="45"/>
      <c r="EZ33" s="46"/>
      <c r="FA33" s="26"/>
      <c r="FB33" s="45"/>
      <c r="FC33" s="45"/>
      <c r="FE33" s="45"/>
      <c r="FF33" s="45"/>
      <c r="FG33" s="5"/>
      <c r="FI33" s="26"/>
      <c r="FJ33" s="44"/>
      <c r="FK33" s="44"/>
      <c r="FL33" s="2"/>
      <c r="FM33" s="44"/>
      <c r="FN33" s="44"/>
      <c r="FO33" s="26"/>
      <c r="FP33" s="45"/>
      <c r="FQ33" s="45"/>
      <c r="FT33" s="46"/>
      <c r="FU33" s="26"/>
      <c r="FV33" s="45"/>
      <c r="FW33" s="45"/>
      <c r="FY33" s="45"/>
      <c r="FZ33" s="45"/>
      <c r="GA33" s="16"/>
      <c r="GB33" s="50"/>
      <c r="GC33" s="50"/>
      <c r="GD33" s="51"/>
      <c r="GE33" s="26"/>
      <c r="GF33" s="26"/>
      <c r="GG33" s="44"/>
      <c r="GH33" s="26"/>
      <c r="GI33" s="53"/>
      <c r="GJ33" s="2"/>
      <c r="GK33" s="2"/>
      <c r="GL33" s="2"/>
      <c r="GM33" s="2"/>
      <c r="GN33" s="54"/>
      <c r="GO33" s="2"/>
      <c r="GP33" s="2"/>
      <c r="GQ33" s="2"/>
      <c r="GR33" s="2"/>
      <c r="GS33" s="2"/>
      <c r="GT33" s="2"/>
      <c r="GU33" s="16"/>
      <c r="GV33" s="50"/>
      <c r="GW33" s="50"/>
      <c r="GX33" s="51"/>
      <c r="GY33" s="26"/>
      <c r="GZ33" s="26"/>
      <c r="HA33" s="44"/>
      <c r="HB33" s="26"/>
      <c r="HC33" s="53"/>
      <c r="HD33" s="2"/>
      <c r="HE33" s="2"/>
      <c r="HF33" s="2"/>
      <c r="HG33" s="2"/>
      <c r="HH33" s="54"/>
      <c r="HI33" s="2"/>
      <c r="HJ33" s="2"/>
      <c r="HK33" s="2"/>
      <c r="HL33" s="2"/>
      <c r="HM33" s="2"/>
      <c r="HN33" s="2"/>
      <c r="HO33" s="16"/>
      <c r="HP33" s="50"/>
      <c r="HQ33" s="50"/>
      <c r="HR33" s="51"/>
      <c r="HS33" s="26"/>
      <c r="HT33" s="26"/>
      <c r="HU33" s="44"/>
      <c r="HV33" s="26"/>
      <c r="HW33" s="53"/>
      <c r="HX33" s="2"/>
      <c r="HY33" s="2"/>
      <c r="HZ33" s="2"/>
      <c r="IA33" s="2"/>
      <c r="IB33" s="54"/>
      <c r="IC33" s="2"/>
      <c r="ID33" s="2"/>
      <c r="IE33" s="2"/>
      <c r="IF33" s="2"/>
      <c r="IG33" s="2"/>
      <c r="IH33" s="2"/>
      <c r="II33" s="16"/>
      <c r="IJ33" s="50"/>
      <c r="IK33" s="50"/>
      <c r="IL33" s="51"/>
      <c r="IM33" s="26"/>
      <c r="IN33" s="26"/>
      <c r="IO33" s="44"/>
      <c r="IP33" s="26"/>
      <c r="IQ33" s="53"/>
      <c r="IR33" s="2"/>
      <c r="IS33" s="2"/>
      <c r="IT33" s="2"/>
      <c r="IU33" s="2"/>
      <c r="IV33" s="54"/>
      <c r="IW33" s="2"/>
      <c r="IX33" s="2"/>
      <c r="IY33" s="2"/>
      <c r="IZ33" s="2"/>
      <c r="JA33" s="2"/>
      <c r="JB33" s="2"/>
    </row>
    <row r="34" spans="1:262" s="4" customFormat="1" ht="13.5" customHeight="1" x14ac:dyDescent="0.25">
      <c r="A34" s="43" t="s">
        <v>1114</v>
      </c>
      <c r="B34" s="4" t="s">
        <v>1115</v>
      </c>
      <c r="C34" s="5"/>
      <c r="E34" s="26"/>
      <c r="F34" s="44"/>
      <c r="G34" s="44"/>
      <c r="H34" s="2"/>
      <c r="I34" s="44"/>
      <c r="J34" s="44"/>
      <c r="K34" s="45"/>
      <c r="L34" s="45"/>
      <c r="M34" s="45"/>
      <c r="P34" s="46"/>
      <c r="Q34" s="26"/>
      <c r="R34" s="45"/>
      <c r="S34" s="45"/>
      <c r="U34" s="45"/>
      <c r="V34" s="45"/>
      <c r="W34" s="5"/>
      <c r="Y34" s="26"/>
      <c r="Z34" s="45"/>
      <c r="AA34" s="45"/>
      <c r="AB34" s="135"/>
      <c r="AC34" s="45"/>
      <c r="AD34" s="45"/>
      <c r="AE34" s="26"/>
      <c r="AF34" s="45"/>
      <c r="AG34" s="45"/>
      <c r="AH34" s="135"/>
      <c r="AI34" s="45"/>
      <c r="AJ34" s="45"/>
      <c r="AK34" s="26"/>
      <c r="AM34" s="45"/>
      <c r="AO34" s="45"/>
      <c r="AP34" s="45"/>
      <c r="AQ34" s="5"/>
      <c r="AS34" s="26"/>
      <c r="AT34" s="45"/>
      <c r="AU34" s="45"/>
      <c r="AV34" s="135"/>
      <c r="AW34" s="45"/>
      <c r="AX34" s="45"/>
      <c r="AY34" s="26"/>
      <c r="AZ34" s="45"/>
      <c r="BA34" s="45"/>
      <c r="BB34" s="135"/>
      <c r="BC34" s="45"/>
      <c r="BD34" s="45"/>
      <c r="BE34" s="26"/>
      <c r="BF34" s="45"/>
      <c r="BG34" s="45"/>
      <c r="BI34" s="45"/>
      <c r="BJ34" s="45"/>
      <c r="BK34" s="5"/>
      <c r="BM34" s="26"/>
      <c r="BN34" s="44"/>
      <c r="BO34" s="44"/>
      <c r="BP34" s="2"/>
      <c r="BQ34" s="44"/>
      <c r="BR34" s="44"/>
      <c r="BS34" s="22"/>
      <c r="BT34" s="45"/>
      <c r="BU34" s="45"/>
      <c r="BV34" s="135"/>
      <c r="BW34" s="45"/>
      <c r="BX34" s="45"/>
      <c r="BY34" s="26"/>
      <c r="BZ34" s="45"/>
      <c r="CA34" s="45"/>
      <c r="CC34" s="45"/>
      <c r="CD34" s="45"/>
      <c r="CE34" s="26"/>
      <c r="CG34" s="26"/>
      <c r="CH34" s="44"/>
      <c r="CI34" s="44"/>
      <c r="CJ34" s="2"/>
      <c r="CK34" s="44"/>
      <c r="CL34" s="44"/>
      <c r="CM34" s="26"/>
      <c r="CN34" s="45"/>
      <c r="CO34" s="45"/>
      <c r="CP34" s="135"/>
      <c r="CQ34" s="45"/>
      <c r="CR34" s="45"/>
      <c r="CS34" s="26"/>
      <c r="CT34" s="45"/>
      <c r="CU34" s="45"/>
      <c r="CW34" s="45"/>
      <c r="CX34" s="45"/>
      <c r="CY34" s="5"/>
      <c r="DA34" s="26"/>
      <c r="DB34" s="44"/>
      <c r="DC34" s="44"/>
      <c r="DD34" s="2"/>
      <c r="DE34" s="44"/>
      <c r="DF34" s="44"/>
      <c r="DG34" s="26"/>
      <c r="DH34" s="45"/>
      <c r="DI34" s="45"/>
      <c r="DJ34" s="135"/>
      <c r="DK34" s="45"/>
      <c r="DL34" s="45"/>
      <c r="DM34" s="26"/>
      <c r="DN34" s="45"/>
      <c r="DO34" s="45"/>
      <c r="DQ34" s="45"/>
      <c r="DR34" s="45"/>
      <c r="DS34" s="5"/>
      <c r="DU34" s="26">
        <v>37562</v>
      </c>
      <c r="DV34" s="44">
        <f t="shared" si="1"/>
        <v>6.5538439580736839E-3</v>
      </c>
      <c r="DW34" s="44">
        <f t="shared" si="2"/>
        <v>6.5538439580736839E-3</v>
      </c>
      <c r="DX34" s="2">
        <f t="shared" si="13"/>
        <v>1</v>
      </c>
      <c r="DY34" s="44">
        <f t="shared" si="3"/>
        <v>5.0251256281407036E-3</v>
      </c>
      <c r="DZ34" s="44">
        <f t="shared" si="4"/>
        <v>5.0251256281407036E-3</v>
      </c>
      <c r="EA34" s="26">
        <v>58591</v>
      </c>
      <c r="EB34" s="44">
        <f t="shared" si="5"/>
        <v>1.0497065834416494E-2</v>
      </c>
      <c r="EC34" s="44">
        <f t="shared" si="6"/>
        <v>1.0497065834416494E-2</v>
      </c>
      <c r="ED34" s="4">
        <v>1</v>
      </c>
      <c r="EE34" s="45">
        <f t="shared" si="7"/>
        <v>9.433962264150943E-3</v>
      </c>
      <c r="EF34" s="44">
        <f t="shared" si="8"/>
        <v>9.433962264150943E-3</v>
      </c>
      <c r="EG34" s="26">
        <v>37562</v>
      </c>
      <c r="EH34" s="44">
        <f t="shared" si="9"/>
        <v>6.5538439580736839E-3</v>
      </c>
      <c r="EI34" s="44">
        <f t="shared" si="10"/>
        <v>6.5538439580736839E-3</v>
      </c>
      <c r="EJ34" s="4">
        <v>0</v>
      </c>
      <c r="EK34" s="45">
        <f t="shared" si="11"/>
        <v>0</v>
      </c>
      <c r="EL34" s="44">
        <f t="shared" si="12"/>
        <v>0</v>
      </c>
      <c r="EM34" s="5"/>
      <c r="EO34" s="26"/>
      <c r="EP34" s="44"/>
      <c r="EQ34" s="44"/>
      <c r="ER34" s="2"/>
      <c r="ES34" s="44"/>
      <c r="ET34" s="44"/>
      <c r="EU34" s="26"/>
      <c r="EV34" s="45"/>
      <c r="EW34" s="45"/>
      <c r="EZ34" s="46"/>
      <c r="FA34" s="26"/>
      <c r="FB34" s="45"/>
      <c r="FC34" s="45"/>
      <c r="FE34" s="45"/>
      <c r="FF34" s="45"/>
      <c r="FG34" s="5"/>
      <c r="FI34" s="26"/>
      <c r="FJ34" s="44"/>
      <c r="FK34" s="44"/>
      <c r="FL34" s="2"/>
      <c r="FM34" s="44"/>
      <c r="FN34" s="44"/>
      <c r="FO34" s="26"/>
      <c r="FP34" s="45"/>
      <c r="FQ34" s="45"/>
      <c r="FT34" s="46"/>
      <c r="FU34" s="26"/>
      <c r="FV34" s="45"/>
      <c r="FW34" s="45"/>
      <c r="FY34" s="45"/>
      <c r="FZ34" s="45"/>
      <c r="GA34" s="5"/>
      <c r="GC34" s="2"/>
      <c r="GD34" s="44"/>
      <c r="GE34" s="2"/>
      <c r="GF34" s="2"/>
      <c r="GG34" s="44"/>
      <c r="GH34" s="2"/>
      <c r="GI34" s="48"/>
      <c r="GN34" s="46"/>
      <c r="GU34" s="5"/>
      <c r="GW34" s="2"/>
      <c r="GX34" s="44"/>
      <c r="GY34" s="2"/>
      <c r="GZ34" s="2"/>
      <c r="HA34" s="44"/>
      <c r="HB34" s="2"/>
      <c r="HC34" s="48"/>
      <c r="HH34" s="46"/>
      <c r="HO34" s="5"/>
      <c r="HQ34" s="2"/>
      <c r="HR34" s="44"/>
      <c r="HS34" s="2"/>
      <c r="HT34" s="2"/>
      <c r="HU34" s="44"/>
      <c r="HV34" s="2"/>
      <c r="HW34" s="48"/>
      <c r="IB34" s="46"/>
      <c r="II34" s="5"/>
      <c r="IK34" s="2"/>
      <c r="IL34" s="44"/>
      <c r="IM34" s="2"/>
      <c r="IN34" s="2"/>
      <c r="IO34" s="44"/>
      <c r="IP34" s="2"/>
      <c r="IQ34" s="48"/>
      <c r="IV34" s="46"/>
    </row>
    <row r="35" spans="1:262" s="4" customFormat="1" ht="13.5" customHeight="1" x14ac:dyDescent="0.25">
      <c r="A35" s="43" t="s">
        <v>1117</v>
      </c>
      <c r="B35" s="4" t="s">
        <v>1119</v>
      </c>
      <c r="C35" s="5"/>
      <c r="E35" s="26"/>
      <c r="F35" s="44"/>
      <c r="G35" s="44"/>
      <c r="H35" s="2"/>
      <c r="I35" s="44"/>
      <c r="J35" s="44"/>
      <c r="K35" s="45"/>
      <c r="L35" s="45"/>
      <c r="M35" s="45"/>
      <c r="P35" s="46"/>
      <c r="Q35" s="26"/>
      <c r="R35" s="45"/>
      <c r="S35" s="45"/>
      <c r="U35" s="45"/>
      <c r="V35" s="45"/>
      <c r="W35" s="5"/>
      <c r="Y35" s="26"/>
      <c r="Z35" s="45"/>
      <c r="AA35" s="45"/>
      <c r="AB35" s="135"/>
      <c r="AC35" s="45"/>
      <c r="AD35" s="45"/>
      <c r="AE35" s="26"/>
      <c r="AF35" s="45"/>
      <c r="AG35" s="45"/>
      <c r="AH35" s="135"/>
      <c r="AI35" s="45"/>
      <c r="AJ35" s="45"/>
      <c r="AK35" s="26"/>
      <c r="AM35" s="45"/>
      <c r="AO35" s="45"/>
      <c r="AP35" s="45"/>
      <c r="AQ35" s="5"/>
      <c r="AS35" s="26"/>
      <c r="AT35" s="45"/>
      <c r="AU35" s="45"/>
      <c r="AV35" s="135"/>
      <c r="AW35" s="45"/>
      <c r="AX35" s="45"/>
      <c r="AY35" s="26"/>
      <c r="AZ35" s="45"/>
      <c r="BA35" s="45"/>
      <c r="BB35" s="135"/>
      <c r="BC35" s="45"/>
      <c r="BD35" s="45"/>
      <c r="BE35" s="26"/>
      <c r="BF35" s="45"/>
      <c r="BG35" s="45"/>
      <c r="BI35" s="45"/>
      <c r="BJ35" s="45"/>
      <c r="BK35" s="5"/>
      <c r="BM35" s="26"/>
      <c r="BN35" s="44"/>
      <c r="BO35" s="44"/>
      <c r="BP35" s="2"/>
      <c r="BQ35" s="44"/>
      <c r="BR35" s="44"/>
      <c r="BS35" s="22"/>
      <c r="BT35" s="45"/>
      <c r="BU35" s="45"/>
      <c r="BV35" s="135"/>
      <c r="BW35" s="45"/>
      <c r="BX35" s="45"/>
      <c r="BY35" s="26"/>
      <c r="BZ35" s="45"/>
      <c r="CA35" s="45"/>
      <c r="CC35" s="45"/>
      <c r="CD35" s="45"/>
      <c r="CE35" s="26"/>
      <c r="CG35" s="26"/>
      <c r="CH35" s="44"/>
      <c r="CI35" s="44"/>
      <c r="CJ35" s="2"/>
      <c r="CK35" s="44"/>
      <c r="CL35" s="44"/>
      <c r="CM35" s="26"/>
      <c r="CN35" s="45"/>
      <c r="CO35" s="45"/>
      <c r="CP35" s="135"/>
      <c r="CQ35" s="45"/>
      <c r="CR35" s="45"/>
      <c r="CS35" s="26"/>
      <c r="CT35" s="45"/>
      <c r="CU35" s="45"/>
      <c r="CW35" s="45"/>
      <c r="CX35" s="45"/>
      <c r="CY35" s="5"/>
      <c r="DA35" s="26"/>
      <c r="DB35" s="44"/>
      <c r="DC35" s="44"/>
      <c r="DD35" s="2"/>
      <c r="DE35" s="44"/>
      <c r="DF35" s="44"/>
      <c r="DG35" s="26"/>
      <c r="DH35" s="45"/>
      <c r="DI35" s="45"/>
      <c r="DJ35" s="135"/>
      <c r="DK35" s="45"/>
      <c r="DL35" s="45"/>
      <c r="DM35" s="26"/>
      <c r="DN35" s="45"/>
      <c r="DO35" s="45"/>
      <c r="DQ35" s="45"/>
      <c r="DR35" s="45"/>
      <c r="DS35" s="5"/>
      <c r="DU35" s="26">
        <v>175229</v>
      </c>
      <c r="DV35" s="44">
        <f t="shared" si="1"/>
        <v>3.0574078135596976E-2</v>
      </c>
      <c r="DW35" s="44">
        <f t="shared" si="2"/>
        <v>3.0574078135596976E-2</v>
      </c>
      <c r="DX35" s="2">
        <f t="shared" si="13"/>
        <v>0</v>
      </c>
      <c r="DY35" s="44">
        <f t="shared" si="3"/>
        <v>0</v>
      </c>
      <c r="DZ35" s="44">
        <f t="shared" si="4"/>
        <v>0</v>
      </c>
      <c r="EA35" s="26">
        <v>75033</v>
      </c>
      <c r="EB35" s="44">
        <f t="shared" si="5"/>
        <v>1.3442787130340373E-2</v>
      </c>
      <c r="EC35" s="44">
        <f t="shared" si="6"/>
        <v>1.3442787130340373E-2</v>
      </c>
      <c r="ED35" s="4">
        <v>0</v>
      </c>
      <c r="EE35" s="45">
        <f t="shared" si="7"/>
        <v>0</v>
      </c>
      <c r="EF35" s="44">
        <f t="shared" si="8"/>
        <v>0</v>
      </c>
      <c r="EG35" s="26">
        <v>175229</v>
      </c>
      <c r="EH35" s="44">
        <f t="shared" si="9"/>
        <v>3.0574078135596976E-2</v>
      </c>
      <c r="EI35" s="44">
        <f t="shared" si="10"/>
        <v>3.0574078135596976E-2</v>
      </c>
      <c r="EJ35" s="4">
        <v>0</v>
      </c>
      <c r="EK35" s="45">
        <f t="shared" si="11"/>
        <v>0</v>
      </c>
      <c r="EL35" s="44">
        <f t="shared" si="12"/>
        <v>0</v>
      </c>
      <c r="EM35" s="5"/>
      <c r="EO35" s="26"/>
      <c r="EP35" s="44"/>
      <c r="EQ35" s="44"/>
      <c r="ER35" s="2"/>
      <c r="ES35" s="44"/>
      <c r="ET35" s="44"/>
      <c r="EU35" s="26"/>
      <c r="EV35" s="45"/>
      <c r="EW35" s="45"/>
      <c r="EZ35" s="46"/>
      <c r="FA35" s="26"/>
      <c r="FB35" s="45"/>
      <c r="FC35" s="45"/>
      <c r="FE35" s="45"/>
      <c r="FF35" s="45"/>
      <c r="FG35" s="5"/>
      <c r="FI35" s="26"/>
      <c r="FJ35" s="44"/>
      <c r="FK35" s="44"/>
      <c r="FL35" s="2"/>
      <c r="FM35" s="44"/>
      <c r="FN35" s="44"/>
      <c r="FO35" s="26"/>
      <c r="FP35" s="45"/>
      <c r="FQ35" s="45"/>
      <c r="FT35" s="46"/>
      <c r="FU35" s="26"/>
      <c r="FV35" s="45"/>
      <c r="FW35" s="45"/>
      <c r="FY35" s="45"/>
      <c r="FZ35" s="45"/>
      <c r="GA35" s="5"/>
      <c r="GC35" s="2"/>
      <c r="GD35" s="44"/>
      <c r="GE35" s="2"/>
      <c r="GF35" s="2"/>
      <c r="GG35" s="44"/>
      <c r="GH35" s="2"/>
      <c r="GI35" s="48"/>
      <c r="GN35" s="46"/>
      <c r="GU35" s="5"/>
      <c r="GW35" s="2"/>
      <c r="GX35" s="44"/>
      <c r="GY35" s="2"/>
      <c r="GZ35" s="2"/>
      <c r="HA35" s="44"/>
      <c r="HB35" s="2"/>
      <c r="HC35" s="48"/>
      <c r="HH35" s="46"/>
      <c r="HO35" s="5"/>
      <c r="HQ35" s="2"/>
      <c r="HR35" s="44"/>
      <c r="HS35" s="2"/>
      <c r="HT35" s="2"/>
      <c r="HU35" s="44"/>
      <c r="HV35" s="2"/>
      <c r="HW35" s="48"/>
      <c r="IB35" s="46"/>
      <c r="II35" s="5"/>
      <c r="IK35" s="2"/>
      <c r="IL35" s="44"/>
      <c r="IM35" s="2"/>
      <c r="IN35" s="2"/>
      <c r="IO35" s="44"/>
      <c r="IP35" s="2"/>
      <c r="IQ35" s="48"/>
      <c r="IV35" s="46"/>
    </row>
    <row r="36" spans="1:262" s="4" customFormat="1" ht="13.5" customHeight="1" x14ac:dyDescent="0.25">
      <c r="A36" s="43" t="s">
        <v>1110</v>
      </c>
      <c r="B36" s="4" t="s">
        <v>1126</v>
      </c>
      <c r="C36" s="5"/>
      <c r="E36" s="26"/>
      <c r="F36" s="44"/>
      <c r="G36" s="44"/>
      <c r="H36" s="2"/>
      <c r="I36" s="44"/>
      <c r="J36" s="44"/>
      <c r="K36" s="45"/>
      <c r="L36" s="45"/>
      <c r="M36" s="45"/>
      <c r="P36" s="46"/>
      <c r="Q36" s="26"/>
      <c r="R36" s="45"/>
      <c r="S36" s="45"/>
      <c r="U36" s="45"/>
      <c r="V36" s="45"/>
      <c r="W36" s="5"/>
      <c r="Y36" s="26"/>
      <c r="Z36" s="45"/>
      <c r="AA36" s="45"/>
      <c r="AB36" s="135"/>
      <c r="AC36" s="45"/>
      <c r="AD36" s="45"/>
      <c r="AE36" s="26"/>
      <c r="AF36" s="45"/>
      <c r="AG36" s="45"/>
      <c r="AH36" s="135"/>
      <c r="AI36" s="45"/>
      <c r="AJ36" s="45"/>
      <c r="AK36" s="26"/>
      <c r="AM36" s="45"/>
      <c r="AO36" s="45"/>
      <c r="AP36" s="45"/>
      <c r="AQ36" s="5"/>
      <c r="AS36" s="26"/>
      <c r="AT36" s="45"/>
      <c r="AU36" s="45"/>
      <c r="AV36" s="135"/>
      <c r="AW36" s="45"/>
      <c r="AX36" s="45"/>
      <c r="AY36" s="26"/>
      <c r="AZ36" s="45"/>
      <c r="BA36" s="45"/>
      <c r="BB36" s="135"/>
      <c r="BC36" s="45"/>
      <c r="BD36" s="45"/>
      <c r="BE36" s="26"/>
      <c r="BF36" s="45"/>
      <c r="BG36" s="45"/>
      <c r="BI36" s="45"/>
      <c r="BJ36" s="45"/>
      <c r="BK36" s="5"/>
      <c r="BM36" s="26"/>
      <c r="BN36" s="44"/>
      <c r="BO36" s="44"/>
      <c r="BP36" s="2"/>
      <c r="BQ36" s="44"/>
      <c r="BR36" s="44"/>
      <c r="BS36" s="22"/>
      <c r="BT36" s="45"/>
      <c r="BU36" s="45"/>
      <c r="BV36" s="135"/>
      <c r="BW36" s="45"/>
      <c r="BX36" s="45"/>
      <c r="BY36" s="26"/>
      <c r="BZ36" s="45"/>
      <c r="CA36" s="45"/>
      <c r="CC36" s="45"/>
      <c r="CD36" s="45"/>
      <c r="CE36" s="26"/>
      <c r="CG36" s="26"/>
      <c r="CH36" s="44"/>
      <c r="CI36" s="44"/>
      <c r="CJ36" s="2"/>
      <c r="CK36" s="44"/>
      <c r="CL36" s="44"/>
      <c r="CM36" s="26"/>
      <c r="CN36" s="45"/>
      <c r="CO36" s="45"/>
      <c r="CP36" s="135"/>
      <c r="CQ36" s="45"/>
      <c r="CR36" s="45"/>
      <c r="CS36" s="26"/>
      <c r="CT36" s="45"/>
      <c r="CU36" s="45"/>
      <c r="CW36" s="45"/>
      <c r="CX36" s="45"/>
      <c r="CY36" s="5"/>
      <c r="DA36" s="26"/>
      <c r="DB36" s="44"/>
      <c r="DC36" s="44"/>
      <c r="DD36" s="2"/>
      <c r="DE36" s="44"/>
      <c r="DF36" s="44"/>
      <c r="DG36" s="26"/>
      <c r="DH36" s="45"/>
      <c r="DI36" s="45"/>
      <c r="DJ36" s="135"/>
      <c r="DK36" s="45"/>
      <c r="DL36" s="45"/>
      <c r="DM36" s="26"/>
      <c r="DN36" s="45"/>
      <c r="DO36" s="45"/>
      <c r="DQ36" s="45"/>
      <c r="DR36" s="45"/>
      <c r="DS36" s="5"/>
      <c r="DU36" s="26">
        <v>26477</v>
      </c>
      <c r="DV36" s="44">
        <f t="shared" si="1"/>
        <v>4.6197254267056316E-3</v>
      </c>
      <c r="DW36" s="44">
        <f t="shared" si="2"/>
        <v>4.6197254267056316E-3</v>
      </c>
      <c r="DX36" s="2">
        <f t="shared" si="13"/>
        <v>1</v>
      </c>
      <c r="DY36" s="44">
        <f t="shared" si="3"/>
        <v>5.0251256281407036E-3</v>
      </c>
      <c r="DZ36" s="44">
        <f t="shared" si="4"/>
        <v>5.0251256281407036E-3</v>
      </c>
      <c r="EA36" s="26">
        <v>0</v>
      </c>
      <c r="EB36" s="44">
        <f t="shared" si="5"/>
        <v>0</v>
      </c>
      <c r="EC36" s="44">
        <f t="shared" si="6"/>
        <v>0</v>
      </c>
      <c r="ED36" s="4">
        <v>0</v>
      </c>
      <c r="EE36" s="45">
        <f t="shared" si="7"/>
        <v>0</v>
      </c>
      <c r="EF36" s="44">
        <f t="shared" si="8"/>
        <v>0</v>
      </c>
      <c r="EG36" s="26">
        <v>26477</v>
      </c>
      <c r="EH36" s="44">
        <f t="shared" si="9"/>
        <v>4.6197254267056316E-3</v>
      </c>
      <c r="EI36" s="44">
        <f t="shared" si="10"/>
        <v>4.6197254267056316E-3</v>
      </c>
      <c r="EJ36" s="4">
        <v>1</v>
      </c>
      <c r="EK36" s="45">
        <f t="shared" si="11"/>
        <v>1.0752688172043012E-2</v>
      </c>
      <c r="EL36" s="44">
        <f t="shared" si="12"/>
        <v>1.0752688172043012E-2</v>
      </c>
      <c r="EM36" s="5"/>
      <c r="EO36" s="26">
        <v>24630</v>
      </c>
      <c r="EP36" s="44">
        <f>EO36/$EM$7</f>
        <v>4.3555454953791957E-3</v>
      </c>
      <c r="EQ36" s="44">
        <f>EP36</f>
        <v>4.3555454953791957E-3</v>
      </c>
      <c r="ER36" s="2">
        <v>1</v>
      </c>
      <c r="ES36" s="44">
        <f>ER36/$EM$3</f>
        <v>5.0251256281407036E-3</v>
      </c>
      <c r="ET36" s="44">
        <f>ES36</f>
        <v>5.0251256281407036E-3</v>
      </c>
      <c r="EU36" s="26"/>
      <c r="EV36" s="45"/>
      <c r="EW36" s="45"/>
      <c r="EZ36" s="46"/>
      <c r="FA36" s="26"/>
      <c r="FB36" s="45"/>
      <c r="FC36" s="45"/>
      <c r="FE36" s="45"/>
      <c r="FF36" s="45"/>
      <c r="FG36" s="5"/>
      <c r="FI36" s="26"/>
      <c r="FJ36" s="44"/>
      <c r="FK36" s="44"/>
      <c r="FL36" s="2"/>
      <c r="FM36" s="44"/>
      <c r="FN36" s="44"/>
      <c r="FO36" s="26"/>
      <c r="FP36" s="45"/>
      <c r="FQ36" s="45"/>
      <c r="FT36" s="46"/>
      <c r="FU36" s="26"/>
      <c r="FV36" s="45"/>
      <c r="FW36" s="45"/>
      <c r="FY36" s="45"/>
      <c r="FZ36" s="45"/>
      <c r="GA36" s="5"/>
      <c r="GC36" s="2"/>
      <c r="GD36" s="44"/>
      <c r="GE36" s="2"/>
      <c r="GF36" s="2"/>
      <c r="GG36" s="44"/>
      <c r="GH36" s="2"/>
      <c r="GI36" s="48"/>
      <c r="GN36" s="46"/>
      <c r="GU36" s="5"/>
      <c r="GW36" s="2"/>
      <c r="GX36" s="44"/>
      <c r="GY36" s="2"/>
      <c r="GZ36" s="2"/>
      <c r="HA36" s="44"/>
      <c r="HB36" s="2"/>
      <c r="HC36" s="48"/>
      <c r="HH36" s="46"/>
      <c r="HO36" s="5"/>
      <c r="HQ36" s="2"/>
      <c r="HR36" s="44"/>
      <c r="HS36" s="2"/>
      <c r="HT36" s="2"/>
      <c r="HU36" s="44"/>
      <c r="HV36" s="2"/>
      <c r="HW36" s="48"/>
      <c r="IB36" s="46"/>
      <c r="II36" s="5"/>
      <c r="IK36" s="2"/>
      <c r="IL36" s="44"/>
      <c r="IM36" s="2"/>
      <c r="IN36" s="2"/>
      <c r="IO36" s="44"/>
      <c r="IP36" s="2"/>
      <c r="IQ36" s="48"/>
      <c r="IV36" s="46"/>
    </row>
    <row r="37" spans="1:262" s="4" customFormat="1" ht="13.5" customHeight="1" x14ac:dyDescent="0.25">
      <c r="A37" s="43" t="s">
        <v>1121</v>
      </c>
      <c r="B37" s="4" t="s">
        <v>1122</v>
      </c>
      <c r="C37" s="5"/>
      <c r="E37" s="26"/>
      <c r="F37" s="44"/>
      <c r="G37" s="44"/>
      <c r="H37" s="2"/>
      <c r="I37" s="44"/>
      <c r="J37" s="44"/>
      <c r="K37" s="45"/>
      <c r="L37" s="45"/>
      <c r="M37" s="45"/>
      <c r="P37" s="46"/>
      <c r="Q37" s="26"/>
      <c r="R37" s="45"/>
      <c r="S37" s="45"/>
      <c r="U37" s="45"/>
      <c r="V37" s="45"/>
      <c r="W37" s="5"/>
      <c r="Y37" s="26"/>
      <c r="Z37" s="45"/>
      <c r="AA37" s="45"/>
      <c r="AB37" s="135"/>
      <c r="AC37" s="45"/>
      <c r="AD37" s="45"/>
      <c r="AE37" s="26"/>
      <c r="AF37" s="45"/>
      <c r="AG37" s="45"/>
      <c r="AH37" s="135"/>
      <c r="AI37" s="45"/>
      <c r="AJ37" s="45"/>
      <c r="AK37" s="26"/>
      <c r="AM37" s="45"/>
      <c r="AO37" s="45"/>
      <c r="AP37" s="45"/>
      <c r="AQ37" s="5"/>
      <c r="AS37" s="26"/>
      <c r="AT37" s="45"/>
      <c r="AU37" s="45"/>
      <c r="AV37" s="135"/>
      <c r="AW37" s="45"/>
      <c r="AX37" s="45"/>
      <c r="AY37" s="26"/>
      <c r="AZ37" s="45"/>
      <c r="BA37" s="45"/>
      <c r="BB37" s="135"/>
      <c r="BC37" s="45"/>
      <c r="BD37" s="45"/>
      <c r="BE37" s="26"/>
      <c r="BF37" s="45"/>
      <c r="BG37" s="45"/>
      <c r="BI37" s="45"/>
      <c r="BJ37" s="45"/>
      <c r="BK37" s="5"/>
      <c r="BM37" s="26"/>
      <c r="BN37" s="44"/>
      <c r="BO37" s="44"/>
      <c r="BP37" s="2"/>
      <c r="BQ37" s="44"/>
      <c r="BR37" s="44"/>
      <c r="BS37" s="22"/>
      <c r="BT37" s="45"/>
      <c r="BU37" s="45"/>
      <c r="BV37" s="135"/>
      <c r="BW37" s="45"/>
      <c r="BX37" s="45"/>
      <c r="BY37" s="26"/>
      <c r="BZ37" s="45"/>
      <c r="CA37" s="45"/>
      <c r="CC37" s="45"/>
      <c r="CD37" s="45"/>
      <c r="CE37" s="26"/>
      <c r="CG37" s="26"/>
      <c r="CH37" s="44"/>
      <c r="CI37" s="44"/>
      <c r="CJ37" s="2"/>
      <c r="CK37" s="44"/>
      <c r="CL37" s="44"/>
      <c r="CM37" s="26"/>
      <c r="CN37" s="45"/>
      <c r="CO37" s="45"/>
      <c r="CP37" s="135"/>
      <c r="CQ37" s="45"/>
      <c r="CR37" s="45"/>
      <c r="CS37" s="26"/>
      <c r="CT37" s="45"/>
      <c r="CU37" s="45"/>
      <c r="CW37" s="45"/>
      <c r="CX37" s="45"/>
      <c r="CY37" s="5"/>
      <c r="DA37" s="26"/>
      <c r="DB37" s="44"/>
      <c r="DC37" s="44"/>
      <c r="DD37" s="2"/>
      <c r="DE37" s="44"/>
      <c r="DF37" s="44"/>
      <c r="DG37" s="26"/>
      <c r="DH37" s="45"/>
      <c r="DI37" s="45"/>
      <c r="DJ37" s="135"/>
      <c r="DK37" s="45"/>
      <c r="DL37" s="45"/>
      <c r="DM37" s="26"/>
      <c r="DN37" s="45"/>
      <c r="DO37" s="45"/>
      <c r="DQ37" s="45"/>
      <c r="DR37" s="45"/>
      <c r="DS37" s="5"/>
      <c r="DU37" s="26">
        <v>99414</v>
      </c>
      <c r="DV37" s="44">
        <f t="shared" si="1"/>
        <v>1.7345824057503255E-2</v>
      </c>
      <c r="DW37" s="44">
        <f t="shared" si="2"/>
        <v>1.7345824057503255E-2</v>
      </c>
      <c r="DX37" s="2">
        <f t="shared" si="13"/>
        <v>0</v>
      </c>
      <c r="DY37" s="44">
        <f t="shared" si="3"/>
        <v>0</v>
      </c>
      <c r="DZ37" s="44">
        <f t="shared" si="4"/>
        <v>0</v>
      </c>
      <c r="EA37" s="26">
        <v>39763</v>
      </c>
      <c r="EB37" s="44">
        <f t="shared" si="5"/>
        <v>7.123872758169396E-3</v>
      </c>
      <c r="EC37" s="44">
        <f t="shared" si="6"/>
        <v>7.123872758169396E-3</v>
      </c>
      <c r="ED37" s="4">
        <v>0</v>
      </c>
      <c r="EE37" s="45">
        <f t="shared" si="7"/>
        <v>0</v>
      </c>
      <c r="EF37" s="44">
        <f t="shared" si="8"/>
        <v>0</v>
      </c>
      <c r="EG37" s="26">
        <v>99414</v>
      </c>
      <c r="EH37" s="44">
        <f t="shared" si="9"/>
        <v>1.7345824057503255E-2</v>
      </c>
      <c r="EI37" s="44">
        <f t="shared" si="10"/>
        <v>1.7345824057503255E-2</v>
      </c>
      <c r="EJ37" s="4">
        <v>0</v>
      </c>
      <c r="EK37" s="45">
        <f t="shared" si="11"/>
        <v>0</v>
      </c>
      <c r="EL37" s="44">
        <f t="shared" si="12"/>
        <v>0</v>
      </c>
      <c r="EM37" s="5"/>
      <c r="EO37" s="26"/>
      <c r="EP37" s="44"/>
      <c r="EQ37" s="44"/>
      <c r="ER37" s="2"/>
      <c r="ES37" s="44"/>
      <c r="ET37" s="44"/>
      <c r="EU37" s="26"/>
      <c r="EV37" s="45"/>
      <c r="EW37" s="45"/>
      <c r="EZ37" s="46"/>
      <c r="FA37" s="26"/>
      <c r="FB37" s="45"/>
      <c r="FC37" s="45"/>
      <c r="FE37" s="45"/>
      <c r="FF37" s="45"/>
      <c r="FG37" s="5"/>
      <c r="FI37" s="26"/>
      <c r="FJ37" s="44"/>
      <c r="FK37" s="44"/>
      <c r="FL37" s="2"/>
      <c r="FM37" s="44"/>
      <c r="FN37" s="44"/>
      <c r="FO37" s="26"/>
      <c r="FP37" s="45"/>
      <c r="FQ37" s="45"/>
      <c r="FT37" s="46"/>
      <c r="FU37" s="26"/>
      <c r="FV37" s="45"/>
      <c r="FW37" s="45"/>
      <c r="FY37" s="45"/>
      <c r="FZ37" s="45"/>
      <c r="GA37" s="5"/>
      <c r="GC37" s="2"/>
      <c r="GD37" s="44"/>
      <c r="GE37" s="2"/>
      <c r="GF37" s="2"/>
      <c r="GG37" s="44"/>
      <c r="GH37" s="2"/>
      <c r="GI37" s="48"/>
      <c r="GN37" s="46"/>
      <c r="GU37" s="5"/>
      <c r="GW37" s="2"/>
      <c r="GX37" s="44"/>
      <c r="GY37" s="2"/>
      <c r="GZ37" s="2"/>
      <c r="HA37" s="44"/>
      <c r="HB37" s="2"/>
      <c r="HC37" s="48"/>
      <c r="HH37" s="46"/>
      <c r="HO37" s="5"/>
      <c r="HQ37" s="2"/>
      <c r="HR37" s="44"/>
      <c r="HS37" s="2"/>
      <c r="HT37" s="2"/>
      <c r="HU37" s="44"/>
      <c r="HV37" s="2"/>
      <c r="HW37" s="48"/>
      <c r="IB37" s="46"/>
      <c r="II37" s="5"/>
      <c r="IK37" s="2"/>
      <c r="IL37" s="44"/>
      <c r="IM37" s="2"/>
      <c r="IN37" s="2"/>
      <c r="IO37" s="44"/>
      <c r="IP37" s="2"/>
      <c r="IQ37" s="48"/>
      <c r="IV37" s="46"/>
    </row>
    <row r="38" spans="1:262" s="4" customFormat="1" ht="13.5" customHeight="1" x14ac:dyDescent="0.25">
      <c r="A38" s="43" t="s">
        <v>999</v>
      </c>
      <c r="B38" s="2" t="s">
        <v>955</v>
      </c>
      <c r="C38" s="5"/>
      <c r="E38" s="26"/>
      <c r="F38" s="44"/>
      <c r="G38" s="44"/>
      <c r="H38" s="2"/>
      <c r="I38" s="44"/>
      <c r="J38" s="44"/>
      <c r="K38" s="45"/>
      <c r="L38" s="45"/>
      <c r="M38" s="45"/>
      <c r="P38" s="46"/>
      <c r="Q38" s="26"/>
      <c r="R38" s="45"/>
      <c r="S38" s="45"/>
      <c r="U38" s="45"/>
      <c r="V38" s="45"/>
      <c r="W38" s="5"/>
      <c r="Y38" s="26"/>
      <c r="Z38" s="44"/>
      <c r="AA38" s="44"/>
      <c r="AB38" s="2"/>
      <c r="AC38" s="44"/>
      <c r="AD38" s="44"/>
      <c r="AE38" s="26"/>
      <c r="AF38" s="45"/>
      <c r="AG38" s="45"/>
      <c r="AH38" s="135"/>
      <c r="AI38" s="45"/>
      <c r="AJ38" s="45"/>
      <c r="AK38" s="26"/>
      <c r="AM38" s="45"/>
      <c r="AO38" s="45"/>
      <c r="AP38" s="45"/>
      <c r="AQ38" s="5"/>
      <c r="AS38" s="26"/>
      <c r="AT38" s="45"/>
      <c r="AU38" s="45"/>
      <c r="AV38" s="2"/>
      <c r="AW38" s="45"/>
      <c r="AX38" s="45"/>
      <c r="AY38" s="26"/>
      <c r="AZ38" s="45"/>
      <c r="BA38" s="45"/>
      <c r="BB38" s="135"/>
      <c r="BC38" s="45"/>
      <c r="BD38" s="45"/>
      <c r="BE38" s="26"/>
      <c r="BF38" s="45"/>
      <c r="BG38" s="45"/>
      <c r="BI38" s="45"/>
      <c r="BJ38" s="45"/>
      <c r="BK38" s="5"/>
      <c r="BM38" s="26"/>
      <c r="BN38" s="44"/>
      <c r="BO38" s="44"/>
      <c r="BP38" s="2"/>
      <c r="BQ38" s="44"/>
      <c r="BR38" s="44"/>
      <c r="BS38" s="22"/>
      <c r="BT38" s="45"/>
      <c r="BU38" s="45"/>
      <c r="BV38" s="135"/>
      <c r="BW38" s="45"/>
      <c r="BX38" s="45"/>
      <c r="BY38" s="26"/>
      <c r="BZ38" s="45"/>
      <c r="CA38" s="45"/>
      <c r="CC38" s="45"/>
      <c r="CD38" s="45"/>
      <c r="CE38" s="26"/>
      <c r="CG38" s="26"/>
      <c r="CH38" s="44"/>
      <c r="CI38" s="44"/>
      <c r="CJ38" s="2"/>
      <c r="CK38" s="44"/>
      <c r="CL38" s="44"/>
      <c r="CM38" s="26"/>
      <c r="CN38" s="45"/>
      <c r="CO38" s="45"/>
      <c r="CP38" s="135"/>
      <c r="CQ38" s="45"/>
      <c r="CR38" s="45"/>
      <c r="CS38" s="26"/>
      <c r="CT38" s="45"/>
      <c r="CU38" s="45"/>
      <c r="CW38" s="45"/>
      <c r="CX38" s="45"/>
      <c r="CY38" s="5"/>
      <c r="DA38" s="26"/>
      <c r="DB38" s="44"/>
      <c r="DC38" s="44"/>
      <c r="DD38" s="2"/>
      <c r="DE38" s="44"/>
      <c r="DF38" s="44"/>
      <c r="DG38" s="26"/>
      <c r="DH38" s="45"/>
      <c r="DI38" s="45"/>
      <c r="DJ38" s="135"/>
      <c r="DK38" s="45"/>
      <c r="DL38" s="45"/>
      <c r="DM38" s="26"/>
      <c r="DN38" s="45"/>
      <c r="DO38" s="45"/>
      <c r="DQ38" s="45"/>
      <c r="DR38" s="45"/>
      <c r="DS38" s="5"/>
      <c r="DU38" s="26">
        <v>0</v>
      </c>
      <c r="DV38" s="44">
        <f t="shared" ref="DV38" si="14">DU38/DS$7</f>
        <v>0</v>
      </c>
      <c r="DW38" s="44">
        <f t="shared" ref="DW38" si="15">DV38-DB38</f>
        <v>0</v>
      </c>
      <c r="DX38" s="2">
        <v>1</v>
      </c>
      <c r="DY38" s="44">
        <f t="shared" si="3"/>
        <v>5.0251256281407036E-3</v>
      </c>
      <c r="DZ38" s="44">
        <f t="shared" ref="DZ38" si="16">DY38-DE38</f>
        <v>5.0251256281407036E-3</v>
      </c>
      <c r="EA38" s="26">
        <v>55612</v>
      </c>
      <c r="EB38" s="44">
        <f t="shared" si="5"/>
        <v>9.9633531631747214E-3</v>
      </c>
      <c r="EC38" s="44">
        <f t="shared" ref="EC38" si="17">EB38-DH38</f>
        <v>9.9633531631747214E-3</v>
      </c>
      <c r="ED38" s="4">
        <v>1</v>
      </c>
      <c r="EE38" s="45">
        <f t="shared" ref="EE38" si="18">ED38/EA$3</f>
        <v>9.433962264150943E-3</v>
      </c>
      <c r="EF38" s="44">
        <f t="shared" ref="EF38" si="19">EE38-DK38</f>
        <v>9.433962264150943E-3</v>
      </c>
      <c r="EG38" s="26">
        <v>0</v>
      </c>
      <c r="EH38" s="44">
        <f t="shared" si="9"/>
        <v>0</v>
      </c>
      <c r="EI38" s="44">
        <f t="shared" ref="EI38" si="20">EH38-DN38</f>
        <v>0</v>
      </c>
      <c r="EJ38" s="4">
        <v>0</v>
      </c>
      <c r="EK38" s="45">
        <f t="shared" ref="EK38" si="21">EJ38/EG$3</f>
        <v>0</v>
      </c>
      <c r="EL38" s="44">
        <f t="shared" ref="EL38" si="22">EK38-DQ38</f>
        <v>0</v>
      </c>
      <c r="EM38" s="5"/>
      <c r="EO38" s="26">
        <v>0</v>
      </c>
      <c r="EP38" s="44">
        <f>EO38/$EM$7</f>
        <v>0</v>
      </c>
      <c r="EQ38" s="44">
        <f>EP38</f>
        <v>0</v>
      </c>
      <c r="ER38" s="2">
        <v>1</v>
      </c>
      <c r="ES38" s="44">
        <f>ER38/$EM$3</f>
        <v>5.0251256281407036E-3</v>
      </c>
      <c r="ET38" s="44">
        <f>ES38</f>
        <v>5.0251256281407036E-3</v>
      </c>
      <c r="EU38" s="26"/>
      <c r="EV38" s="45"/>
      <c r="EW38" s="45"/>
      <c r="EZ38" s="46"/>
      <c r="FA38" s="26"/>
      <c r="FB38" s="45"/>
      <c r="FC38" s="45"/>
      <c r="FE38" s="45"/>
      <c r="FF38" s="45"/>
      <c r="FG38" s="5"/>
      <c r="FI38" s="26"/>
      <c r="FJ38" s="44"/>
      <c r="FK38" s="44"/>
      <c r="FL38" s="2"/>
      <c r="FM38" s="44"/>
      <c r="FN38" s="44"/>
      <c r="FO38" s="26"/>
      <c r="FP38" s="45"/>
      <c r="FQ38" s="45"/>
      <c r="FT38" s="46"/>
      <c r="FU38" s="26"/>
      <c r="FV38" s="45"/>
      <c r="FW38" s="45"/>
      <c r="FY38" s="45"/>
      <c r="FZ38" s="45"/>
      <c r="GA38" s="16"/>
      <c r="GB38" s="50"/>
      <c r="GC38" s="50"/>
      <c r="GD38" s="51"/>
      <c r="GE38" s="2"/>
      <c r="GF38" s="52"/>
      <c r="GG38" s="51"/>
      <c r="GH38" s="2"/>
      <c r="GI38" s="53"/>
      <c r="GJ38" s="2"/>
      <c r="GK38" s="2"/>
      <c r="GL38" s="2"/>
      <c r="GM38" s="2"/>
      <c r="GN38" s="54"/>
      <c r="GO38" s="2"/>
      <c r="GP38" s="2"/>
      <c r="GQ38" s="2"/>
      <c r="GR38" s="2"/>
      <c r="GS38" s="2"/>
      <c r="GT38" s="2"/>
      <c r="GU38" s="16"/>
      <c r="GV38" s="50"/>
      <c r="GW38" s="50"/>
      <c r="GX38" s="51"/>
      <c r="GY38" s="2"/>
      <c r="GZ38" s="52"/>
      <c r="HA38" s="51"/>
      <c r="HB38" s="2"/>
      <c r="HC38" s="53"/>
      <c r="HD38" s="2"/>
      <c r="HE38" s="2"/>
      <c r="HF38" s="2"/>
      <c r="HG38" s="2"/>
      <c r="HH38" s="54"/>
      <c r="HI38" s="2"/>
      <c r="HJ38" s="2"/>
      <c r="HK38" s="2"/>
      <c r="HL38" s="2"/>
      <c r="HM38" s="2"/>
      <c r="HN38" s="2"/>
      <c r="HO38" s="16"/>
      <c r="HP38" s="50"/>
      <c r="HQ38" s="50"/>
      <c r="HR38" s="51"/>
      <c r="HS38" s="2"/>
      <c r="HT38" s="52"/>
      <c r="HU38" s="51"/>
      <c r="HV38" s="2"/>
      <c r="HW38" s="53"/>
      <c r="HX38" s="2"/>
      <c r="HY38" s="2"/>
      <c r="HZ38" s="2"/>
      <c r="IA38" s="2"/>
      <c r="IB38" s="54"/>
      <c r="IC38" s="2"/>
      <c r="ID38" s="2"/>
      <c r="IE38" s="2"/>
      <c r="IF38" s="2"/>
      <c r="IG38" s="2"/>
      <c r="IH38" s="2"/>
      <c r="II38" s="16"/>
      <c r="IJ38" s="50"/>
      <c r="IK38" s="50"/>
      <c r="IL38" s="51"/>
      <c r="IM38" s="2"/>
      <c r="IN38" s="52"/>
      <c r="IO38" s="51"/>
      <c r="IP38" s="2"/>
      <c r="IQ38" s="53"/>
      <c r="IR38" s="2"/>
      <c r="IS38" s="2"/>
      <c r="IT38" s="2"/>
      <c r="IU38" s="2"/>
      <c r="IV38" s="54"/>
      <c r="IW38" s="2"/>
      <c r="IX38" s="2"/>
      <c r="IY38" s="2"/>
      <c r="IZ38" s="2"/>
      <c r="JA38" s="2"/>
      <c r="JB38" s="2"/>
    </row>
    <row r="39" spans="1:262" s="4" customFormat="1" ht="13.5" customHeight="1" x14ac:dyDescent="0.25">
      <c r="A39" s="43" t="s">
        <v>1062</v>
      </c>
      <c r="B39" s="2" t="s">
        <v>1059</v>
      </c>
      <c r="C39" s="5"/>
      <c r="E39" s="26"/>
      <c r="F39" s="44"/>
      <c r="G39" s="45"/>
      <c r="H39" s="2"/>
      <c r="I39" s="44"/>
      <c r="J39" s="45"/>
      <c r="K39" s="45"/>
      <c r="L39" s="45"/>
      <c r="M39" s="45"/>
      <c r="P39" s="46"/>
      <c r="Q39" s="26"/>
      <c r="R39" s="45"/>
      <c r="S39" s="45"/>
      <c r="U39" s="45"/>
      <c r="V39" s="45"/>
      <c r="W39" s="5"/>
      <c r="Y39" s="26"/>
      <c r="Z39" s="44"/>
      <c r="AA39" s="44"/>
      <c r="AB39" s="2"/>
      <c r="AC39" s="44"/>
      <c r="AD39" s="44"/>
      <c r="AE39" s="26"/>
      <c r="AF39" s="45"/>
      <c r="AG39" s="45"/>
      <c r="AH39" s="135"/>
      <c r="AI39" s="45"/>
      <c r="AJ39" s="45"/>
      <c r="AK39" s="26"/>
      <c r="AM39" s="45"/>
      <c r="AO39" s="45"/>
      <c r="AP39" s="45"/>
      <c r="AQ39" s="5"/>
      <c r="AS39" s="26"/>
      <c r="AT39" s="45"/>
      <c r="AU39" s="45"/>
      <c r="AV39" s="2"/>
      <c r="AW39" s="45"/>
      <c r="AX39" s="45"/>
      <c r="AY39" s="26"/>
      <c r="AZ39" s="45"/>
      <c r="BA39" s="45"/>
      <c r="BB39" s="135"/>
      <c r="BC39" s="45"/>
      <c r="BD39" s="45"/>
      <c r="BE39" s="26"/>
      <c r="BF39" s="45"/>
      <c r="BG39" s="45"/>
      <c r="BI39" s="45"/>
      <c r="BJ39" s="45"/>
      <c r="BK39" s="5"/>
      <c r="BM39" s="26"/>
      <c r="BN39" s="44"/>
      <c r="BO39" s="44"/>
      <c r="BP39" s="2"/>
      <c r="BQ39" s="44"/>
      <c r="BR39" s="44"/>
      <c r="BS39" s="22"/>
      <c r="BT39" s="45"/>
      <c r="BU39" s="45"/>
      <c r="BV39" s="135"/>
      <c r="BW39" s="45"/>
      <c r="BX39" s="45"/>
      <c r="BY39" s="26"/>
      <c r="BZ39" s="45"/>
      <c r="CA39" s="45"/>
      <c r="CC39" s="45"/>
      <c r="CD39" s="45"/>
      <c r="CE39" s="26"/>
      <c r="CG39" s="26"/>
      <c r="CH39" s="44"/>
      <c r="CI39" s="44"/>
      <c r="CJ39" s="2"/>
      <c r="CK39" s="44"/>
      <c r="CL39" s="44"/>
      <c r="CM39" s="26"/>
      <c r="CN39" s="45"/>
      <c r="CO39" s="45"/>
      <c r="CP39" s="135"/>
      <c r="CQ39" s="45"/>
      <c r="CR39" s="45"/>
      <c r="CS39" s="26"/>
      <c r="CT39" s="45"/>
      <c r="CU39" s="45"/>
      <c r="CW39" s="45"/>
      <c r="CX39" s="45"/>
      <c r="CY39" s="5"/>
      <c r="DA39" s="26"/>
      <c r="DB39" s="44"/>
      <c r="DC39" s="44"/>
      <c r="DD39" s="2"/>
      <c r="DE39" s="44"/>
      <c r="DF39" s="44"/>
      <c r="DG39" s="26"/>
      <c r="DH39" s="45"/>
      <c r="DI39" s="45"/>
      <c r="DJ39" s="135"/>
      <c r="DK39" s="45"/>
      <c r="DL39" s="45"/>
      <c r="DM39" s="26"/>
      <c r="DN39" s="45"/>
      <c r="DO39" s="45"/>
      <c r="DQ39" s="45"/>
      <c r="DR39" s="45"/>
      <c r="DS39" s="5"/>
      <c r="DU39" s="26"/>
      <c r="DV39" s="44"/>
      <c r="DW39" s="44"/>
      <c r="DX39" s="2"/>
      <c r="DY39" s="44"/>
      <c r="DZ39" s="44"/>
      <c r="EA39" s="26"/>
      <c r="EC39" s="47"/>
      <c r="EF39" s="46"/>
      <c r="EG39" s="26"/>
      <c r="EH39" s="45"/>
      <c r="EI39" s="45"/>
      <c r="EK39" s="45"/>
      <c r="EL39" s="45"/>
      <c r="EM39" s="5"/>
      <c r="EO39" s="26"/>
      <c r="EP39" s="44"/>
      <c r="EQ39" s="44"/>
      <c r="ER39" s="2"/>
      <c r="ES39" s="44"/>
      <c r="ET39" s="44"/>
      <c r="EU39" s="26"/>
      <c r="EV39" s="45"/>
      <c r="EW39" s="45"/>
      <c r="EZ39" s="46"/>
      <c r="FA39" s="26"/>
      <c r="FB39" s="45"/>
      <c r="FC39" s="45"/>
      <c r="FE39" s="45"/>
      <c r="FF39" s="45"/>
      <c r="FG39" s="5"/>
      <c r="FI39" s="26"/>
      <c r="FJ39" s="44"/>
      <c r="FK39" s="44"/>
      <c r="FL39" s="2"/>
      <c r="FM39" s="44"/>
      <c r="FN39" s="44"/>
      <c r="FO39" s="26"/>
      <c r="FP39" s="45"/>
      <c r="FQ39" s="45"/>
      <c r="FT39" s="46"/>
      <c r="FU39" s="26"/>
      <c r="FV39" s="45"/>
      <c r="FW39" s="45"/>
      <c r="FY39" s="45"/>
      <c r="FZ39" s="45"/>
      <c r="GA39" s="16"/>
      <c r="GB39" s="50"/>
      <c r="GC39" s="50"/>
      <c r="GD39" s="51"/>
      <c r="GE39" s="2"/>
      <c r="GF39" s="52"/>
      <c r="GG39" s="51"/>
      <c r="GH39" s="2"/>
      <c r="GI39" s="53"/>
      <c r="GJ39" s="2"/>
      <c r="GK39" s="2"/>
      <c r="GL39" s="2"/>
      <c r="GM39" s="2"/>
      <c r="GN39" s="54"/>
      <c r="GO39" s="2"/>
      <c r="GP39" s="2"/>
      <c r="GQ39" s="2"/>
      <c r="GR39" s="2"/>
      <c r="GS39" s="2"/>
      <c r="GT39" s="2"/>
      <c r="GU39" s="16"/>
      <c r="GV39" s="50"/>
      <c r="GW39" s="50"/>
      <c r="GX39" s="51"/>
      <c r="GY39" s="2"/>
      <c r="GZ39" s="52"/>
      <c r="HA39" s="51"/>
      <c r="HB39" s="2"/>
      <c r="HC39" s="53"/>
      <c r="HD39" s="2"/>
      <c r="HE39" s="2"/>
      <c r="HF39" s="2"/>
      <c r="HG39" s="2"/>
      <c r="HH39" s="54"/>
      <c r="HI39" s="2"/>
      <c r="HJ39" s="2"/>
      <c r="HK39" s="2"/>
      <c r="HL39" s="2"/>
      <c r="HM39" s="2"/>
      <c r="HN39" s="2"/>
      <c r="HO39" s="16"/>
      <c r="HP39" s="50"/>
      <c r="HQ39" s="50"/>
      <c r="HR39" s="51"/>
      <c r="HS39" s="2"/>
      <c r="HT39" s="52"/>
      <c r="HU39" s="51"/>
      <c r="HV39" s="2"/>
      <c r="HW39" s="53"/>
      <c r="HX39" s="2"/>
      <c r="HY39" s="2"/>
      <c r="HZ39" s="2"/>
      <c r="IA39" s="2"/>
      <c r="IB39" s="54"/>
      <c r="IC39" s="2"/>
      <c r="ID39" s="2"/>
      <c r="IE39" s="2"/>
      <c r="IF39" s="2"/>
      <c r="IG39" s="2"/>
      <c r="IH39" s="2"/>
      <c r="II39" s="16"/>
      <c r="IJ39" s="50"/>
      <c r="IK39" s="50"/>
      <c r="IL39" s="51"/>
      <c r="IM39" s="2"/>
      <c r="IN39" s="52"/>
      <c r="IO39" s="51"/>
      <c r="IP39" s="2"/>
      <c r="IQ39" s="53"/>
      <c r="IR39" s="2"/>
      <c r="IS39" s="2"/>
      <c r="IT39" s="2"/>
      <c r="IU39" s="2"/>
      <c r="IV39" s="54"/>
      <c r="IW39" s="2"/>
      <c r="IX39" s="2"/>
      <c r="IY39" s="2"/>
      <c r="IZ39" s="2"/>
      <c r="JA39" s="2"/>
      <c r="JB39" s="2"/>
    </row>
    <row r="40" spans="1:262" s="4" customFormat="1" ht="13.5" customHeight="1" x14ac:dyDescent="0.25">
      <c r="A40" s="43" t="s">
        <v>1154</v>
      </c>
      <c r="B40" s="2" t="s">
        <v>1152</v>
      </c>
      <c r="C40" s="5"/>
      <c r="E40" s="26"/>
      <c r="F40" s="44"/>
      <c r="G40" s="45"/>
      <c r="H40" s="2"/>
      <c r="I40" s="44"/>
      <c r="J40" s="45"/>
      <c r="K40" s="45"/>
      <c r="L40" s="45"/>
      <c r="M40" s="45"/>
      <c r="P40" s="46"/>
      <c r="Q40" s="26"/>
      <c r="R40" s="45"/>
      <c r="S40" s="45"/>
      <c r="U40" s="45"/>
      <c r="V40" s="45"/>
      <c r="W40" s="5"/>
      <c r="Y40" s="26"/>
      <c r="Z40" s="44"/>
      <c r="AA40" s="44"/>
      <c r="AB40" s="2"/>
      <c r="AC40" s="44"/>
      <c r="AD40" s="44"/>
      <c r="AE40" s="26"/>
      <c r="AF40" s="45"/>
      <c r="AG40" s="45"/>
      <c r="AH40" s="135"/>
      <c r="AI40" s="45"/>
      <c r="AJ40" s="45"/>
      <c r="AK40" s="26"/>
      <c r="AM40" s="45"/>
      <c r="AO40" s="45"/>
      <c r="AP40" s="45"/>
      <c r="AQ40" s="5"/>
      <c r="AS40" s="26"/>
      <c r="AT40" s="45"/>
      <c r="AU40" s="45"/>
      <c r="AV40" s="2"/>
      <c r="AW40" s="45"/>
      <c r="AX40" s="45"/>
      <c r="AY40" s="26"/>
      <c r="AZ40" s="45"/>
      <c r="BA40" s="45"/>
      <c r="BB40" s="135"/>
      <c r="BC40" s="45"/>
      <c r="BD40" s="45"/>
      <c r="BE40" s="26"/>
      <c r="BF40" s="45"/>
      <c r="BG40" s="45"/>
      <c r="BI40" s="45"/>
      <c r="BJ40" s="45"/>
      <c r="BK40" s="5"/>
      <c r="BM40" s="26"/>
      <c r="BN40" s="44"/>
      <c r="BO40" s="44"/>
      <c r="BP40" s="2"/>
      <c r="BQ40" s="44"/>
      <c r="BR40" s="44"/>
      <c r="BS40" s="22"/>
      <c r="BT40" s="45"/>
      <c r="BU40" s="45"/>
      <c r="BV40" s="135"/>
      <c r="BW40" s="45"/>
      <c r="BX40" s="45"/>
      <c r="BY40" s="26"/>
      <c r="BZ40" s="45"/>
      <c r="CA40" s="45"/>
      <c r="CC40" s="45"/>
      <c r="CD40" s="45"/>
      <c r="CE40" s="26"/>
      <c r="CG40" s="26"/>
      <c r="CH40" s="44"/>
      <c r="CI40" s="44"/>
      <c r="CJ40" s="2"/>
      <c r="CK40" s="44"/>
      <c r="CL40" s="44"/>
      <c r="CM40" s="26"/>
      <c r="CN40" s="45"/>
      <c r="CO40" s="45"/>
      <c r="CP40" s="135"/>
      <c r="CQ40" s="45"/>
      <c r="CR40" s="45"/>
      <c r="CS40" s="26"/>
      <c r="CT40" s="45"/>
      <c r="CU40" s="45"/>
      <c r="CW40" s="45"/>
      <c r="CX40" s="45"/>
      <c r="CY40" s="5"/>
      <c r="DA40" s="26"/>
      <c r="DB40" s="44"/>
      <c r="DC40" s="44"/>
      <c r="DD40" s="2"/>
      <c r="DE40" s="44"/>
      <c r="DF40" s="44"/>
      <c r="DG40" s="26"/>
      <c r="DH40" s="45"/>
      <c r="DI40" s="45"/>
      <c r="DJ40" s="135"/>
      <c r="DK40" s="45"/>
      <c r="DL40" s="45"/>
      <c r="DM40" s="26"/>
      <c r="DN40" s="45"/>
      <c r="DO40" s="45"/>
      <c r="DQ40" s="45"/>
      <c r="DR40" s="45"/>
      <c r="DS40" s="5"/>
      <c r="DU40" s="26"/>
      <c r="DV40" s="44"/>
      <c r="DW40" s="44"/>
      <c r="DX40" s="2"/>
      <c r="DY40" s="44"/>
      <c r="DZ40" s="44"/>
      <c r="EA40" s="26"/>
      <c r="EC40" s="47"/>
      <c r="EF40" s="46"/>
      <c r="EG40" s="26"/>
      <c r="EH40" s="45"/>
      <c r="EI40" s="45"/>
      <c r="EK40" s="45"/>
      <c r="EL40" s="45"/>
      <c r="EM40" s="5"/>
      <c r="EO40" s="26">
        <v>332487</v>
      </c>
      <c r="EP40" s="44">
        <f>EO40/$EM$7</f>
        <v>5.8796681084942862E-2</v>
      </c>
      <c r="EQ40" s="44">
        <f>EP40</f>
        <v>5.8796681084942862E-2</v>
      </c>
      <c r="ER40" s="2">
        <v>6</v>
      </c>
      <c r="ES40" s="44">
        <f>ER40/$EM$3</f>
        <v>3.015075376884422E-2</v>
      </c>
      <c r="ET40" s="44">
        <f>ES40</f>
        <v>3.015075376884422E-2</v>
      </c>
      <c r="EU40" s="26"/>
      <c r="EV40" s="45"/>
      <c r="EW40" s="45"/>
      <c r="EZ40" s="46"/>
      <c r="FA40" s="26"/>
      <c r="FB40" s="45"/>
      <c r="FC40" s="45"/>
      <c r="FE40" s="45"/>
      <c r="FF40" s="45"/>
      <c r="FG40" s="5"/>
      <c r="FI40" s="26"/>
      <c r="FJ40" s="44"/>
      <c r="FK40" s="44"/>
      <c r="FL40" s="2"/>
      <c r="FM40" s="44"/>
      <c r="FN40" s="44"/>
      <c r="FO40" s="26"/>
      <c r="FP40" s="45"/>
      <c r="FQ40" s="45"/>
      <c r="FT40" s="46"/>
      <c r="FU40" s="26"/>
      <c r="FV40" s="45"/>
      <c r="FW40" s="45"/>
      <c r="FY40" s="45"/>
      <c r="FZ40" s="45"/>
      <c r="GA40" s="16"/>
      <c r="GB40" s="50"/>
      <c r="GC40" s="50"/>
      <c r="GD40" s="51"/>
      <c r="GE40" s="2"/>
      <c r="GF40" s="52"/>
      <c r="GG40" s="51"/>
      <c r="GH40" s="2"/>
      <c r="GI40" s="53"/>
      <c r="GJ40" s="2"/>
      <c r="GK40" s="2"/>
      <c r="GL40" s="2"/>
      <c r="GM40" s="2"/>
      <c r="GN40" s="54"/>
      <c r="GO40" s="2"/>
      <c r="GP40" s="2"/>
      <c r="GQ40" s="2"/>
      <c r="GR40" s="2"/>
      <c r="GS40" s="2"/>
      <c r="GT40" s="2"/>
      <c r="GU40" s="16"/>
      <c r="GV40" s="50"/>
      <c r="GW40" s="50"/>
      <c r="GX40" s="51"/>
      <c r="GY40" s="2"/>
      <c r="GZ40" s="52"/>
      <c r="HA40" s="51"/>
      <c r="HB40" s="2"/>
      <c r="HC40" s="53"/>
      <c r="HD40" s="2"/>
      <c r="HE40" s="2"/>
      <c r="HF40" s="2"/>
      <c r="HG40" s="2"/>
      <c r="HH40" s="54"/>
      <c r="HI40" s="2"/>
      <c r="HJ40" s="2"/>
      <c r="HK40" s="2"/>
      <c r="HL40" s="2"/>
      <c r="HM40" s="2"/>
      <c r="HN40" s="2"/>
      <c r="HO40" s="16"/>
      <c r="HP40" s="50"/>
      <c r="HQ40" s="50"/>
      <c r="HR40" s="51"/>
      <c r="HS40" s="2"/>
      <c r="HT40" s="52"/>
      <c r="HU40" s="51"/>
      <c r="HV40" s="2"/>
      <c r="HW40" s="53"/>
      <c r="HX40" s="2"/>
      <c r="HY40" s="2"/>
      <c r="HZ40" s="2"/>
      <c r="IA40" s="2"/>
      <c r="IB40" s="54"/>
      <c r="IC40" s="2"/>
      <c r="ID40" s="2"/>
      <c r="IE40" s="2"/>
      <c r="IF40" s="2"/>
      <c r="IG40" s="2"/>
      <c r="IH40" s="2"/>
      <c r="II40" s="16"/>
      <c r="IJ40" s="50"/>
      <c r="IK40" s="50"/>
      <c r="IL40" s="51"/>
      <c r="IM40" s="2"/>
      <c r="IN40" s="52"/>
      <c r="IO40" s="51"/>
      <c r="IP40" s="2"/>
      <c r="IQ40" s="53"/>
      <c r="IR40" s="2"/>
      <c r="IS40" s="2"/>
      <c r="IT40" s="2"/>
      <c r="IU40" s="2"/>
      <c r="IV40" s="54"/>
      <c r="IW40" s="2"/>
      <c r="IX40" s="2"/>
      <c r="IY40" s="2"/>
      <c r="IZ40" s="2"/>
      <c r="JA40" s="2"/>
      <c r="JB40" s="2"/>
    </row>
    <row r="41" spans="1:262" s="4" customFormat="1" ht="13.5" customHeight="1" x14ac:dyDescent="0.25">
      <c r="A41" s="43"/>
      <c r="B41" s="2"/>
      <c r="C41" s="5"/>
      <c r="E41" s="26"/>
      <c r="F41" s="44"/>
      <c r="G41" s="45"/>
      <c r="H41" s="2"/>
      <c r="I41" s="44"/>
      <c r="J41" s="45"/>
      <c r="K41" s="45"/>
      <c r="L41" s="45"/>
      <c r="M41" s="45"/>
      <c r="P41" s="46"/>
      <c r="Q41" s="26"/>
      <c r="R41" s="45"/>
      <c r="S41" s="45"/>
      <c r="U41" s="45"/>
      <c r="V41" s="45"/>
      <c r="W41" s="5"/>
      <c r="Y41" s="26"/>
      <c r="Z41" s="44"/>
      <c r="AA41" s="44"/>
      <c r="AB41" s="2"/>
      <c r="AC41" s="44"/>
      <c r="AD41" s="44"/>
      <c r="AE41" s="26"/>
      <c r="AF41" s="45"/>
      <c r="AG41" s="45"/>
      <c r="AH41" s="135"/>
      <c r="AI41" s="45"/>
      <c r="AJ41" s="45"/>
      <c r="AK41" s="26"/>
      <c r="AM41" s="45"/>
      <c r="AO41" s="45"/>
      <c r="AP41" s="45"/>
      <c r="AQ41" s="5"/>
      <c r="AS41" s="26"/>
      <c r="AT41" s="45"/>
      <c r="AU41" s="45"/>
      <c r="AV41" s="2"/>
      <c r="AW41" s="45"/>
      <c r="AX41" s="45"/>
      <c r="AY41" s="26"/>
      <c r="AZ41" s="45"/>
      <c r="BA41" s="45"/>
      <c r="BB41" s="135"/>
      <c r="BC41" s="45"/>
      <c r="BD41" s="45"/>
      <c r="BE41" s="26"/>
      <c r="BF41" s="45"/>
      <c r="BG41" s="45"/>
      <c r="BI41" s="45"/>
      <c r="BJ41" s="45"/>
      <c r="BK41" s="5"/>
      <c r="BM41" s="26"/>
      <c r="BN41" s="44"/>
      <c r="BO41" s="44"/>
      <c r="BP41" s="2"/>
      <c r="BQ41" s="44"/>
      <c r="BR41" s="44"/>
      <c r="BS41" s="22"/>
      <c r="BT41" s="45"/>
      <c r="BU41" s="45"/>
      <c r="BV41" s="135"/>
      <c r="BW41" s="45"/>
      <c r="BX41" s="45"/>
      <c r="BY41" s="26"/>
      <c r="BZ41" s="45"/>
      <c r="CA41" s="45"/>
      <c r="CC41" s="45"/>
      <c r="CD41" s="45"/>
      <c r="CE41" s="26"/>
      <c r="CG41" s="26"/>
      <c r="CH41" s="44"/>
      <c r="CI41" s="44"/>
      <c r="CJ41" s="2"/>
      <c r="CK41" s="44"/>
      <c r="CL41" s="44"/>
      <c r="CM41" s="26"/>
      <c r="CN41" s="45"/>
      <c r="CO41" s="45"/>
      <c r="CP41" s="135"/>
      <c r="CQ41" s="45"/>
      <c r="CR41" s="45"/>
      <c r="CS41" s="26"/>
      <c r="CT41" s="45"/>
      <c r="CU41" s="45"/>
      <c r="CW41" s="45"/>
      <c r="CX41" s="45"/>
      <c r="CY41" s="5"/>
      <c r="DA41" s="26"/>
      <c r="DB41" s="44"/>
      <c r="DC41" s="44"/>
      <c r="DD41" s="2"/>
      <c r="DE41" s="44"/>
      <c r="DF41" s="44"/>
      <c r="DG41" s="26"/>
      <c r="DH41" s="45"/>
      <c r="DI41" s="45"/>
      <c r="DL41" s="46"/>
      <c r="DM41" s="26"/>
      <c r="DN41" s="45"/>
      <c r="DO41" s="45"/>
      <c r="DQ41" s="45"/>
      <c r="DR41" s="45"/>
      <c r="DS41" s="5"/>
      <c r="DU41" s="26"/>
      <c r="DV41" s="44"/>
      <c r="DW41" s="44"/>
      <c r="DX41" s="2"/>
      <c r="DY41" s="44"/>
      <c r="DZ41" s="44"/>
      <c r="EA41" s="26"/>
      <c r="EC41" s="47"/>
      <c r="EF41" s="46"/>
      <c r="EG41" s="26"/>
      <c r="EH41" s="45"/>
      <c r="EI41" s="45"/>
      <c r="EK41" s="45"/>
      <c r="EL41" s="45"/>
      <c r="EM41" s="5"/>
      <c r="EO41" s="26"/>
      <c r="EP41" s="44"/>
      <c r="EQ41" s="44"/>
      <c r="ER41" s="2"/>
      <c r="ES41" s="44"/>
      <c r="ET41" s="44"/>
      <c r="EU41" s="26"/>
      <c r="EV41" s="45"/>
      <c r="EW41" s="45"/>
      <c r="EZ41" s="46"/>
      <c r="FA41" s="26"/>
      <c r="FB41" s="45"/>
      <c r="FC41" s="45"/>
      <c r="FE41" s="45"/>
      <c r="FF41" s="45"/>
      <c r="FG41" s="5"/>
      <c r="FI41" s="26"/>
      <c r="FJ41" s="44"/>
      <c r="FK41" s="44"/>
      <c r="FL41" s="2"/>
      <c r="FM41" s="44"/>
      <c r="FN41" s="44"/>
      <c r="FO41" s="26"/>
      <c r="FP41" s="45"/>
      <c r="FQ41" s="45"/>
      <c r="FT41" s="46"/>
      <c r="FU41" s="26"/>
      <c r="FV41" s="45"/>
      <c r="FW41" s="45"/>
      <c r="FY41" s="45"/>
      <c r="FZ41" s="45"/>
      <c r="GA41" s="16"/>
      <c r="GB41" s="50"/>
      <c r="GC41" s="50"/>
      <c r="GD41" s="51"/>
      <c r="GE41" s="26"/>
      <c r="GF41" s="26"/>
      <c r="GG41" s="44"/>
      <c r="GH41" s="26"/>
      <c r="GI41" s="53"/>
      <c r="GJ41" s="2"/>
      <c r="GK41" s="2"/>
      <c r="GL41" s="2"/>
      <c r="GM41" s="2"/>
      <c r="GN41" s="54"/>
      <c r="GO41" s="2"/>
      <c r="GP41" s="2"/>
      <c r="GQ41" s="2"/>
      <c r="GR41" s="2"/>
      <c r="GS41" s="2"/>
      <c r="GT41" s="2"/>
      <c r="GU41" s="16"/>
      <c r="GV41" s="50"/>
      <c r="GW41" s="50"/>
      <c r="GX41" s="51"/>
      <c r="GY41" s="26"/>
      <c r="GZ41" s="26"/>
      <c r="HA41" s="44"/>
      <c r="HB41" s="26"/>
      <c r="HC41" s="53"/>
      <c r="HD41" s="2"/>
      <c r="HE41" s="2"/>
      <c r="HF41" s="2"/>
      <c r="HG41" s="2"/>
      <c r="HH41" s="54"/>
      <c r="HI41" s="2"/>
      <c r="HJ41" s="2"/>
      <c r="HK41" s="2"/>
      <c r="HL41" s="2"/>
      <c r="HM41" s="2"/>
      <c r="HN41" s="2"/>
      <c r="HO41" s="16"/>
      <c r="HP41" s="50"/>
      <c r="HQ41" s="50"/>
      <c r="HR41" s="51"/>
      <c r="HS41" s="26"/>
      <c r="HT41" s="26"/>
      <c r="HU41" s="44"/>
      <c r="HV41" s="26"/>
      <c r="HW41" s="53"/>
      <c r="HX41" s="2"/>
      <c r="HY41" s="2"/>
      <c r="HZ41" s="2"/>
      <c r="IA41" s="2"/>
      <c r="IB41" s="54"/>
      <c r="IC41" s="2"/>
      <c r="ID41" s="2"/>
      <c r="IE41" s="2"/>
      <c r="IF41" s="2"/>
      <c r="IG41" s="2"/>
      <c r="IH41" s="2"/>
      <c r="II41" s="16"/>
      <c r="IJ41" s="50"/>
      <c r="IK41" s="50"/>
      <c r="IL41" s="51"/>
      <c r="IM41" s="26"/>
      <c r="IN41" s="26"/>
      <c r="IO41" s="44"/>
      <c r="IP41" s="26"/>
      <c r="IQ41" s="53"/>
      <c r="IR41" s="2"/>
      <c r="IS41" s="2"/>
      <c r="IT41" s="2"/>
      <c r="IU41" s="2"/>
      <c r="IV41" s="54"/>
      <c r="IW41" s="2"/>
      <c r="IX41" s="2"/>
      <c r="IY41" s="2"/>
      <c r="IZ41" s="2"/>
      <c r="JA41" s="2"/>
      <c r="JB41" s="2"/>
    </row>
    <row r="42" spans="1:262" s="4" customFormat="1" ht="13.5" customHeight="1" x14ac:dyDescent="0.25">
      <c r="A42" s="43"/>
      <c r="B42" s="2"/>
      <c r="C42" s="5"/>
      <c r="E42" s="26"/>
      <c r="F42" s="44"/>
      <c r="G42" s="45"/>
      <c r="H42" s="2"/>
      <c r="I42" s="44"/>
      <c r="J42" s="45"/>
      <c r="K42" s="26"/>
      <c r="L42" s="45"/>
      <c r="M42" s="45"/>
      <c r="P42" s="46"/>
      <c r="Q42" s="26"/>
      <c r="R42" s="45"/>
      <c r="S42" s="45"/>
      <c r="U42" s="45"/>
      <c r="V42" s="45"/>
      <c r="W42" s="5"/>
      <c r="Y42" s="26"/>
      <c r="Z42" s="44"/>
      <c r="AA42" s="44"/>
      <c r="AB42" s="2"/>
      <c r="AC42" s="44"/>
      <c r="AD42" s="44"/>
      <c r="AE42" s="26"/>
      <c r="AF42" s="45"/>
      <c r="AG42" s="45"/>
      <c r="AJ42" s="46"/>
      <c r="AK42" s="26"/>
      <c r="AM42" s="45"/>
      <c r="AO42" s="45"/>
      <c r="AP42" s="45"/>
      <c r="AQ42" s="5"/>
      <c r="AS42" s="26"/>
      <c r="AT42" s="44"/>
      <c r="AU42" s="44"/>
      <c r="AV42" s="2"/>
      <c r="AW42" s="45"/>
      <c r="AX42" s="45"/>
      <c r="AY42" s="26"/>
      <c r="AZ42" s="45"/>
      <c r="BA42" s="45"/>
      <c r="BD42" s="46"/>
      <c r="BE42" s="26"/>
      <c r="BF42" s="45"/>
      <c r="BG42" s="45"/>
      <c r="BI42" s="45"/>
      <c r="BJ42" s="45"/>
      <c r="BK42" s="5"/>
      <c r="BM42" s="26"/>
      <c r="BN42" s="44"/>
      <c r="BO42" s="44"/>
      <c r="BP42" s="2"/>
      <c r="BQ42" s="44"/>
      <c r="BR42" s="44"/>
      <c r="BS42" s="22"/>
      <c r="BT42" s="45"/>
      <c r="BU42" s="45"/>
      <c r="BX42" s="46"/>
      <c r="BY42" s="26"/>
      <c r="BZ42" s="45"/>
      <c r="CA42" s="45"/>
      <c r="CC42" s="45"/>
      <c r="CD42" s="45"/>
      <c r="CE42" s="26"/>
      <c r="CG42" s="26"/>
      <c r="CH42" s="44"/>
      <c r="CI42" s="44"/>
      <c r="CJ42" s="2"/>
      <c r="CK42" s="44"/>
      <c r="CL42" s="44"/>
      <c r="CM42" s="26"/>
      <c r="CN42" s="45"/>
      <c r="CO42" s="45"/>
      <c r="CR42" s="46"/>
      <c r="CS42" s="26"/>
      <c r="CT42" s="45"/>
      <c r="CU42" s="45"/>
      <c r="CW42" s="45"/>
      <c r="CX42" s="45"/>
      <c r="CY42" s="5"/>
      <c r="DA42" s="26"/>
      <c r="DB42" s="44"/>
      <c r="DC42" s="44"/>
      <c r="DD42" s="2"/>
      <c r="DE42" s="44"/>
      <c r="DF42" s="44"/>
      <c r="DG42" s="26"/>
      <c r="DH42" s="45"/>
      <c r="DI42" s="45"/>
      <c r="DL42" s="46"/>
      <c r="DM42" s="26"/>
      <c r="DN42" s="45"/>
      <c r="DO42" s="45"/>
      <c r="DQ42" s="45"/>
      <c r="DR42" s="45"/>
      <c r="DS42" s="5"/>
      <c r="DU42" s="26"/>
      <c r="DV42" s="44"/>
      <c r="DW42" s="44"/>
      <c r="DX42" s="2"/>
      <c r="DY42" s="44"/>
      <c r="DZ42" s="44"/>
      <c r="EA42" s="26"/>
      <c r="EC42" s="47"/>
      <c r="EF42" s="46"/>
      <c r="EG42" s="26"/>
      <c r="EH42" s="45"/>
      <c r="EI42" s="45"/>
      <c r="EK42" s="45"/>
      <c r="EL42" s="45"/>
      <c r="EM42" s="5"/>
      <c r="EO42" s="26"/>
      <c r="EP42" s="44"/>
      <c r="EQ42" s="44"/>
      <c r="ER42" s="2"/>
      <c r="ES42" s="44"/>
      <c r="ET42" s="44"/>
      <c r="EU42" s="26"/>
      <c r="EV42" s="45"/>
      <c r="EW42" s="45"/>
      <c r="EZ42" s="46"/>
      <c r="FA42" s="26"/>
      <c r="FB42" s="45"/>
      <c r="FC42" s="45"/>
      <c r="FE42" s="45"/>
      <c r="FF42" s="45"/>
      <c r="FG42" s="5"/>
      <c r="FI42" s="26"/>
      <c r="FJ42" s="44"/>
      <c r="FK42" s="44"/>
      <c r="FL42" s="2"/>
      <c r="FM42" s="44"/>
      <c r="FN42" s="44"/>
      <c r="FO42" s="26"/>
      <c r="FP42" s="45"/>
      <c r="FQ42" s="45"/>
      <c r="FT42" s="46"/>
      <c r="FU42" s="26"/>
      <c r="FV42" s="45"/>
      <c r="FW42" s="45"/>
      <c r="FY42" s="45"/>
      <c r="FZ42" s="45"/>
      <c r="GA42" s="16"/>
      <c r="GB42" s="50"/>
      <c r="GC42" s="50"/>
      <c r="GD42" s="51"/>
      <c r="GE42" s="2"/>
      <c r="GF42" s="52"/>
      <c r="GG42" s="51"/>
      <c r="GH42" s="2"/>
      <c r="GI42" s="53"/>
      <c r="GJ42" s="2"/>
      <c r="GK42" s="2"/>
      <c r="GL42" s="2"/>
      <c r="GM42" s="2"/>
      <c r="GN42" s="54"/>
      <c r="GO42" s="2"/>
      <c r="GP42" s="2"/>
      <c r="GQ42" s="2"/>
      <c r="GR42" s="2"/>
      <c r="GS42" s="2"/>
      <c r="GT42" s="2"/>
      <c r="GU42" s="16"/>
      <c r="GV42" s="50"/>
      <c r="GW42" s="50"/>
      <c r="GX42" s="51"/>
      <c r="GY42" s="2"/>
      <c r="GZ42" s="52"/>
      <c r="HA42" s="51"/>
      <c r="HB42" s="2"/>
      <c r="HC42" s="53"/>
      <c r="HD42" s="2"/>
      <c r="HE42" s="2"/>
      <c r="HF42" s="2"/>
      <c r="HG42" s="2"/>
      <c r="HH42" s="54"/>
      <c r="HI42" s="2"/>
      <c r="HJ42" s="2"/>
      <c r="HK42" s="2"/>
      <c r="HL42" s="2"/>
      <c r="HM42" s="2"/>
      <c r="HN42" s="2"/>
      <c r="HO42" s="16"/>
      <c r="HP42" s="50"/>
      <c r="HQ42" s="50"/>
      <c r="HR42" s="51"/>
      <c r="HS42" s="2"/>
      <c r="HT42" s="52"/>
      <c r="HU42" s="51"/>
      <c r="HV42" s="2"/>
      <c r="HW42" s="53"/>
      <c r="HX42" s="2"/>
      <c r="HY42" s="2"/>
      <c r="HZ42" s="2"/>
      <c r="IA42" s="2"/>
      <c r="IB42" s="54"/>
      <c r="IC42" s="2"/>
      <c r="ID42" s="2"/>
      <c r="IE42" s="2"/>
      <c r="IF42" s="2"/>
      <c r="IG42" s="2"/>
      <c r="IH42" s="2"/>
      <c r="II42" s="16"/>
      <c r="IJ42" s="50"/>
      <c r="IK42" s="50"/>
      <c r="IL42" s="51"/>
      <c r="IM42" s="2"/>
      <c r="IN42" s="52"/>
      <c r="IO42" s="51"/>
      <c r="IP42" s="2"/>
      <c r="IQ42" s="53"/>
      <c r="IR42" s="2"/>
      <c r="IS42" s="2"/>
      <c r="IT42" s="2"/>
      <c r="IU42" s="2"/>
      <c r="IV42" s="54"/>
      <c r="IW42" s="2"/>
      <c r="IX42" s="2"/>
      <c r="IY42" s="2"/>
      <c r="IZ42" s="2"/>
      <c r="JA42" s="2"/>
      <c r="JB42" s="2"/>
    </row>
    <row r="43" spans="1:262" s="4" customFormat="1" ht="13.5" customHeight="1" x14ac:dyDescent="0.25">
      <c r="A43" s="43"/>
      <c r="B43" s="2"/>
      <c r="C43" s="5"/>
      <c r="E43" s="26"/>
      <c r="F43" s="44"/>
      <c r="G43" s="45"/>
      <c r="H43" s="2"/>
      <c r="I43" s="44"/>
      <c r="J43" s="45"/>
      <c r="K43" s="26"/>
      <c r="L43" s="45"/>
      <c r="M43" s="45"/>
      <c r="P43" s="46"/>
      <c r="Q43" s="26"/>
      <c r="R43" s="45"/>
      <c r="S43" s="45"/>
      <c r="U43" s="45"/>
      <c r="V43" s="45"/>
      <c r="W43" s="5"/>
      <c r="Y43" s="26"/>
      <c r="Z43" s="44"/>
      <c r="AA43" s="44"/>
      <c r="AB43" s="2"/>
      <c r="AC43" s="44"/>
      <c r="AD43" s="44"/>
      <c r="AE43" s="26"/>
      <c r="AF43" s="45"/>
      <c r="AG43" s="45"/>
      <c r="AJ43" s="46"/>
      <c r="AK43" s="26"/>
      <c r="AM43" s="45"/>
      <c r="AO43" s="45"/>
      <c r="AP43" s="45"/>
      <c r="AQ43" s="5"/>
      <c r="AS43" s="26"/>
      <c r="AT43" s="44"/>
      <c r="AU43" s="44"/>
      <c r="AV43" s="2"/>
      <c r="AW43" s="45"/>
      <c r="AX43" s="45"/>
      <c r="AY43" s="26"/>
      <c r="AZ43" s="45"/>
      <c r="BA43" s="45"/>
      <c r="BD43" s="46"/>
      <c r="BE43" s="26"/>
      <c r="BF43" s="45"/>
      <c r="BG43" s="45"/>
      <c r="BI43" s="45"/>
      <c r="BJ43" s="45"/>
      <c r="BK43" s="5"/>
      <c r="BM43" s="26"/>
      <c r="BN43" s="44"/>
      <c r="BO43" s="44"/>
      <c r="BP43" s="2"/>
      <c r="BQ43" s="44"/>
      <c r="BR43" s="44"/>
      <c r="BS43" s="22"/>
      <c r="BT43" s="45"/>
      <c r="BU43" s="45"/>
      <c r="BX43" s="46"/>
      <c r="BY43" s="26"/>
      <c r="BZ43" s="45"/>
      <c r="CA43" s="45"/>
      <c r="CC43" s="45"/>
      <c r="CD43" s="45"/>
      <c r="CE43" s="26"/>
      <c r="CG43" s="26"/>
      <c r="CH43" s="44"/>
      <c r="CI43" s="44"/>
      <c r="CJ43" s="2"/>
      <c r="CK43" s="44"/>
      <c r="CL43" s="44"/>
      <c r="CM43" s="26"/>
      <c r="CN43" s="45"/>
      <c r="CO43" s="45"/>
      <c r="CR43" s="46"/>
      <c r="CS43" s="26"/>
      <c r="CT43" s="45"/>
      <c r="CU43" s="45"/>
      <c r="CW43" s="45"/>
      <c r="CX43" s="45"/>
      <c r="CY43" s="5"/>
      <c r="DA43" s="26"/>
      <c r="DB43" s="44"/>
      <c r="DC43" s="44"/>
      <c r="DD43" s="2"/>
      <c r="DE43" s="44"/>
      <c r="DF43" s="44"/>
      <c r="DG43" s="26"/>
      <c r="DH43" s="45"/>
      <c r="DI43" s="45"/>
      <c r="DL43" s="46"/>
      <c r="DM43" s="26"/>
      <c r="DN43" s="45"/>
      <c r="DO43" s="45"/>
      <c r="DQ43" s="45"/>
      <c r="DR43" s="45"/>
      <c r="DS43" s="5"/>
      <c r="EA43" s="26"/>
      <c r="EC43" s="47"/>
      <c r="EF43" s="46"/>
      <c r="EG43" s="26"/>
      <c r="EH43" s="45"/>
      <c r="EI43" s="45"/>
      <c r="EK43" s="45"/>
      <c r="EL43" s="45"/>
      <c r="EM43" s="5"/>
      <c r="EO43" s="26"/>
      <c r="EP43" s="44"/>
      <c r="EQ43" s="44"/>
      <c r="ER43" s="2"/>
      <c r="ES43" s="44"/>
      <c r="ET43" s="44"/>
      <c r="EU43" s="26"/>
      <c r="EV43" s="45"/>
      <c r="EW43" s="45"/>
      <c r="EZ43" s="46"/>
      <c r="FA43" s="26"/>
      <c r="FB43" s="45"/>
      <c r="FC43" s="45"/>
      <c r="FE43" s="45"/>
      <c r="FF43" s="45"/>
      <c r="FG43" s="5"/>
      <c r="FI43" s="26"/>
      <c r="FJ43" s="44"/>
      <c r="FK43" s="44"/>
      <c r="FL43" s="2"/>
      <c r="FM43" s="44"/>
      <c r="FN43" s="44"/>
      <c r="FO43" s="26"/>
      <c r="FP43" s="45"/>
      <c r="FQ43" s="45"/>
      <c r="FT43" s="46"/>
      <c r="FU43" s="26"/>
      <c r="FV43" s="45"/>
      <c r="FW43" s="45"/>
      <c r="FY43" s="45"/>
      <c r="FZ43" s="45"/>
      <c r="GA43" s="16"/>
      <c r="GB43" s="50"/>
      <c r="GC43" s="50"/>
      <c r="GD43" s="51"/>
      <c r="GE43" s="2"/>
      <c r="GF43" s="52"/>
      <c r="GG43" s="51"/>
      <c r="GH43" s="2"/>
      <c r="GI43" s="53"/>
      <c r="GJ43" s="2"/>
      <c r="GK43" s="2"/>
      <c r="GL43" s="2"/>
      <c r="GM43" s="2"/>
      <c r="GN43" s="54"/>
      <c r="GO43" s="2"/>
      <c r="GP43" s="2"/>
      <c r="GQ43" s="2"/>
      <c r="GR43" s="2"/>
      <c r="GS43" s="2"/>
      <c r="GT43" s="2"/>
      <c r="GU43" s="16"/>
      <c r="GV43" s="50"/>
      <c r="GW43" s="50"/>
      <c r="GX43" s="51"/>
      <c r="GY43" s="2"/>
      <c r="GZ43" s="52"/>
      <c r="HA43" s="51"/>
      <c r="HB43" s="2"/>
      <c r="HC43" s="53"/>
      <c r="HD43" s="2"/>
      <c r="HE43" s="2"/>
      <c r="HF43" s="2"/>
      <c r="HG43" s="2"/>
      <c r="HH43" s="54"/>
      <c r="HI43" s="2"/>
      <c r="HJ43" s="2"/>
      <c r="HK43" s="2"/>
      <c r="HL43" s="2"/>
      <c r="HM43" s="2"/>
      <c r="HN43" s="2"/>
      <c r="HO43" s="16"/>
      <c r="HP43" s="50"/>
      <c r="HQ43" s="50"/>
      <c r="HR43" s="51"/>
      <c r="HS43" s="2"/>
      <c r="HT43" s="52"/>
      <c r="HU43" s="51"/>
      <c r="HV43" s="2"/>
      <c r="HW43" s="53"/>
      <c r="HX43" s="2"/>
      <c r="HY43" s="2"/>
      <c r="HZ43" s="2"/>
      <c r="IA43" s="2"/>
      <c r="IB43" s="54"/>
      <c r="IC43" s="2"/>
      <c r="ID43" s="2"/>
      <c r="IE43" s="2"/>
      <c r="IF43" s="2"/>
      <c r="IG43" s="2"/>
      <c r="IH43" s="2"/>
      <c r="II43" s="16"/>
      <c r="IJ43" s="50"/>
      <c r="IK43" s="50"/>
      <c r="IL43" s="51"/>
      <c r="IM43" s="2"/>
      <c r="IN43" s="52"/>
      <c r="IO43" s="51"/>
      <c r="IP43" s="2"/>
      <c r="IQ43" s="53"/>
      <c r="IR43" s="2"/>
      <c r="IS43" s="2"/>
      <c r="IT43" s="2"/>
      <c r="IU43" s="2"/>
      <c r="IV43" s="54"/>
      <c r="IW43" s="2"/>
      <c r="IX43" s="2"/>
      <c r="IY43" s="2"/>
      <c r="IZ43" s="2"/>
      <c r="JA43" s="2"/>
      <c r="JB43" s="2"/>
    </row>
    <row r="44" spans="1:262" s="4" customFormat="1" ht="13.5" customHeight="1" x14ac:dyDescent="0.25">
      <c r="A44" s="43"/>
      <c r="B44" s="2"/>
      <c r="C44" s="5"/>
      <c r="E44" s="26"/>
      <c r="F44" s="44"/>
      <c r="G44" s="45"/>
      <c r="H44" s="2"/>
      <c r="I44" s="44"/>
      <c r="J44" s="45"/>
      <c r="K44" s="26"/>
      <c r="L44" s="45"/>
      <c r="M44" s="45"/>
      <c r="P44" s="46"/>
      <c r="Q44" s="26"/>
      <c r="R44" s="45"/>
      <c r="S44" s="45"/>
      <c r="U44" s="45"/>
      <c r="V44" s="45"/>
      <c r="W44" s="5"/>
      <c r="Y44" s="26"/>
      <c r="Z44" s="44"/>
      <c r="AA44" s="44"/>
      <c r="AB44" s="2"/>
      <c r="AC44" s="44"/>
      <c r="AD44" s="44"/>
      <c r="AE44" s="26"/>
      <c r="AF44" s="45"/>
      <c r="AG44" s="45"/>
      <c r="AJ44" s="46"/>
      <c r="AK44" s="26"/>
      <c r="AM44" s="45"/>
      <c r="AO44" s="45"/>
      <c r="AP44" s="45"/>
      <c r="AQ44" s="5"/>
      <c r="AS44" s="26"/>
      <c r="AT44" s="44"/>
      <c r="AU44" s="44"/>
      <c r="AV44" s="2"/>
      <c r="AW44" s="45"/>
      <c r="AX44" s="45"/>
      <c r="AY44" s="26"/>
      <c r="AZ44" s="45"/>
      <c r="BA44" s="45"/>
      <c r="BD44" s="46"/>
      <c r="BE44" s="26"/>
      <c r="BF44" s="45"/>
      <c r="BG44" s="45"/>
      <c r="BI44" s="45"/>
      <c r="BJ44" s="45"/>
      <c r="BK44" s="5"/>
      <c r="BM44" s="26"/>
      <c r="BN44" s="44"/>
      <c r="BO44" s="44"/>
      <c r="BP44" s="2"/>
      <c r="BQ44" s="44"/>
      <c r="BR44" s="44"/>
      <c r="BS44" s="22"/>
      <c r="BT44" s="45"/>
      <c r="BU44" s="45"/>
      <c r="BX44" s="46"/>
      <c r="BY44" s="26"/>
      <c r="BZ44" s="45"/>
      <c r="CA44" s="45"/>
      <c r="CC44" s="45"/>
      <c r="CD44" s="45"/>
      <c r="CE44" s="26"/>
      <c r="CG44" s="26"/>
      <c r="CH44" s="44"/>
      <c r="CI44" s="44"/>
      <c r="CJ44" s="2"/>
      <c r="CK44" s="44"/>
      <c r="CL44" s="44"/>
      <c r="CM44" s="26"/>
      <c r="CN44" s="45"/>
      <c r="CO44" s="45"/>
      <c r="CR44" s="46"/>
      <c r="CS44" s="26"/>
      <c r="CT44" s="45"/>
      <c r="CU44" s="45"/>
      <c r="CW44" s="45"/>
      <c r="CX44" s="45"/>
      <c r="CY44" s="5"/>
      <c r="DA44" s="26"/>
      <c r="DB44" s="44"/>
      <c r="DC44" s="44"/>
      <c r="DD44" s="2"/>
      <c r="DE44" s="44"/>
      <c r="DF44" s="44"/>
      <c r="DG44" s="26"/>
      <c r="DH44" s="45"/>
      <c r="DI44" s="45"/>
      <c r="DL44" s="46"/>
      <c r="DM44" s="26"/>
      <c r="DN44" s="45"/>
      <c r="DO44" s="45"/>
      <c r="DQ44" s="45"/>
      <c r="DR44" s="45"/>
      <c r="DS44" s="5"/>
      <c r="DU44" s="26"/>
      <c r="DV44" s="44"/>
      <c r="DW44" s="44"/>
      <c r="DX44" s="2"/>
      <c r="DY44" s="44"/>
      <c r="DZ44" s="44"/>
      <c r="EA44" s="26"/>
      <c r="EC44" s="47"/>
      <c r="EF44" s="46"/>
      <c r="EG44" s="26"/>
      <c r="EH44" s="45"/>
      <c r="EI44" s="45"/>
      <c r="EK44" s="45"/>
      <c r="EL44" s="45"/>
      <c r="EM44" s="5"/>
      <c r="EO44" s="26"/>
      <c r="EP44" s="44"/>
      <c r="EQ44" s="44"/>
      <c r="ER44" s="2"/>
      <c r="ES44" s="44"/>
      <c r="ET44" s="44"/>
      <c r="EU44" s="26"/>
      <c r="EV44" s="45"/>
      <c r="EW44" s="45"/>
      <c r="EZ44" s="46"/>
      <c r="FA44" s="26"/>
      <c r="FB44" s="45"/>
      <c r="FC44" s="45"/>
      <c r="FE44" s="45"/>
      <c r="FF44" s="45"/>
      <c r="FG44" s="5"/>
      <c r="FI44" s="26"/>
      <c r="FJ44" s="44"/>
      <c r="FK44" s="44"/>
      <c r="FL44" s="2"/>
      <c r="FM44" s="44"/>
      <c r="FN44" s="44"/>
      <c r="FO44" s="26"/>
      <c r="FP44" s="45"/>
      <c r="FQ44" s="45"/>
      <c r="FT44" s="46"/>
      <c r="FU44" s="26"/>
      <c r="FV44" s="45"/>
      <c r="FW44" s="45"/>
      <c r="FY44" s="45"/>
      <c r="FZ44" s="45"/>
      <c r="GA44" s="16"/>
      <c r="GB44" s="50"/>
      <c r="GC44" s="50"/>
      <c r="GD44" s="51"/>
      <c r="GE44" s="2"/>
      <c r="GF44" s="52"/>
      <c r="GG44" s="51"/>
      <c r="GH44" s="2"/>
      <c r="GI44" s="53"/>
      <c r="GJ44" s="2"/>
      <c r="GK44" s="2"/>
      <c r="GL44" s="2"/>
      <c r="GM44" s="2"/>
      <c r="GN44" s="54"/>
      <c r="GO44" s="2"/>
      <c r="GP44" s="2"/>
      <c r="GQ44" s="2"/>
      <c r="GR44" s="2"/>
      <c r="GS44" s="2"/>
      <c r="GT44" s="2"/>
      <c r="GU44" s="16"/>
      <c r="GV44" s="50"/>
      <c r="GW44" s="50"/>
      <c r="GX44" s="51"/>
      <c r="GY44" s="2"/>
      <c r="GZ44" s="52"/>
      <c r="HA44" s="51"/>
      <c r="HB44" s="2"/>
      <c r="HC44" s="53"/>
      <c r="HD44" s="2"/>
      <c r="HE44" s="2"/>
      <c r="HF44" s="2"/>
      <c r="HG44" s="2"/>
      <c r="HH44" s="54"/>
      <c r="HI44" s="2"/>
      <c r="HJ44" s="2"/>
      <c r="HK44" s="2"/>
      <c r="HL44" s="2"/>
      <c r="HM44" s="2"/>
      <c r="HN44" s="2"/>
      <c r="HO44" s="16"/>
      <c r="HP44" s="50"/>
      <c r="HQ44" s="50"/>
      <c r="HR44" s="51"/>
      <c r="HS44" s="2"/>
      <c r="HT44" s="52"/>
      <c r="HU44" s="51"/>
      <c r="HV44" s="2"/>
      <c r="HW44" s="53"/>
      <c r="HX44" s="2"/>
      <c r="HY44" s="2"/>
      <c r="HZ44" s="2"/>
      <c r="IA44" s="2"/>
      <c r="IB44" s="54"/>
      <c r="IC44" s="2"/>
      <c r="ID44" s="2"/>
      <c r="IE44" s="2"/>
      <c r="IF44" s="2"/>
      <c r="IG44" s="2"/>
      <c r="IH44" s="2"/>
      <c r="II44" s="16"/>
      <c r="IJ44" s="50"/>
      <c r="IK44" s="50"/>
      <c r="IL44" s="51"/>
      <c r="IM44" s="2"/>
      <c r="IN44" s="52"/>
      <c r="IO44" s="51"/>
      <c r="IP44" s="2"/>
      <c r="IQ44" s="53"/>
      <c r="IR44" s="2"/>
      <c r="IS44" s="2"/>
      <c r="IT44" s="2"/>
      <c r="IU44" s="2"/>
      <c r="IV44" s="54"/>
      <c r="IW44" s="2"/>
      <c r="IX44" s="2"/>
      <c r="IY44" s="2"/>
      <c r="IZ44" s="2"/>
      <c r="JA44" s="2"/>
      <c r="JB44" s="2"/>
    </row>
    <row r="45" spans="1:262" s="4" customFormat="1" ht="13.5" customHeight="1" x14ac:dyDescent="0.25">
      <c r="A45" s="43"/>
      <c r="B45" s="2"/>
      <c r="C45" s="5"/>
      <c r="E45" s="26"/>
      <c r="F45" s="44"/>
      <c r="G45" s="45"/>
      <c r="H45" s="2"/>
      <c r="I45" s="44"/>
      <c r="J45" s="45"/>
      <c r="K45" s="26"/>
      <c r="L45" s="45"/>
      <c r="M45" s="45"/>
      <c r="P45" s="46"/>
      <c r="Q45" s="26"/>
      <c r="R45" s="45"/>
      <c r="S45" s="45"/>
      <c r="U45" s="45"/>
      <c r="V45" s="45"/>
      <c r="W45" s="5"/>
      <c r="Y45" s="26"/>
      <c r="Z45" s="44"/>
      <c r="AA45" s="44"/>
      <c r="AB45" s="2"/>
      <c r="AC45" s="44"/>
      <c r="AD45" s="44"/>
      <c r="AE45" s="26"/>
      <c r="AF45" s="45"/>
      <c r="AG45" s="45"/>
      <c r="AJ45" s="46"/>
      <c r="AK45" s="26"/>
      <c r="AM45" s="45"/>
      <c r="AO45" s="45"/>
      <c r="AP45" s="45"/>
      <c r="AQ45" s="5"/>
      <c r="AS45" s="26"/>
      <c r="AT45" s="44"/>
      <c r="AU45" s="44"/>
      <c r="AV45" s="2"/>
      <c r="AW45" s="45"/>
      <c r="AX45" s="45"/>
      <c r="AY45" s="26"/>
      <c r="AZ45" s="45"/>
      <c r="BA45" s="45"/>
      <c r="BD45" s="46"/>
      <c r="BE45" s="26"/>
      <c r="BF45" s="45"/>
      <c r="BG45" s="45"/>
      <c r="BI45" s="45"/>
      <c r="BJ45" s="45"/>
      <c r="BK45" s="5"/>
      <c r="BM45" s="26"/>
      <c r="BN45" s="44"/>
      <c r="BO45" s="44"/>
      <c r="BP45" s="2"/>
      <c r="BQ45" s="44"/>
      <c r="BR45" s="44"/>
      <c r="BS45" s="22"/>
      <c r="BT45" s="45"/>
      <c r="BU45" s="45"/>
      <c r="BX45" s="46"/>
      <c r="BY45" s="26"/>
      <c r="BZ45" s="45"/>
      <c r="CA45" s="45"/>
      <c r="CC45" s="45"/>
      <c r="CD45" s="45"/>
      <c r="CE45" s="26"/>
      <c r="CG45" s="26"/>
      <c r="CH45" s="44"/>
      <c r="CI45" s="44"/>
      <c r="CJ45" s="2"/>
      <c r="CK45" s="44"/>
      <c r="CL45" s="44"/>
      <c r="CM45" s="26"/>
      <c r="CN45" s="45"/>
      <c r="CO45" s="45"/>
      <c r="CR45" s="46"/>
      <c r="CS45" s="26"/>
      <c r="CT45" s="45"/>
      <c r="CU45" s="45"/>
      <c r="CW45" s="45"/>
      <c r="CX45" s="45"/>
      <c r="CY45" s="5"/>
      <c r="DA45" s="26"/>
      <c r="DB45" s="44"/>
      <c r="DC45" s="44"/>
      <c r="DD45" s="2"/>
      <c r="DE45" s="44"/>
      <c r="DF45" s="44"/>
      <c r="DG45" s="26"/>
      <c r="DH45" s="45"/>
      <c r="DI45" s="45"/>
      <c r="DL45" s="46"/>
      <c r="DM45" s="26"/>
      <c r="DN45" s="45"/>
      <c r="DO45" s="45"/>
      <c r="DQ45" s="45"/>
      <c r="DR45" s="45"/>
      <c r="DS45" s="5"/>
      <c r="DU45" s="26"/>
      <c r="DV45" s="44"/>
      <c r="DW45" s="44"/>
      <c r="DX45" s="2"/>
      <c r="DY45" s="44"/>
      <c r="DZ45" s="44"/>
      <c r="EA45" s="26"/>
      <c r="EC45" s="47"/>
      <c r="EF45" s="46"/>
      <c r="EG45" s="26"/>
      <c r="EH45" s="45"/>
      <c r="EI45" s="45"/>
      <c r="EK45" s="45"/>
      <c r="EL45" s="45"/>
      <c r="EM45" s="5"/>
      <c r="EO45" s="26"/>
      <c r="EP45" s="44"/>
      <c r="EQ45" s="44"/>
      <c r="ER45" s="2"/>
      <c r="ES45" s="44"/>
      <c r="ET45" s="44"/>
      <c r="EU45" s="26"/>
      <c r="EV45" s="45"/>
      <c r="EW45" s="45"/>
      <c r="EZ45" s="46"/>
      <c r="FA45" s="26"/>
      <c r="FB45" s="45"/>
      <c r="FC45" s="45"/>
      <c r="FE45" s="45"/>
      <c r="FF45" s="45"/>
      <c r="FG45" s="5"/>
      <c r="FI45" s="26"/>
      <c r="FJ45" s="44"/>
      <c r="FK45" s="44"/>
      <c r="FL45" s="2"/>
      <c r="FM45" s="44"/>
      <c r="FN45" s="44"/>
      <c r="FO45" s="26"/>
      <c r="FP45" s="45"/>
      <c r="FQ45" s="45"/>
      <c r="FT45" s="46"/>
      <c r="FU45" s="26"/>
      <c r="FV45" s="45"/>
      <c r="FW45" s="45"/>
      <c r="FY45" s="45"/>
      <c r="FZ45" s="45"/>
      <c r="GA45" s="16"/>
      <c r="GB45" s="50"/>
      <c r="GC45" s="50"/>
      <c r="GD45" s="51"/>
      <c r="GE45" s="2"/>
      <c r="GF45" s="52"/>
      <c r="GG45" s="51"/>
      <c r="GH45" s="2"/>
      <c r="GI45" s="53"/>
      <c r="GJ45" s="2"/>
      <c r="GK45" s="2"/>
      <c r="GL45" s="2"/>
      <c r="GM45" s="2"/>
      <c r="GN45" s="54"/>
      <c r="GO45" s="2"/>
      <c r="GP45" s="2"/>
      <c r="GQ45" s="2"/>
      <c r="GR45" s="2"/>
      <c r="GS45" s="2"/>
      <c r="GT45" s="2"/>
      <c r="GU45" s="16"/>
      <c r="GV45" s="50"/>
      <c r="GW45" s="50"/>
      <c r="GX45" s="51"/>
      <c r="GY45" s="2"/>
      <c r="GZ45" s="52"/>
      <c r="HA45" s="51"/>
      <c r="HB45" s="2"/>
      <c r="HC45" s="53"/>
      <c r="HD45" s="2"/>
      <c r="HE45" s="2"/>
      <c r="HF45" s="2"/>
      <c r="HG45" s="2"/>
      <c r="HH45" s="54"/>
      <c r="HI45" s="2"/>
      <c r="HJ45" s="2"/>
      <c r="HK45" s="2"/>
      <c r="HL45" s="2"/>
      <c r="HM45" s="2"/>
      <c r="HN45" s="2"/>
      <c r="HO45" s="16"/>
      <c r="HP45" s="50"/>
      <c r="HQ45" s="50"/>
      <c r="HR45" s="51"/>
      <c r="HS45" s="2"/>
      <c r="HT45" s="52"/>
      <c r="HU45" s="51"/>
      <c r="HV45" s="2"/>
      <c r="HW45" s="53"/>
      <c r="HX45" s="2"/>
      <c r="HY45" s="2"/>
      <c r="HZ45" s="2"/>
      <c r="IA45" s="2"/>
      <c r="IB45" s="54"/>
      <c r="IC45" s="2"/>
      <c r="ID45" s="2"/>
      <c r="IE45" s="2"/>
      <c r="IF45" s="2"/>
      <c r="IG45" s="2"/>
      <c r="IH45" s="2"/>
      <c r="II45" s="16"/>
      <c r="IJ45" s="50"/>
      <c r="IK45" s="50"/>
      <c r="IL45" s="51"/>
      <c r="IM45" s="2"/>
      <c r="IN45" s="52"/>
      <c r="IO45" s="51"/>
      <c r="IP45" s="2"/>
      <c r="IQ45" s="53"/>
      <c r="IR45" s="2"/>
      <c r="IS45" s="2"/>
      <c r="IT45" s="2"/>
      <c r="IU45" s="2"/>
      <c r="IV45" s="54"/>
      <c r="IW45" s="2"/>
      <c r="IX45" s="2"/>
      <c r="IY45" s="2"/>
      <c r="IZ45" s="2"/>
      <c r="JA45" s="2"/>
      <c r="JB45" s="2"/>
    </row>
    <row r="46" spans="1:262" s="4" customFormat="1" ht="13.5" customHeight="1" x14ac:dyDescent="0.25">
      <c r="A46" s="43"/>
      <c r="B46" s="2"/>
      <c r="C46" s="5"/>
      <c r="E46" s="26"/>
      <c r="F46" s="44"/>
      <c r="G46" s="45"/>
      <c r="H46" s="2"/>
      <c r="I46" s="44"/>
      <c r="J46" s="45"/>
      <c r="K46" s="26"/>
      <c r="L46" s="45"/>
      <c r="M46" s="45"/>
      <c r="P46" s="46"/>
      <c r="Q46" s="26"/>
      <c r="R46" s="45"/>
      <c r="S46" s="45"/>
      <c r="U46" s="45"/>
      <c r="V46" s="45"/>
      <c r="W46" s="5"/>
      <c r="Y46" s="26"/>
      <c r="Z46" s="44"/>
      <c r="AA46" s="44"/>
      <c r="AB46" s="2"/>
      <c r="AC46" s="44"/>
      <c r="AD46" s="44"/>
      <c r="AE46" s="26"/>
      <c r="AF46" s="45"/>
      <c r="AG46" s="45"/>
      <c r="AJ46" s="46"/>
      <c r="AK46" s="26"/>
      <c r="AM46" s="45"/>
      <c r="AO46" s="45"/>
      <c r="AP46" s="45"/>
      <c r="AQ46" s="5"/>
      <c r="AS46" s="26"/>
      <c r="AT46" s="44"/>
      <c r="AU46" s="44"/>
      <c r="AV46" s="2"/>
      <c r="AW46" s="45"/>
      <c r="AX46" s="45"/>
      <c r="AY46" s="26"/>
      <c r="AZ46" s="45"/>
      <c r="BA46" s="45"/>
      <c r="BD46" s="46"/>
      <c r="BE46" s="26"/>
      <c r="BF46" s="45"/>
      <c r="BG46" s="45"/>
      <c r="BI46" s="45"/>
      <c r="BJ46" s="45"/>
      <c r="BK46" s="5"/>
      <c r="BM46" s="26"/>
      <c r="BN46" s="44"/>
      <c r="BO46" s="44"/>
      <c r="BP46" s="2"/>
      <c r="BQ46" s="44"/>
      <c r="BR46" s="44"/>
      <c r="BS46" s="22"/>
      <c r="BT46" s="45"/>
      <c r="BU46" s="45"/>
      <c r="BX46" s="46"/>
      <c r="BY46" s="26"/>
      <c r="BZ46" s="45"/>
      <c r="CA46" s="45"/>
      <c r="CC46" s="45"/>
      <c r="CD46" s="45"/>
      <c r="CE46" s="26"/>
      <c r="CG46" s="26"/>
      <c r="CH46" s="44"/>
      <c r="CI46" s="44"/>
      <c r="CJ46" s="2"/>
      <c r="CK46" s="44"/>
      <c r="CL46" s="44"/>
      <c r="CM46" s="26"/>
      <c r="CN46" s="45"/>
      <c r="CO46" s="45"/>
      <c r="CR46" s="46"/>
      <c r="CS46" s="26"/>
      <c r="CT46" s="45"/>
      <c r="CU46" s="45"/>
      <c r="CW46" s="45"/>
      <c r="CX46" s="45"/>
      <c r="CY46" s="5"/>
      <c r="DA46" s="26"/>
      <c r="DB46" s="44"/>
      <c r="DC46" s="44"/>
      <c r="DD46" s="2"/>
      <c r="DE46" s="44"/>
      <c r="DF46" s="44"/>
      <c r="DG46" s="26"/>
      <c r="DH46" s="45"/>
      <c r="DI46" s="45"/>
      <c r="DL46" s="46"/>
      <c r="DM46" s="26"/>
      <c r="DN46" s="45"/>
      <c r="DO46" s="45"/>
      <c r="DQ46" s="45"/>
      <c r="DR46" s="45"/>
      <c r="DS46" s="5"/>
      <c r="DU46" s="26"/>
      <c r="DV46" s="44"/>
      <c r="DW46" s="44"/>
      <c r="DX46" s="2"/>
      <c r="DY46" s="44"/>
      <c r="DZ46" s="44"/>
      <c r="EA46" s="26"/>
      <c r="EC46" s="47"/>
      <c r="EF46" s="46"/>
      <c r="EG46" s="26"/>
      <c r="EH46" s="45"/>
      <c r="EI46" s="45"/>
      <c r="EK46" s="45"/>
      <c r="EL46" s="45"/>
      <c r="EM46" s="5"/>
      <c r="EO46" s="26"/>
      <c r="EP46" s="44"/>
      <c r="EQ46" s="44"/>
      <c r="ER46" s="2"/>
      <c r="ES46" s="44"/>
      <c r="ET46" s="44"/>
      <c r="EU46" s="26"/>
      <c r="EV46" s="45"/>
      <c r="EW46" s="45"/>
      <c r="EZ46" s="46"/>
      <c r="FA46" s="26"/>
      <c r="FB46" s="45"/>
      <c r="FC46" s="45"/>
      <c r="FE46" s="45"/>
      <c r="FF46" s="45"/>
      <c r="FG46" s="5"/>
      <c r="FI46" s="26"/>
      <c r="FJ46" s="44"/>
      <c r="FK46" s="44"/>
      <c r="FL46" s="2"/>
      <c r="FM46" s="44"/>
      <c r="FN46" s="44"/>
      <c r="FO46" s="26"/>
      <c r="FP46" s="45"/>
      <c r="FQ46" s="45"/>
      <c r="FT46" s="46"/>
      <c r="FU46" s="26"/>
      <c r="FV46" s="45"/>
      <c r="FW46" s="45"/>
      <c r="FY46" s="45"/>
      <c r="FZ46" s="45"/>
      <c r="GA46" s="16"/>
      <c r="GB46" s="50"/>
      <c r="GC46" s="50"/>
      <c r="GD46" s="51"/>
      <c r="GE46" s="2"/>
      <c r="GF46" s="52"/>
      <c r="GG46" s="51"/>
      <c r="GH46" s="2"/>
      <c r="GI46" s="53"/>
      <c r="GJ46" s="2"/>
      <c r="GK46" s="2"/>
      <c r="GL46" s="2"/>
      <c r="GM46" s="2"/>
      <c r="GN46" s="54"/>
      <c r="GO46" s="2"/>
      <c r="GP46" s="2"/>
      <c r="GQ46" s="2"/>
      <c r="GR46" s="2"/>
      <c r="GS46" s="2"/>
      <c r="GT46" s="2"/>
      <c r="GU46" s="16"/>
      <c r="GV46" s="50"/>
      <c r="GW46" s="50"/>
      <c r="GX46" s="51"/>
      <c r="GY46" s="2"/>
      <c r="GZ46" s="52"/>
      <c r="HA46" s="51"/>
      <c r="HB46" s="2"/>
      <c r="HC46" s="53"/>
      <c r="HD46" s="2"/>
      <c r="HE46" s="2"/>
      <c r="HF46" s="2"/>
      <c r="HG46" s="2"/>
      <c r="HH46" s="54"/>
      <c r="HI46" s="2"/>
      <c r="HJ46" s="2"/>
      <c r="HK46" s="2"/>
      <c r="HL46" s="2"/>
      <c r="HM46" s="2"/>
      <c r="HN46" s="2"/>
      <c r="HO46" s="16"/>
      <c r="HP46" s="50"/>
      <c r="HQ46" s="50"/>
      <c r="HR46" s="51"/>
      <c r="HS46" s="2"/>
      <c r="HT46" s="52"/>
      <c r="HU46" s="51"/>
      <c r="HV46" s="2"/>
      <c r="HW46" s="53"/>
      <c r="HX46" s="2"/>
      <c r="HY46" s="2"/>
      <c r="HZ46" s="2"/>
      <c r="IA46" s="2"/>
      <c r="IB46" s="54"/>
      <c r="IC46" s="2"/>
      <c r="ID46" s="2"/>
      <c r="IE46" s="2"/>
      <c r="IF46" s="2"/>
      <c r="IG46" s="2"/>
      <c r="IH46" s="2"/>
      <c r="II46" s="16"/>
      <c r="IJ46" s="50"/>
      <c r="IK46" s="50"/>
      <c r="IL46" s="51"/>
      <c r="IM46" s="2"/>
      <c r="IN46" s="52"/>
      <c r="IO46" s="51"/>
      <c r="IP46" s="2"/>
      <c r="IQ46" s="53"/>
      <c r="IR46" s="2"/>
      <c r="IS46" s="2"/>
      <c r="IT46" s="2"/>
      <c r="IU46" s="2"/>
      <c r="IV46" s="54"/>
      <c r="IW46" s="2"/>
      <c r="IX46" s="2"/>
      <c r="IY46" s="2"/>
      <c r="IZ46" s="2"/>
      <c r="JA46" s="2"/>
      <c r="JB46" s="2"/>
    </row>
    <row r="47" spans="1:262" s="4" customFormat="1" ht="13.5" customHeight="1" x14ac:dyDescent="0.25">
      <c r="A47" s="43"/>
      <c r="B47" s="2"/>
      <c r="C47" s="5"/>
      <c r="E47" s="26"/>
      <c r="F47" s="44"/>
      <c r="G47" s="45"/>
      <c r="H47" s="2"/>
      <c r="I47" s="44"/>
      <c r="J47" s="45"/>
      <c r="K47" s="26"/>
      <c r="L47" s="45"/>
      <c r="M47" s="45"/>
      <c r="P47" s="46"/>
      <c r="Q47" s="26"/>
      <c r="R47" s="45"/>
      <c r="S47" s="45"/>
      <c r="U47" s="45"/>
      <c r="V47" s="45"/>
      <c r="W47" s="5"/>
      <c r="Y47" s="26"/>
      <c r="Z47" s="44"/>
      <c r="AA47" s="44"/>
      <c r="AB47" s="2"/>
      <c r="AC47" s="44"/>
      <c r="AD47" s="44"/>
      <c r="AE47" s="26"/>
      <c r="AF47" s="45"/>
      <c r="AG47" s="45"/>
      <c r="AJ47" s="46"/>
      <c r="AK47" s="26"/>
      <c r="AM47" s="45"/>
      <c r="AO47" s="45"/>
      <c r="AP47" s="45"/>
      <c r="AQ47" s="5"/>
      <c r="AS47" s="26"/>
      <c r="AT47" s="44"/>
      <c r="AU47" s="44"/>
      <c r="AV47" s="2"/>
      <c r="AW47" s="45"/>
      <c r="AX47" s="45"/>
      <c r="AY47" s="26"/>
      <c r="AZ47" s="45"/>
      <c r="BA47" s="45"/>
      <c r="BD47" s="46"/>
      <c r="BE47" s="26"/>
      <c r="BF47" s="45"/>
      <c r="BG47" s="45"/>
      <c r="BI47" s="45"/>
      <c r="BJ47" s="45"/>
      <c r="BK47" s="5"/>
      <c r="BM47" s="26"/>
      <c r="BN47" s="44"/>
      <c r="BO47" s="44"/>
      <c r="BP47" s="2"/>
      <c r="BQ47" s="44"/>
      <c r="BR47" s="44"/>
      <c r="BS47" s="22"/>
      <c r="BT47" s="45"/>
      <c r="BU47" s="45"/>
      <c r="BX47" s="46"/>
      <c r="BY47" s="26"/>
      <c r="BZ47" s="45"/>
      <c r="CA47" s="45"/>
      <c r="CC47" s="45"/>
      <c r="CD47" s="45"/>
      <c r="CE47" s="26"/>
      <c r="CG47" s="26"/>
      <c r="CH47" s="44"/>
      <c r="CI47" s="44"/>
      <c r="CJ47" s="2"/>
      <c r="CK47" s="44"/>
      <c r="CL47" s="44"/>
      <c r="CM47" s="26"/>
      <c r="CN47" s="45"/>
      <c r="CO47" s="45"/>
      <c r="CR47" s="46"/>
      <c r="CS47" s="26"/>
      <c r="CT47" s="45"/>
      <c r="CU47" s="45"/>
      <c r="CW47" s="45"/>
      <c r="CX47" s="45"/>
      <c r="CY47" s="5"/>
      <c r="DA47" s="26"/>
      <c r="DB47" s="44"/>
      <c r="DC47" s="44"/>
      <c r="DD47" s="2"/>
      <c r="DE47" s="44"/>
      <c r="DF47" s="44"/>
      <c r="DG47" s="26"/>
      <c r="DH47" s="45"/>
      <c r="DI47" s="45"/>
      <c r="DL47" s="46"/>
      <c r="DM47" s="26"/>
      <c r="DN47" s="45"/>
      <c r="DO47" s="45"/>
      <c r="DQ47" s="45"/>
      <c r="DR47" s="45"/>
      <c r="DS47" s="5"/>
      <c r="DU47" s="26"/>
      <c r="DV47" s="44"/>
      <c r="DW47" s="44"/>
      <c r="DX47" s="2"/>
      <c r="DY47" s="44"/>
      <c r="DZ47" s="44"/>
      <c r="EA47" s="26"/>
      <c r="EC47" s="47"/>
      <c r="EF47" s="46"/>
      <c r="EG47" s="26"/>
      <c r="EH47" s="45"/>
      <c r="EI47" s="45"/>
      <c r="EK47" s="45"/>
      <c r="EL47" s="45"/>
      <c r="EM47" s="5"/>
      <c r="EO47" s="26"/>
      <c r="EP47" s="44"/>
      <c r="EQ47" s="44"/>
      <c r="ER47" s="2"/>
      <c r="ES47" s="44"/>
      <c r="ET47" s="44"/>
      <c r="EU47" s="26"/>
      <c r="EV47" s="45"/>
      <c r="EW47" s="45"/>
      <c r="EZ47" s="46"/>
      <c r="FA47" s="26"/>
      <c r="FB47" s="45"/>
      <c r="FC47" s="45"/>
      <c r="FE47" s="45"/>
      <c r="FF47" s="45"/>
      <c r="FG47" s="5"/>
      <c r="FI47" s="26"/>
      <c r="FJ47" s="44"/>
      <c r="FK47" s="44"/>
      <c r="FL47" s="2"/>
      <c r="FM47" s="44"/>
      <c r="FN47" s="44"/>
      <c r="FO47" s="26"/>
      <c r="FP47" s="45"/>
      <c r="FQ47" s="45"/>
      <c r="FT47" s="46"/>
      <c r="FU47" s="26"/>
      <c r="FV47" s="45"/>
      <c r="FW47" s="45"/>
      <c r="FY47" s="45"/>
      <c r="FZ47" s="45"/>
      <c r="GA47" s="16"/>
      <c r="GB47" s="50"/>
      <c r="GC47" s="50"/>
      <c r="GD47" s="51"/>
      <c r="GE47" s="2"/>
      <c r="GF47" s="52"/>
      <c r="GG47" s="51"/>
      <c r="GH47" s="2"/>
      <c r="GI47" s="53"/>
      <c r="GJ47" s="2"/>
      <c r="GK47" s="2"/>
      <c r="GL47" s="2"/>
      <c r="GM47" s="2"/>
      <c r="GN47" s="54"/>
      <c r="GO47" s="2"/>
      <c r="GP47" s="2"/>
      <c r="GQ47" s="2"/>
      <c r="GR47" s="2"/>
      <c r="GS47" s="2"/>
      <c r="GT47" s="2"/>
      <c r="GU47" s="16"/>
      <c r="GV47" s="50"/>
      <c r="GW47" s="50"/>
      <c r="GX47" s="51"/>
      <c r="GY47" s="2"/>
      <c r="GZ47" s="52"/>
      <c r="HA47" s="51"/>
      <c r="HB47" s="2"/>
      <c r="HC47" s="53"/>
      <c r="HD47" s="2"/>
      <c r="HE47" s="2"/>
      <c r="HF47" s="2"/>
      <c r="HG47" s="2"/>
      <c r="HH47" s="54"/>
      <c r="HI47" s="2"/>
      <c r="HJ47" s="2"/>
      <c r="HK47" s="2"/>
      <c r="HL47" s="2"/>
      <c r="HM47" s="2"/>
      <c r="HN47" s="2"/>
      <c r="HO47" s="16"/>
      <c r="HP47" s="50"/>
      <c r="HQ47" s="50"/>
      <c r="HR47" s="51"/>
      <c r="HS47" s="2"/>
      <c r="HT47" s="52"/>
      <c r="HU47" s="51"/>
      <c r="HV47" s="2"/>
      <c r="HW47" s="53"/>
      <c r="HX47" s="2"/>
      <c r="HY47" s="2"/>
      <c r="HZ47" s="2"/>
      <c r="IA47" s="2"/>
      <c r="IB47" s="54"/>
      <c r="IC47" s="2"/>
      <c r="ID47" s="2"/>
      <c r="IE47" s="2"/>
      <c r="IF47" s="2"/>
      <c r="IG47" s="2"/>
      <c r="IH47" s="2"/>
      <c r="II47" s="16"/>
      <c r="IJ47" s="50"/>
      <c r="IK47" s="50"/>
      <c r="IL47" s="51"/>
      <c r="IM47" s="2"/>
      <c r="IN47" s="52"/>
      <c r="IO47" s="51"/>
      <c r="IP47" s="2"/>
      <c r="IQ47" s="53"/>
      <c r="IR47" s="2"/>
      <c r="IS47" s="2"/>
      <c r="IT47" s="2"/>
      <c r="IU47" s="2"/>
      <c r="IV47" s="54"/>
      <c r="IW47" s="2"/>
      <c r="IX47" s="2"/>
      <c r="IY47" s="2"/>
      <c r="IZ47" s="2"/>
      <c r="JA47" s="2"/>
      <c r="JB47" s="2"/>
    </row>
    <row r="48" spans="1:262" s="4" customFormat="1" ht="13.5" customHeight="1" x14ac:dyDescent="0.25">
      <c r="A48" s="43"/>
      <c r="B48" s="2"/>
      <c r="C48" s="5"/>
      <c r="E48" s="26"/>
      <c r="F48" s="44"/>
      <c r="G48" s="45"/>
      <c r="H48" s="2"/>
      <c r="I48" s="44"/>
      <c r="J48" s="45"/>
      <c r="K48" s="26"/>
      <c r="L48" s="45"/>
      <c r="M48" s="45"/>
      <c r="P48" s="46"/>
      <c r="Q48" s="26"/>
      <c r="R48" s="45"/>
      <c r="S48" s="45"/>
      <c r="U48" s="45"/>
      <c r="V48" s="45"/>
      <c r="W48" s="5"/>
      <c r="Y48" s="26"/>
      <c r="Z48" s="44"/>
      <c r="AA48" s="44"/>
      <c r="AB48" s="2"/>
      <c r="AC48" s="44"/>
      <c r="AD48" s="44"/>
      <c r="AE48" s="26"/>
      <c r="AF48" s="45"/>
      <c r="AG48" s="45"/>
      <c r="AJ48" s="46"/>
      <c r="AK48" s="26"/>
      <c r="AM48" s="45"/>
      <c r="AO48" s="45"/>
      <c r="AP48" s="45"/>
      <c r="AQ48" s="5"/>
      <c r="AS48" s="26"/>
      <c r="AT48" s="44"/>
      <c r="AU48" s="44"/>
      <c r="AV48" s="2"/>
      <c r="AW48" s="45"/>
      <c r="AX48" s="45"/>
      <c r="AY48" s="26"/>
      <c r="AZ48" s="45"/>
      <c r="BA48" s="45"/>
      <c r="BD48" s="46"/>
      <c r="BE48" s="26"/>
      <c r="BF48" s="45"/>
      <c r="BG48" s="45"/>
      <c r="BI48" s="45"/>
      <c r="BJ48" s="45"/>
      <c r="BK48" s="5"/>
      <c r="BM48" s="26"/>
      <c r="BN48" s="44"/>
      <c r="BO48" s="44"/>
      <c r="BP48" s="2"/>
      <c r="BQ48" s="44"/>
      <c r="BR48" s="44"/>
      <c r="BS48" s="22"/>
      <c r="BT48" s="45"/>
      <c r="BU48" s="45"/>
      <c r="BX48" s="46"/>
      <c r="BY48" s="26"/>
      <c r="BZ48" s="45"/>
      <c r="CA48" s="45"/>
      <c r="CC48" s="45"/>
      <c r="CD48" s="45"/>
      <c r="CE48" s="26"/>
      <c r="CG48" s="26"/>
      <c r="CH48" s="44"/>
      <c r="CI48" s="44"/>
      <c r="CJ48" s="2"/>
      <c r="CK48" s="44"/>
      <c r="CL48" s="44"/>
      <c r="CM48" s="26"/>
      <c r="CN48" s="45"/>
      <c r="CO48" s="45"/>
      <c r="CR48" s="46"/>
      <c r="CS48" s="26"/>
      <c r="CT48" s="45"/>
      <c r="CU48" s="45"/>
      <c r="CW48" s="45"/>
      <c r="CX48" s="45"/>
      <c r="CY48" s="5"/>
      <c r="DA48" s="26"/>
      <c r="DB48" s="44"/>
      <c r="DC48" s="44"/>
      <c r="DD48" s="2"/>
      <c r="DE48" s="44"/>
      <c r="DF48" s="44"/>
      <c r="DG48" s="26"/>
      <c r="DH48" s="45"/>
      <c r="DI48" s="45"/>
      <c r="DL48" s="46"/>
      <c r="DM48" s="26"/>
      <c r="DN48" s="45"/>
      <c r="DO48" s="45"/>
      <c r="DQ48" s="45"/>
      <c r="DR48" s="45"/>
      <c r="DS48" s="5"/>
      <c r="DU48" s="26"/>
      <c r="DV48" s="44"/>
      <c r="DW48" s="44"/>
      <c r="DX48" s="2"/>
      <c r="DY48" s="44"/>
      <c r="DZ48" s="44"/>
      <c r="EA48" s="26"/>
      <c r="EC48" s="47"/>
      <c r="EF48" s="46"/>
      <c r="EG48" s="26"/>
      <c r="EH48" s="45"/>
      <c r="EI48" s="45"/>
      <c r="EK48" s="45"/>
      <c r="EL48" s="45"/>
      <c r="EM48" s="5"/>
      <c r="EO48" s="26"/>
      <c r="EP48" s="44"/>
      <c r="EQ48" s="44"/>
      <c r="ER48" s="2"/>
      <c r="ES48" s="44"/>
      <c r="ET48" s="44"/>
      <c r="EU48" s="26"/>
      <c r="EV48" s="45"/>
      <c r="EW48" s="45"/>
      <c r="EZ48" s="46"/>
      <c r="FA48" s="26"/>
      <c r="FB48" s="45"/>
      <c r="FC48" s="45"/>
      <c r="FE48" s="45"/>
      <c r="FF48" s="45"/>
      <c r="FG48" s="5"/>
      <c r="FI48" s="26"/>
      <c r="FJ48" s="44"/>
      <c r="FK48" s="44"/>
      <c r="FL48" s="2"/>
      <c r="FM48" s="44"/>
      <c r="FN48" s="44"/>
      <c r="FO48" s="26"/>
      <c r="FP48" s="45"/>
      <c r="FQ48" s="45"/>
      <c r="FT48" s="46"/>
      <c r="FU48" s="26"/>
      <c r="FV48" s="45"/>
      <c r="FW48" s="45"/>
      <c r="FY48" s="45"/>
      <c r="FZ48" s="45"/>
      <c r="GA48" s="16"/>
      <c r="GB48" s="50"/>
      <c r="GC48" s="50"/>
      <c r="GD48" s="51"/>
      <c r="GE48" s="2"/>
      <c r="GF48" s="52"/>
      <c r="GG48" s="51"/>
      <c r="GH48" s="2"/>
      <c r="GI48" s="53"/>
      <c r="GJ48" s="2"/>
      <c r="GK48" s="2"/>
      <c r="GL48" s="2"/>
      <c r="GM48" s="2"/>
      <c r="GN48" s="54"/>
      <c r="GO48" s="2"/>
      <c r="GP48" s="2"/>
      <c r="GQ48" s="2"/>
      <c r="GR48" s="2"/>
      <c r="GS48" s="2"/>
      <c r="GT48" s="2"/>
      <c r="GU48" s="16"/>
      <c r="GV48" s="50"/>
      <c r="GW48" s="50"/>
      <c r="GX48" s="51"/>
      <c r="GY48" s="2"/>
      <c r="GZ48" s="52"/>
      <c r="HA48" s="51"/>
      <c r="HB48" s="2"/>
      <c r="HC48" s="53"/>
      <c r="HD48" s="2"/>
      <c r="HE48" s="2"/>
      <c r="HF48" s="2"/>
      <c r="HG48" s="2"/>
      <c r="HH48" s="54"/>
      <c r="HI48" s="2"/>
      <c r="HJ48" s="2"/>
      <c r="HK48" s="2"/>
      <c r="HL48" s="2"/>
      <c r="HM48" s="2"/>
      <c r="HN48" s="2"/>
      <c r="HO48" s="16"/>
      <c r="HP48" s="50"/>
      <c r="HQ48" s="50"/>
      <c r="HR48" s="51"/>
      <c r="HS48" s="2"/>
      <c r="HT48" s="52"/>
      <c r="HU48" s="51"/>
      <c r="HV48" s="2"/>
      <c r="HW48" s="53"/>
      <c r="HX48" s="2"/>
      <c r="HY48" s="2"/>
      <c r="HZ48" s="2"/>
      <c r="IA48" s="2"/>
      <c r="IB48" s="54"/>
      <c r="IC48" s="2"/>
      <c r="ID48" s="2"/>
      <c r="IE48" s="2"/>
      <c r="IF48" s="2"/>
      <c r="IG48" s="2"/>
      <c r="IH48" s="2"/>
      <c r="II48" s="16"/>
      <c r="IJ48" s="50"/>
      <c r="IK48" s="50"/>
      <c r="IL48" s="51"/>
      <c r="IM48" s="2"/>
      <c r="IN48" s="52"/>
      <c r="IO48" s="51"/>
      <c r="IP48" s="2"/>
      <c r="IQ48" s="53"/>
      <c r="IR48" s="2"/>
      <c r="IS48" s="2"/>
      <c r="IT48" s="2"/>
      <c r="IU48" s="2"/>
      <c r="IV48" s="54"/>
      <c r="IW48" s="2"/>
      <c r="IX48" s="2"/>
      <c r="IY48" s="2"/>
      <c r="IZ48" s="2"/>
      <c r="JA48" s="2"/>
      <c r="JB48" s="2"/>
    </row>
    <row r="49" spans="1:262" s="4" customFormat="1" ht="13.5" customHeight="1" x14ac:dyDescent="0.25">
      <c r="A49" s="43"/>
      <c r="B49" s="2"/>
      <c r="C49" s="5"/>
      <c r="E49" s="26"/>
      <c r="F49" s="44"/>
      <c r="G49" s="45"/>
      <c r="H49" s="2"/>
      <c r="I49" s="44"/>
      <c r="J49" s="45"/>
      <c r="K49" s="26"/>
      <c r="L49" s="45"/>
      <c r="M49" s="45"/>
      <c r="P49" s="46"/>
      <c r="Q49" s="26"/>
      <c r="R49" s="45"/>
      <c r="S49" s="45"/>
      <c r="U49" s="45"/>
      <c r="V49" s="45"/>
      <c r="W49" s="5"/>
      <c r="Y49" s="26"/>
      <c r="Z49" s="44"/>
      <c r="AA49" s="44"/>
      <c r="AB49" s="2"/>
      <c r="AC49" s="44"/>
      <c r="AD49" s="44"/>
      <c r="AE49" s="26"/>
      <c r="AF49" s="45"/>
      <c r="AG49" s="45"/>
      <c r="AJ49" s="46"/>
      <c r="AK49" s="26"/>
      <c r="AM49" s="45"/>
      <c r="AO49" s="45"/>
      <c r="AP49" s="45"/>
      <c r="AQ49" s="5"/>
      <c r="AS49" s="26"/>
      <c r="AT49" s="44"/>
      <c r="AU49" s="44"/>
      <c r="AV49" s="2"/>
      <c r="AW49" s="45"/>
      <c r="AX49" s="45"/>
      <c r="AY49" s="26"/>
      <c r="AZ49" s="45"/>
      <c r="BA49" s="45"/>
      <c r="BD49" s="46"/>
      <c r="BE49" s="26"/>
      <c r="BF49" s="45"/>
      <c r="BG49" s="45"/>
      <c r="BI49" s="45"/>
      <c r="BJ49" s="45"/>
      <c r="BK49" s="5"/>
      <c r="BM49" s="26"/>
      <c r="BN49" s="44"/>
      <c r="BO49" s="44"/>
      <c r="BP49" s="2"/>
      <c r="BQ49" s="44"/>
      <c r="BR49" s="44"/>
      <c r="BS49" s="22"/>
      <c r="BT49" s="45"/>
      <c r="BU49" s="45"/>
      <c r="BX49" s="46"/>
      <c r="BY49" s="26"/>
      <c r="BZ49" s="45"/>
      <c r="CA49" s="45"/>
      <c r="CC49" s="45"/>
      <c r="CD49" s="45"/>
      <c r="CE49" s="26"/>
      <c r="CG49" s="26"/>
      <c r="CH49" s="44"/>
      <c r="CI49" s="44"/>
      <c r="CJ49" s="2"/>
      <c r="CK49" s="44"/>
      <c r="CL49" s="44"/>
      <c r="CM49" s="26"/>
      <c r="CN49" s="45"/>
      <c r="CO49" s="45"/>
      <c r="CR49" s="46"/>
      <c r="CS49" s="26"/>
      <c r="CT49" s="45"/>
      <c r="CU49" s="45"/>
      <c r="CW49" s="45"/>
      <c r="CX49" s="45"/>
      <c r="CY49" s="5"/>
      <c r="DA49" s="26"/>
      <c r="DB49" s="44"/>
      <c r="DC49" s="44"/>
      <c r="DD49" s="2"/>
      <c r="DE49" s="44"/>
      <c r="DF49" s="44"/>
      <c r="DG49" s="26"/>
      <c r="DH49" s="45"/>
      <c r="DI49" s="45"/>
      <c r="DL49" s="46"/>
      <c r="DM49" s="26"/>
      <c r="DN49" s="45"/>
      <c r="DO49" s="45"/>
      <c r="DQ49" s="45"/>
      <c r="DR49" s="45"/>
      <c r="DS49" s="5"/>
      <c r="DU49" s="26"/>
      <c r="DV49" s="44"/>
      <c r="DW49" s="44"/>
      <c r="DX49" s="2"/>
      <c r="DY49" s="44"/>
      <c r="DZ49" s="44"/>
      <c r="EA49" s="26"/>
      <c r="EC49" s="47"/>
      <c r="EF49" s="46"/>
      <c r="EG49" s="26"/>
      <c r="EH49" s="45"/>
      <c r="EI49" s="45"/>
      <c r="EK49" s="45"/>
      <c r="EL49" s="45"/>
      <c r="EM49" s="5"/>
      <c r="EO49" s="26"/>
      <c r="EP49" s="44"/>
      <c r="EQ49" s="44"/>
      <c r="ER49" s="2"/>
      <c r="ES49" s="44"/>
      <c r="ET49" s="44"/>
      <c r="EU49" s="26"/>
      <c r="EV49" s="45"/>
      <c r="EW49" s="45"/>
      <c r="EZ49" s="46"/>
      <c r="FA49" s="26"/>
      <c r="FB49" s="45"/>
      <c r="FC49" s="45"/>
      <c r="FE49" s="45"/>
      <c r="FF49" s="45"/>
      <c r="FG49" s="5"/>
      <c r="FI49" s="26"/>
      <c r="FJ49" s="44"/>
      <c r="FK49" s="44"/>
      <c r="FL49" s="2"/>
      <c r="FM49" s="44"/>
      <c r="FN49" s="44"/>
      <c r="FO49" s="26"/>
      <c r="FP49" s="45"/>
      <c r="FQ49" s="45"/>
      <c r="FT49" s="46"/>
      <c r="FU49" s="26"/>
      <c r="FV49" s="45"/>
      <c r="FW49" s="45"/>
      <c r="FY49" s="45"/>
      <c r="FZ49" s="45"/>
      <c r="GA49" s="16"/>
      <c r="GB49" s="50"/>
      <c r="GC49" s="50"/>
      <c r="GD49" s="51"/>
      <c r="GE49" s="2"/>
      <c r="GF49" s="52"/>
      <c r="GG49" s="51"/>
      <c r="GH49" s="2"/>
      <c r="GI49" s="53"/>
      <c r="GJ49" s="2"/>
      <c r="GK49" s="2"/>
      <c r="GL49" s="2"/>
      <c r="GM49" s="2"/>
      <c r="GN49" s="54"/>
      <c r="GO49" s="2"/>
      <c r="GP49" s="2"/>
      <c r="GQ49" s="2"/>
      <c r="GR49" s="2"/>
      <c r="GS49" s="2"/>
      <c r="GT49" s="2"/>
      <c r="GU49" s="16"/>
      <c r="GV49" s="50"/>
      <c r="GW49" s="50"/>
      <c r="GX49" s="51"/>
      <c r="GY49" s="2"/>
      <c r="GZ49" s="52"/>
      <c r="HA49" s="51"/>
      <c r="HB49" s="2"/>
      <c r="HC49" s="53"/>
      <c r="HD49" s="2"/>
      <c r="HE49" s="2"/>
      <c r="HF49" s="2"/>
      <c r="HG49" s="2"/>
      <c r="HH49" s="54"/>
      <c r="HI49" s="2"/>
      <c r="HJ49" s="2"/>
      <c r="HK49" s="2"/>
      <c r="HL49" s="2"/>
      <c r="HM49" s="2"/>
      <c r="HN49" s="2"/>
      <c r="HO49" s="16"/>
      <c r="HP49" s="50"/>
      <c r="HQ49" s="50"/>
      <c r="HR49" s="51"/>
      <c r="HS49" s="2"/>
      <c r="HT49" s="52"/>
      <c r="HU49" s="51"/>
      <c r="HV49" s="2"/>
      <c r="HW49" s="53"/>
      <c r="HX49" s="2"/>
      <c r="HY49" s="2"/>
      <c r="HZ49" s="2"/>
      <c r="IA49" s="2"/>
      <c r="IB49" s="54"/>
      <c r="IC49" s="2"/>
      <c r="ID49" s="2"/>
      <c r="IE49" s="2"/>
      <c r="IF49" s="2"/>
      <c r="IG49" s="2"/>
      <c r="IH49" s="2"/>
      <c r="II49" s="16"/>
      <c r="IJ49" s="50"/>
      <c r="IK49" s="50"/>
      <c r="IL49" s="51"/>
      <c r="IM49" s="2"/>
      <c r="IN49" s="52"/>
      <c r="IO49" s="51"/>
      <c r="IP49" s="2"/>
      <c r="IQ49" s="53"/>
      <c r="IR49" s="2"/>
      <c r="IS49" s="2"/>
      <c r="IT49" s="2"/>
      <c r="IU49" s="2"/>
      <c r="IV49" s="54"/>
      <c r="IW49" s="2"/>
      <c r="IX49" s="2"/>
      <c r="IY49" s="2"/>
      <c r="IZ49" s="2"/>
      <c r="JA49" s="2"/>
      <c r="JB49" s="2"/>
    </row>
    <row r="50" spans="1:262" s="4" customFormat="1" ht="13.5" customHeight="1" x14ac:dyDescent="0.25">
      <c r="A50" s="43"/>
      <c r="B50" s="2"/>
      <c r="C50" s="5"/>
      <c r="E50" s="26"/>
      <c r="F50" s="44"/>
      <c r="G50" s="45"/>
      <c r="H50" s="2"/>
      <c r="I50" s="44"/>
      <c r="J50" s="45"/>
      <c r="K50" s="26"/>
      <c r="L50" s="45"/>
      <c r="M50" s="45"/>
      <c r="P50" s="46"/>
      <c r="Q50" s="26"/>
      <c r="R50" s="45"/>
      <c r="S50" s="45"/>
      <c r="U50" s="45"/>
      <c r="V50" s="45"/>
      <c r="W50" s="5"/>
      <c r="Y50" s="26"/>
      <c r="Z50" s="44"/>
      <c r="AA50" s="44"/>
      <c r="AB50" s="2"/>
      <c r="AC50" s="44"/>
      <c r="AD50" s="44"/>
      <c r="AE50" s="26"/>
      <c r="AF50" s="45"/>
      <c r="AG50" s="45"/>
      <c r="AJ50" s="46"/>
      <c r="AK50" s="26"/>
      <c r="AM50" s="45"/>
      <c r="AO50" s="45"/>
      <c r="AP50" s="45"/>
      <c r="AQ50" s="5"/>
      <c r="AS50" s="26"/>
      <c r="AT50" s="44"/>
      <c r="AU50" s="44"/>
      <c r="AV50" s="2"/>
      <c r="AW50" s="45"/>
      <c r="AX50" s="45"/>
      <c r="AY50" s="26"/>
      <c r="AZ50" s="45"/>
      <c r="BA50" s="45"/>
      <c r="BD50" s="46"/>
      <c r="BE50" s="26"/>
      <c r="BF50" s="45"/>
      <c r="BG50" s="45"/>
      <c r="BI50" s="45"/>
      <c r="BJ50" s="45"/>
      <c r="BK50" s="5"/>
      <c r="BM50" s="26"/>
      <c r="BN50" s="44"/>
      <c r="BO50" s="44"/>
      <c r="BP50" s="2"/>
      <c r="BQ50" s="44"/>
      <c r="BR50" s="44"/>
      <c r="BS50" s="22"/>
      <c r="BT50" s="45"/>
      <c r="BU50" s="45"/>
      <c r="BX50" s="46"/>
      <c r="BY50" s="26"/>
      <c r="BZ50" s="45"/>
      <c r="CA50" s="45"/>
      <c r="CC50" s="45"/>
      <c r="CD50" s="45"/>
      <c r="CE50" s="26"/>
      <c r="CG50" s="26"/>
      <c r="CH50" s="44"/>
      <c r="CI50" s="44"/>
      <c r="CJ50" s="2"/>
      <c r="CK50" s="44"/>
      <c r="CL50" s="44"/>
      <c r="CM50" s="26"/>
      <c r="CN50" s="45"/>
      <c r="CO50" s="45"/>
      <c r="CR50" s="46"/>
      <c r="CS50" s="26"/>
      <c r="CT50" s="45"/>
      <c r="CU50" s="45"/>
      <c r="CW50" s="45"/>
      <c r="CX50" s="45"/>
      <c r="CY50" s="5"/>
      <c r="DA50" s="26"/>
      <c r="DB50" s="44"/>
      <c r="DC50" s="44"/>
      <c r="DD50" s="2"/>
      <c r="DE50" s="44"/>
      <c r="DF50" s="44"/>
      <c r="DG50" s="26"/>
      <c r="DH50" s="45"/>
      <c r="DI50" s="45"/>
      <c r="DL50" s="46"/>
      <c r="DM50" s="26"/>
      <c r="DN50" s="45"/>
      <c r="DO50" s="45"/>
      <c r="DQ50" s="45"/>
      <c r="DR50" s="45"/>
      <c r="DS50" s="5"/>
      <c r="DU50" s="26"/>
      <c r="DV50" s="44"/>
      <c r="DW50" s="44"/>
      <c r="DX50" s="2"/>
      <c r="DY50" s="44"/>
      <c r="DZ50" s="44"/>
      <c r="EA50" s="26"/>
      <c r="EC50" s="47"/>
      <c r="EF50" s="46"/>
      <c r="EG50" s="26"/>
      <c r="EH50" s="45"/>
      <c r="EI50" s="45"/>
      <c r="EK50" s="45"/>
      <c r="EL50" s="45"/>
      <c r="EM50" s="5"/>
      <c r="EO50" s="26"/>
      <c r="EP50" s="44"/>
      <c r="EQ50" s="44"/>
      <c r="ER50" s="2"/>
      <c r="ES50" s="44"/>
      <c r="ET50" s="44"/>
      <c r="EU50" s="26"/>
      <c r="EV50" s="45"/>
      <c r="EW50" s="45"/>
      <c r="EZ50" s="46"/>
      <c r="FA50" s="26"/>
      <c r="FB50" s="45"/>
      <c r="FC50" s="45"/>
      <c r="FE50" s="45"/>
      <c r="FF50" s="45"/>
      <c r="FG50" s="5"/>
      <c r="FI50" s="26"/>
      <c r="FJ50" s="44"/>
      <c r="FK50" s="44"/>
      <c r="FL50" s="2"/>
      <c r="FM50" s="44"/>
      <c r="FN50" s="44"/>
      <c r="FO50" s="26"/>
      <c r="FP50" s="45"/>
      <c r="FQ50" s="45"/>
      <c r="FT50" s="46"/>
      <c r="FU50" s="26"/>
      <c r="FV50" s="45"/>
      <c r="FW50" s="45"/>
      <c r="FY50" s="45"/>
      <c r="FZ50" s="45"/>
      <c r="GA50" s="16"/>
      <c r="GB50" s="50"/>
      <c r="GC50" s="50"/>
      <c r="GD50" s="51"/>
      <c r="GE50" s="2"/>
      <c r="GF50" s="52"/>
      <c r="GG50" s="51"/>
      <c r="GH50" s="2"/>
      <c r="GI50" s="53"/>
      <c r="GJ50" s="2"/>
      <c r="GK50" s="2"/>
      <c r="GL50" s="2"/>
      <c r="GM50" s="2"/>
      <c r="GN50" s="54"/>
      <c r="GO50" s="2"/>
      <c r="GP50" s="2"/>
      <c r="GQ50" s="2"/>
      <c r="GR50" s="2"/>
      <c r="GS50" s="2"/>
      <c r="GT50" s="2"/>
      <c r="GU50" s="16"/>
      <c r="GV50" s="50"/>
      <c r="GW50" s="50"/>
      <c r="GX50" s="51"/>
      <c r="GY50" s="2"/>
      <c r="GZ50" s="52"/>
      <c r="HA50" s="51"/>
      <c r="HB50" s="2"/>
      <c r="HC50" s="53"/>
      <c r="HD50" s="2"/>
      <c r="HE50" s="2"/>
      <c r="HF50" s="2"/>
      <c r="HG50" s="2"/>
      <c r="HH50" s="54"/>
      <c r="HI50" s="2"/>
      <c r="HJ50" s="2"/>
      <c r="HK50" s="2"/>
      <c r="HL50" s="2"/>
      <c r="HM50" s="2"/>
      <c r="HN50" s="2"/>
      <c r="HO50" s="16"/>
      <c r="HP50" s="50"/>
      <c r="HQ50" s="50"/>
      <c r="HR50" s="51"/>
      <c r="HS50" s="2"/>
      <c r="HT50" s="52"/>
      <c r="HU50" s="51"/>
      <c r="HV50" s="2"/>
      <c r="HW50" s="53"/>
      <c r="HX50" s="2"/>
      <c r="HY50" s="2"/>
      <c r="HZ50" s="2"/>
      <c r="IA50" s="2"/>
      <c r="IB50" s="54"/>
      <c r="IC50" s="2"/>
      <c r="ID50" s="2"/>
      <c r="IE50" s="2"/>
      <c r="IF50" s="2"/>
      <c r="IG50" s="2"/>
      <c r="IH50" s="2"/>
      <c r="II50" s="16"/>
      <c r="IJ50" s="50"/>
      <c r="IK50" s="50"/>
      <c r="IL50" s="51"/>
      <c r="IM50" s="2"/>
      <c r="IN50" s="52"/>
      <c r="IO50" s="51"/>
      <c r="IP50" s="2"/>
      <c r="IQ50" s="53"/>
      <c r="IR50" s="2"/>
      <c r="IS50" s="2"/>
      <c r="IT50" s="2"/>
      <c r="IU50" s="2"/>
      <c r="IV50" s="54"/>
      <c r="IW50" s="2"/>
      <c r="IX50" s="2"/>
      <c r="IY50" s="2"/>
      <c r="IZ50" s="2"/>
      <c r="JA50" s="2"/>
      <c r="JB50" s="2"/>
    </row>
    <row r="51" spans="1:262" s="4" customFormat="1" ht="13.5" customHeight="1" x14ac:dyDescent="0.25">
      <c r="A51" s="43"/>
      <c r="B51" s="2"/>
      <c r="C51" s="5"/>
      <c r="E51" s="26"/>
      <c r="F51" s="44"/>
      <c r="G51" s="45"/>
      <c r="H51" s="2"/>
      <c r="I51" s="44"/>
      <c r="J51" s="45"/>
      <c r="K51" s="26"/>
      <c r="L51" s="45"/>
      <c r="M51" s="45"/>
      <c r="P51" s="46"/>
      <c r="Q51" s="26"/>
      <c r="R51" s="45"/>
      <c r="S51" s="45"/>
      <c r="U51" s="45"/>
      <c r="V51" s="45"/>
      <c r="W51" s="5"/>
      <c r="Y51" s="26"/>
      <c r="Z51" s="44"/>
      <c r="AA51" s="44"/>
      <c r="AB51" s="2"/>
      <c r="AC51" s="44"/>
      <c r="AD51" s="44"/>
      <c r="AE51" s="26"/>
      <c r="AF51" s="45"/>
      <c r="AG51" s="45"/>
      <c r="AJ51" s="46"/>
      <c r="AK51" s="26"/>
      <c r="AM51" s="45"/>
      <c r="AO51" s="45"/>
      <c r="AP51" s="45"/>
      <c r="AQ51" s="5"/>
      <c r="AS51" s="26"/>
      <c r="AT51" s="44"/>
      <c r="AU51" s="44"/>
      <c r="AV51" s="2"/>
      <c r="AW51" s="45"/>
      <c r="AX51" s="45"/>
      <c r="AY51" s="26"/>
      <c r="AZ51" s="45"/>
      <c r="BA51" s="45"/>
      <c r="BD51" s="46"/>
      <c r="BE51" s="26"/>
      <c r="BF51" s="45"/>
      <c r="BG51" s="45"/>
      <c r="BI51" s="45"/>
      <c r="BJ51" s="45"/>
      <c r="BK51" s="5"/>
      <c r="BM51" s="26"/>
      <c r="BN51" s="44"/>
      <c r="BO51" s="44"/>
      <c r="BP51" s="2"/>
      <c r="BQ51" s="44"/>
      <c r="BR51" s="44"/>
      <c r="BS51" s="22"/>
      <c r="BT51" s="45"/>
      <c r="BU51" s="45"/>
      <c r="BX51" s="46"/>
      <c r="BY51" s="26"/>
      <c r="BZ51" s="45"/>
      <c r="CA51" s="45"/>
      <c r="CC51" s="45"/>
      <c r="CD51" s="45"/>
      <c r="CE51" s="26"/>
      <c r="CG51" s="26"/>
      <c r="CH51" s="44"/>
      <c r="CI51" s="44"/>
      <c r="CJ51" s="2"/>
      <c r="CK51" s="44"/>
      <c r="CL51" s="44"/>
      <c r="CM51" s="26"/>
      <c r="CN51" s="45"/>
      <c r="CO51" s="45"/>
      <c r="CR51" s="46"/>
      <c r="CS51" s="26"/>
      <c r="CT51" s="45"/>
      <c r="CU51" s="45"/>
      <c r="CW51" s="45"/>
      <c r="CX51" s="45"/>
      <c r="CY51" s="5"/>
      <c r="DA51" s="26"/>
      <c r="DB51" s="44"/>
      <c r="DC51" s="44"/>
      <c r="DD51" s="2"/>
      <c r="DE51" s="44"/>
      <c r="DF51" s="44"/>
      <c r="DG51" s="26"/>
      <c r="DH51" s="45"/>
      <c r="DI51" s="45"/>
      <c r="DL51" s="46"/>
      <c r="DM51" s="26"/>
      <c r="DN51" s="45"/>
      <c r="DO51" s="45"/>
      <c r="DQ51" s="45"/>
      <c r="DR51" s="45"/>
      <c r="DS51" s="5"/>
      <c r="DU51" s="26"/>
      <c r="DV51" s="44"/>
      <c r="DW51" s="44"/>
      <c r="DX51" s="2"/>
      <c r="DY51" s="44"/>
      <c r="DZ51" s="44"/>
      <c r="EA51" s="26"/>
      <c r="EC51" s="47"/>
      <c r="EF51" s="46"/>
      <c r="EG51" s="26"/>
      <c r="EH51" s="45"/>
      <c r="EI51" s="45"/>
      <c r="EK51" s="45"/>
      <c r="EL51" s="45"/>
      <c r="EM51" s="5"/>
      <c r="EO51" s="26"/>
      <c r="EP51" s="44"/>
      <c r="EQ51" s="44"/>
      <c r="ER51" s="2"/>
      <c r="ES51" s="44"/>
      <c r="ET51" s="44"/>
      <c r="EU51" s="26"/>
      <c r="EV51" s="45"/>
      <c r="EW51" s="45"/>
      <c r="EZ51" s="46"/>
      <c r="FA51" s="26"/>
      <c r="FB51" s="45"/>
      <c r="FC51" s="45"/>
      <c r="FE51" s="45"/>
      <c r="FF51" s="45"/>
      <c r="FG51" s="5"/>
      <c r="FI51" s="26"/>
      <c r="FJ51" s="44"/>
      <c r="FK51" s="44"/>
      <c r="FL51" s="2"/>
      <c r="FM51" s="44"/>
      <c r="FN51" s="44"/>
      <c r="FO51" s="26"/>
      <c r="FP51" s="45"/>
      <c r="FQ51" s="45"/>
      <c r="FT51" s="46"/>
      <c r="FU51" s="26"/>
      <c r="FV51" s="45"/>
      <c r="FW51" s="45"/>
      <c r="FY51" s="45"/>
      <c r="FZ51" s="45"/>
      <c r="GA51" s="16"/>
      <c r="GB51" s="50"/>
      <c r="GC51" s="50"/>
      <c r="GD51" s="56"/>
      <c r="GE51" s="2"/>
      <c r="GF51" s="50"/>
      <c r="GG51" s="51"/>
      <c r="GH51" s="2"/>
      <c r="GI51" s="53"/>
      <c r="GJ51" s="2"/>
      <c r="GK51" s="2"/>
      <c r="GL51" s="2"/>
      <c r="GM51" s="2"/>
      <c r="GN51" s="54"/>
      <c r="GO51" s="2"/>
      <c r="GP51" s="2"/>
      <c r="GQ51" s="2"/>
      <c r="GR51" s="2"/>
      <c r="GS51" s="2"/>
      <c r="GT51" s="2"/>
      <c r="GU51" s="16"/>
      <c r="GV51" s="50"/>
      <c r="GW51" s="50"/>
      <c r="GX51" s="56"/>
      <c r="GY51" s="2"/>
      <c r="GZ51" s="50"/>
      <c r="HA51" s="51"/>
      <c r="HB51" s="2"/>
      <c r="HC51" s="53"/>
      <c r="HD51" s="2"/>
      <c r="HE51" s="2"/>
      <c r="HF51" s="2"/>
      <c r="HG51" s="2"/>
      <c r="HH51" s="54"/>
      <c r="HI51" s="2"/>
      <c r="HJ51" s="2"/>
      <c r="HK51" s="2"/>
      <c r="HL51" s="2"/>
      <c r="HM51" s="2"/>
      <c r="HN51" s="2"/>
      <c r="HO51" s="16"/>
      <c r="HP51" s="50"/>
      <c r="HQ51" s="50"/>
      <c r="HR51" s="56"/>
      <c r="HS51" s="2"/>
      <c r="HT51" s="50"/>
      <c r="HU51" s="51"/>
      <c r="HV51" s="2"/>
      <c r="HW51" s="53"/>
      <c r="HX51" s="2"/>
      <c r="HY51" s="2"/>
      <c r="HZ51" s="2"/>
      <c r="IA51" s="2"/>
      <c r="IB51" s="54"/>
      <c r="IC51" s="2"/>
      <c r="ID51" s="2"/>
      <c r="IE51" s="2"/>
      <c r="IF51" s="2"/>
      <c r="IG51" s="2"/>
      <c r="IH51" s="2"/>
      <c r="II51" s="16"/>
      <c r="IJ51" s="50"/>
      <c r="IK51" s="50"/>
      <c r="IL51" s="56"/>
      <c r="IM51" s="2"/>
      <c r="IN51" s="50"/>
      <c r="IO51" s="51"/>
      <c r="IP51" s="2"/>
      <c r="IQ51" s="53"/>
      <c r="IR51" s="2"/>
      <c r="IS51" s="2"/>
      <c r="IT51" s="2"/>
      <c r="IU51" s="2"/>
      <c r="IV51" s="54"/>
      <c r="IW51" s="2"/>
      <c r="IX51" s="2"/>
      <c r="IY51" s="2"/>
      <c r="IZ51" s="2"/>
      <c r="JA51" s="2"/>
      <c r="JB51" s="2"/>
    </row>
    <row r="52" spans="1:262" s="4" customFormat="1" ht="13.5" customHeight="1" x14ac:dyDescent="0.25">
      <c r="A52" s="43"/>
      <c r="B52" s="2"/>
      <c r="C52" s="5"/>
      <c r="E52" s="26"/>
      <c r="F52" s="44"/>
      <c r="G52" s="45"/>
      <c r="H52" s="2"/>
      <c r="I52" s="44"/>
      <c r="J52" s="45"/>
      <c r="K52" s="26"/>
      <c r="L52" s="45"/>
      <c r="M52" s="45"/>
      <c r="P52" s="46"/>
      <c r="Q52" s="26"/>
      <c r="R52" s="45"/>
      <c r="S52" s="45"/>
      <c r="U52" s="45"/>
      <c r="V52" s="45"/>
      <c r="W52" s="5"/>
      <c r="Y52" s="26"/>
      <c r="Z52" s="44"/>
      <c r="AA52" s="44"/>
      <c r="AB52" s="2"/>
      <c r="AC52" s="44"/>
      <c r="AD52" s="44"/>
      <c r="AE52" s="26"/>
      <c r="AF52" s="45"/>
      <c r="AG52" s="45"/>
      <c r="AJ52" s="46"/>
      <c r="AK52" s="26"/>
      <c r="AM52" s="45"/>
      <c r="AO52" s="45"/>
      <c r="AP52" s="45"/>
      <c r="AQ52" s="5"/>
      <c r="AS52" s="26"/>
      <c r="AT52" s="44"/>
      <c r="AU52" s="44"/>
      <c r="AV52" s="2"/>
      <c r="AW52" s="45"/>
      <c r="AX52" s="45"/>
      <c r="AY52" s="26"/>
      <c r="AZ52" s="45"/>
      <c r="BA52" s="45"/>
      <c r="BD52" s="46"/>
      <c r="BE52" s="26"/>
      <c r="BF52" s="45"/>
      <c r="BG52" s="45"/>
      <c r="BI52" s="45"/>
      <c r="BJ52" s="45"/>
      <c r="BK52" s="5"/>
      <c r="BM52" s="26"/>
      <c r="BN52" s="44"/>
      <c r="BO52" s="44"/>
      <c r="BP52" s="2"/>
      <c r="BQ52" s="44"/>
      <c r="BR52" s="44"/>
      <c r="BS52" s="22"/>
      <c r="BT52" s="45"/>
      <c r="BU52" s="45"/>
      <c r="BX52" s="46"/>
      <c r="BY52" s="26"/>
      <c r="BZ52" s="45"/>
      <c r="CA52" s="45"/>
      <c r="CC52" s="45"/>
      <c r="CD52" s="45"/>
      <c r="CE52" s="26"/>
      <c r="CG52" s="26"/>
      <c r="CH52" s="44"/>
      <c r="CI52" s="44"/>
      <c r="CJ52" s="2"/>
      <c r="CK52" s="44"/>
      <c r="CL52" s="44"/>
      <c r="CM52" s="26"/>
      <c r="CN52" s="45"/>
      <c r="CO52" s="45"/>
      <c r="CR52" s="46"/>
      <c r="CS52" s="26"/>
      <c r="CT52" s="45"/>
      <c r="CU52" s="45"/>
      <c r="CW52" s="45"/>
      <c r="CX52" s="45"/>
      <c r="CY52" s="5"/>
      <c r="DA52" s="26"/>
      <c r="DB52" s="44"/>
      <c r="DC52" s="44"/>
      <c r="DD52" s="2"/>
      <c r="DE52" s="44"/>
      <c r="DF52" s="44"/>
      <c r="DG52" s="26"/>
      <c r="DH52" s="45"/>
      <c r="DI52" s="45"/>
      <c r="DL52" s="46"/>
      <c r="DM52" s="26"/>
      <c r="DN52" s="45"/>
      <c r="DO52" s="45"/>
      <c r="DQ52" s="45"/>
      <c r="DR52" s="45"/>
      <c r="DS52" s="5"/>
      <c r="DU52" s="26"/>
      <c r="DV52" s="44"/>
      <c r="DW52" s="44"/>
      <c r="DX52" s="2"/>
      <c r="DY52" s="44"/>
      <c r="DZ52" s="44"/>
      <c r="EA52" s="26"/>
      <c r="EC52" s="47"/>
      <c r="EF52" s="46"/>
      <c r="EG52" s="26"/>
      <c r="EH52" s="45"/>
      <c r="EI52" s="45"/>
      <c r="EK52" s="45"/>
      <c r="EL52" s="45"/>
      <c r="EM52" s="5"/>
      <c r="EO52" s="26"/>
      <c r="EP52" s="44"/>
      <c r="EQ52" s="44"/>
      <c r="ER52" s="2"/>
      <c r="ES52" s="44"/>
      <c r="ET52" s="44"/>
      <c r="EU52" s="26"/>
      <c r="EV52" s="45"/>
      <c r="EW52" s="45"/>
      <c r="EZ52" s="46"/>
      <c r="FA52" s="26"/>
      <c r="FB52" s="45"/>
      <c r="FC52" s="45"/>
      <c r="FE52" s="45"/>
      <c r="FF52" s="45"/>
      <c r="FG52" s="5"/>
      <c r="FI52" s="26"/>
      <c r="FJ52" s="44"/>
      <c r="FK52" s="44"/>
      <c r="FL52" s="2"/>
      <c r="FM52" s="44"/>
      <c r="FN52" s="44"/>
      <c r="FO52" s="26"/>
      <c r="FP52" s="45"/>
      <c r="FQ52" s="45"/>
      <c r="FT52" s="46"/>
      <c r="FU52" s="26"/>
      <c r="FV52" s="45"/>
      <c r="FW52" s="45"/>
      <c r="FY52" s="45"/>
      <c r="FZ52" s="45"/>
      <c r="GA52" s="16"/>
      <c r="GB52" s="50"/>
      <c r="GC52" s="50"/>
      <c r="GD52" s="56"/>
      <c r="GE52" s="2"/>
      <c r="GF52" s="50"/>
      <c r="GG52" s="51"/>
      <c r="GH52" s="2"/>
      <c r="GI52" s="53"/>
      <c r="GJ52" s="2"/>
      <c r="GK52" s="2"/>
      <c r="GL52" s="2"/>
      <c r="GM52" s="2"/>
      <c r="GN52" s="54"/>
      <c r="GO52" s="2"/>
      <c r="GP52" s="2"/>
      <c r="GQ52" s="2"/>
      <c r="GR52" s="2"/>
      <c r="GS52" s="2"/>
      <c r="GT52" s="2"/>
      <c r="GU52" s="16"/>
      <c r="GV52" s="50"/>
      <c r="GW52" s="50"/>
      <c r="GX52" s="56"/>
      <c r="GY52" s="2"/>
      <c r="GZ52" s="50"/>
      <c r="HA52" s="51"/>
      <c r="HB52" s="2"/>
      <c r="HC52" s="53"/>
      <c r="HD52" s="2"/>
      <c r="HE52" s="2"/>
      <c r="HF52" s="2"/>
      <c r="HG52" s="2"/>
      <c r="HH52" s="54"/>
      <c r="HI52" s="2"/>
      <c r="HJ52" s="2"/>
      <c r="HK52" s="2"/>
      <c r="HL52" s="2"/>
      <c r="HM52" s="2"/>
      <c r="HN52" s="2"/>
      <c r="HO52" s="16"/>
      <c r="HP52" s="50"/>
      <c r="HQ52" s="50"/>
      <c r="HR52" s="56"/>
      <c r="HS52" s="2"/>
      <c r="HT52" s="50"/>
      <c r="HU52" s="51"/>
      <c r="HV52" s="2"/>
      <c r="HW52" s="53"/>
      <c r="HX52" s="2"/>
      <c r="HY52" s="2"/>
      <c r="HZ52" s="2"/>
      <c r="IA52" s="2"/>
      <c r="IB52" s="54"/>
      <c r="IC52" s="2"/>
      <c r="ID52" s="2"/>
      <c r="IE52" s="2"/>
      <c r="IF52" s="2"/>
      <c r="IG52" s="2"/>
      <c r="IH52" s="2"/>
      <c r="II52" s="16"/>
      <c r="IJ52" s="50"/>
      <c r="IK52" s="50"/>
      <c r="IL52" s="56"/>
      <c r="IM52" s="2"/>
      <c r="IN52" s="50"/>
      <c r="IO52" s="51"/>
      <c r="IP52" s="2"/>
      <c r="IQ52" s="53"/>
      <c r="IR52" s="2"/>
      <c r="IS52" s="2"/>
      <c r="IT52" s="2"/>
      <c r="IU52" s="2"/>
      <c r="IV52" s="54"/>
      <c r="IW52" s="2"/>
      <c r="IX52" s="2"/>
      <c r="IY52" s="2"/>
      <c r="IZ52" s="2"/>
      <c r="JA52" s="2"/>
      <c r="JB52" s="2"/>
    </row>
    <row r="53" spans="1:262" s="4" customFormat="1" ht="13.5" customHeight="1" x14ac:dyDescent="0.25">
      <c r="A53" s="43"/>
      <c r="B53" s="2"/>
      <c r="C53" s="5"/>
      <c r="E53" s="26"/>
      <c r="F53" s="44"/>
      <c r="G53" s="45"/>
      <c r="H53" s="2"/>
      <c r="I53" s="44"/>
      <c r="J53" s="45"/>
      <c r="K53" s="26"/>
      <c r="L53" s="45"/>
      <c r="M53" s="45"/>
      <c r="P53" s="46"/>
      <c r="Q53" s="26"/>
      <c r="R53" s="45"/>
      <c r="S53" s="45"/>
      <c r="U53" s="45"/>
      <c r="V53" s="45"/>
      <c r="W53" s="5"/>
      <c r="Y53" s="26"/>
      <c r="Z53" s="44"/>
      <c r="AA53" s="44"/>
      <c r="AB53" s="2"/>
      <c r="AC53" s="44"/>
      <c r="AD53" s="44"/>
      <c r="AE53" s="26"/>
      <c r="AF53" s="45"/>
      <c r="AG53" s="45"/>
      <c r="AJ53" s="46"/>
      <c r="AK53" s="26"/>
      <c r="AM53" s="45"/>
      <c r="AO53" s="45"/>
      <c r="AP53" s="45"/>
      <c r="AQ53" s="5"/>
      <c r="AS53" s="26"/>
      <c r="AT53" s="44"/>
      <c r="AU53" s="44"/>
      <c r="AV53" s="2"/>
      <c r="AW53" s="45"/>
      <c r="AX53" s="45"/>
      <c r="AY53" s="26"/>
      <c r="AZ53" s="45"/>
      <c r="BA53" s="45"/>
      <c r="BD53" s="46"/>
      <c r="BE53" s="26"/>
      <c r="BF53" s="45"/>
      <c r="BG53" s="45"/>
      <c r="BI53" s="45"/>
      <c r="BJ53" s="45"/>
      <c r="BK53" s="5"/>
      <c r="BM53" s="26"/>
      <c r="BN53" s="44"/>
      <c r="BO53" s="44"/>
      <c r="BP53" s="2"/>
      <c r="BQ53" s="44"/>
      <c r="BR53" s="44"/>
      <c r="BS53" s="22"/>
      <c r="BT53" s="45"/>
      <c r="BU53" s="45"/>
      <c r="BX53" s="46"/>
      <c r="BY53" s="26"/>
      <c r="BZ53" s="45"/>
      <c r="CA53" s="45"/>
      <c r="CC53" s="45"/>
      <c r="CD53" s="45"/>
      <c r="CE53" s="26"/>
      <c r="CG53" s="26"/>
      <c r="CH53" s="44"/>
      <c r="CI53" s="44"/>
      <c r="CJ53" s="2"/>
      <c r="CK53" s="44"/>
      <c r="CL53" s="44"/>
      <c r="CM53" s="26"/>
      <c r="CN53" s="45"/>
      <c r="CO53" s="45"/>
      <c r="CR53" s="46"/>
      <c r="CS53" s="26"/>
      <c r="CT53" s="45"/>
      <c r="CU53" s="45"/>
      <c r="CW53" s="45"/>
      <c r="CX53" s="45"/>
      <c r="CY53" s="5"/>
      <c r="DA53" s="26"/>
      <c r="DB53" s="44"/>
      <c r="DC53" s="44"/>
      <c r="DD53" s="2"/>
      <c r="DE53" s="44"/>
      <c r="DF53" s="44"/>
      <c r="DG53" s="26"/>
      <c r="DH53" s="45"/>
      <c r="DI53" s="45"/>
      <c r="DL53" s="46"/>
      <c r="DM53" s="26"/>
      <c r="DN53" s="45"/>
      <c r="DO53" s="45"/>
      <c r="DQ53" s="45"/>
      <c r="DR53" s="45"/>
      <c r="DS53" s="5"/>
      <c r="DU53" s="26"/>
      <c r="DV53" s="44"/>
      <c r="DW53" s="44"/>
      <c r="DX53" s="2"/>
      <c r="DY53" s="44"/>
      <c r="DZ53" s="44"/>
      <c r="EA53" s="26"/>
      <c r="EC53" s="47"/>
      <c r="EF53" s="46"/>
      <c r="EG53" s="26"/>
      <c r="EH53" s="45"/>
      <c r="EI53" s="45"/>
      <c r="EK53" s="45"/>
      <c r="EL53" s="45"/>
      <c r="EM53" s="5"/>
      <c r="EO53" s="26"/>
      <c r="EP53" s="44"/>
      <c r="EQ53" s="44"/>
      <c r="ER53" s="2"/>
      <c r="ES53" s="44"/>
      <c r="ET53" s="44"/>
      <c r="EU53" s="26"/>
      <c r="EV53" s="45"/>
      <c r="EW53" s="45"/>
      <c r="EZ53" s="46"/>
      <c r="FA53" s="26"/>
      <c r="FB53" s="45"/>
      <c r="FC53" s="45"/>
      <c r="FE53" s="45"/>
      <c r="FF53" s="45"/>
      <c r="FG53" s="5"/>
      <c r="FI53" s="26"/>
      <c r="FJ53" s="44"/>
      <c r="FK53" s="44"/>
      <c r="FL53" s="2"/>
      <c r="FM53" s="44"/>
      <c r="FN53" s="44"/>
      <c r="FO53" s="26"/>
      <c r="FP53" s="45"/>
      <c r="FQ53" s="45"/>
      <c r="FT53" s="46"/>
      <c r="FU53" s="26"/>
      <c r="FV53" s="45"/>
      <c r="FW53" s="45"/>
      <c r="FY53" s="45"/>
      <c r="FZ53" s="45"/>
      <c r="GA53" s="57"/>
      <c r="GB53" s="50"/>
      <c r="GC53" s="51"/>
      <c r="GD53" s="52"/>
      <c r="GE53" s="51"/>
      <c r="GF53" s="50"/>
      <c r="GG53" s="51"/>
      <c r="GH53" s="51"/>
      <c r="GI53" s="58"/>
      <c r="GJ53" s="51"/>
      <c r="GN53" s="46"/>
      <c r="GS53" s="52"/>
      <c r="GT53" s="51"/>
      <c r="GU53" s="57"/>
      <c r="GV53" s="50"/>
      <c r="GW53" s="51"/>
      <c r="GX53" s="52"/>
      <c r="GY53" s="51"/>
      <c r="GZ53" s="50"/>
      <c r="HA53" s="51"/>
      <c r="HB53" s="51"/>
      <c r="HC53" s="58"/>
      <c r="HD53" s="51"/>
      <c r="HH53" s="46"/>
      <c r="HM53" s="52"/>
      <c r="HN53" s="51"/>
      <c r="HO53" s="57"/>
      <c r="HP53" s="50"/>
      <c r="HQ53" s="51"/>
      <c r="HR53" s="52"/>
      <c r="HS53" s="51"/>
      <c r="HT53" s="50"/>
      <c r="HU53" s="51"/>
      <c r="HV53" s="51"/>
      <c r="HW53" s="58"/>
      <c r="HX53" s="51"/>
      <c r="IB53" s="46"/>
      <c r="IG53" s="52"/>
      <c r="IH53" s="51"/>
      <c r="II53" s="57"/>
      <c r="IJ53" s="50"/>
      <c r="IK53" s="51"/>
      <c r="IL53" s="52"/>
      <c r="IM53" s="51"/>
      <c r="IN53" s="50"/>
      <c r="IO53" s="51"/>
      <c r="IP53" s="51"/>
      <c r="IQ53" s="58"/>
      <c r="IR53" s="51"/>
      <c r="IV53" s="46"/>
      <c r="JA53" s="52"/>
      <c r="JB53" s="51"/>
    </row>
    <row r="54" spans="1:262" s="4" customFormat="1" ht="13.5" customHeight="1" x14ac:dyDescent="0.25">
      <c r="A54" s="43"/>
      <c r="B54" s="2"/>
      <c r="C54" s="5"/>
      <c r="E54" s="26"/>
      <c r="F54" s="44"/>
      <c r="G54" s="45"/>
      <c r="H54" s="2"/>
      <c r="I54" s="44"/>
      <c r="J54" s="45"/>
      <c r="K54" s="26"/>
      <c r="L54" s="45"/>
      <c r="M54" s="45"/>
      <c r="P54" s="46"/>
      <c r="Q54" s="26"/>
      <c r="R54" s="45"/>
      <c r="S54" s="45"/>
      <c r="U54" s="45"/>
      <c r="V54" s="45"/>
      <c r="W54" s="5"/>
      <c r="Y54" s="26"/>
      <c r="Z54" s="44"/>
      <c r="AA54" s="44"/>
      <c r="AB54" s="2"/>
      <c r="AC54" s="44"/>
      <c r="AD54" s="44"/>
      <c r="AE54" s="26"/>
      <c r="AF54" s="45"/>
      <c r="AG54" s="45"/>
      <c r="AJ54" s="46"/>
      <c r="AK54" s="26"/>
      <c r="AM54" s="45"/>
      <c r="AO54" s="45"/>
      <c r="AP54" s="45"/>
      <c r="AQ54" s="5"/>
      <c r="AS54" s="26"/>
      <c r="AT54" s="44"/>
      <c r="AU54" s="44"/>
      <c r="AV54" s="2"/>
      <c r="AW54" s="44"/>
      <c r="AX54" s="44"/>
      <c r="AY54" s="26"/>
      <c r="AZ54" s="45"/>
      <c r="BA54" s="45"/>
      <c r="BD54" s="46"/>
      <c r="BE54" s="26"/>
      <c r="BF54" s="45"/>
      <c r="BG54" s="45"/>
      <c r="BI54" s="45"/>
      <c r="BJ54" s="45"/>
      <c r="BK54" s="5"/>
      <c r="BM54" s="26"/>
      <c r="BN54" s="44"/>
      <c r="BO54" s="44"/>
      <c r="BP54" s="2"/>
      <c r="BQ54" s="44"/>
      <c r="BR54" s="44"/>
      <c r="BS54" s="22"/>
      <c r="BT54" s="45"/>
      <c r="BU54" s="45"/>
      <c r="BX54" s="46"/>
      <c r="BY54" s="26"/>
      <c r="BZ54" s="45"/>
      <c r="CA54" s="45"/>
      <c r="CC54" s="45"/>
      <c r="CD54" s="45"/>
      <c r="CE54" s="26"/>
      <c r="CG54" s="26"/>
      <c r="CH54" s="44"/>
      <c r="CI54" s="44"/>
      <c r="CJ54" s="2"/>
      <c r="CK54" s="44"/>
      <c r="CL54" s="44"/>
      <c r="CM54" s="26"/>
      <c r="CN54" s="45"/>
      <c r="CO54" s="45"/>
      <c r="CR54" s="46"/>
      <c r="CS54" s="26"/>
      <c r="CT54" s="45"/>
      <c r="CU54" s="45"/>
      <c r="CW54" s="45"/>
      <c r="CX54" s="45"/>
      <c r="CY54" s="5"/>
      <c r="DA54" s="26"/>
      <c r="DB54" s="44"/>
      <c r="DC54" s="44"/>
      <c r="DD54" s="2"/>
      <c r="DE54" s="44"/>
      <c r="DF54" s="44"/>
      <c r="DG54" s="26"/>
      <c r="DH54" s="45"/>
      <c r="DI54" s="45"/>
      <c r="DL54" s="46"/>
      <c r="DM54" s="26"/>
      <c r="DN54" s="45"/>
      <c r="DO54" s="45"/>
      <c r="DQ54" s="45"/>
      <c r="DR54" s="45"/>
      <c r="DS54" s="5"/>
      <c r="DU54" s="26"/>
      <c r="DV54" s="44"/>
      <c r="DW54" s="44"/>
      <c r="DX54" s="2"/>
      <c r="DY54" s="44"/>
      <c r="DZ54" s="44"/>
      <c r="EA54" s="26"/>
      <c r="EC54" s="47"/>
      <c r="EF54" s="46"/>
      <c r="EG54" s="26"/>
      <c r="EH54" s="45"/>
      <c r="EI54" s="45"/>
      <c r="EK54" s="45"/>
      <c r="EL54" s="45"/>
      <c r="EM54" s="5"/>
      <c r="EO54" s="26"/>
      <c r="EP54" s="44"/>
      <c r="EQ54" s="44"/>
      <c r="ER54" s="2"/>
      <c r="ES54" s="44"/>
      <c r="ET54" s="44"/>
      <c r="EU54" s="26"/>
      <c r="EV54" s="45"/>
      <c r="EW54" s="45"/>
      <c r="EZ54" s="46"/>
      <c r="FA54" s="26"/>
      <c r="FB54" s="45"/>
      <c r="FC54" s="45"/>
      <c r="FE54" s="45"/>
      <c r="FF54" s="45"/>
      <c r="FG54" s="5"/>
      <c r="FI54" s="26"/>
      <c r="FJ54" s="44"/>
      <c r="FK54" s="44"/>
      <c r="FL54" s="2"/>
      <c r="FM54" s="44"/>
      <c r="FN54" s="44"/>
      <c r="FO54" s="26"/>
      <c r="FP54" s="45"/>
      <c r="FQ54" s="45"/>
      <c r="FT54" s="46"/>
      <c r="FU54" s="26"/>
      <c r="FV54" s="45"/>
      <c r="FW54" s="45"/>
      <c r="FY54" s="45"/>
      <c r="FZ54" s="45"/>
      <c r="GA54" s="16"/>
      <c r="GB54" s="50"/>
      <c r="GC54" s="50"/>
      <c r="GD54" s="56"/>
      <c r="GE54" s="2"/>
      <c r="GF54" s="50"/>
      <c r="GG54" s="51"/>
      <c r="GH54" s="2"/>
      <c r="GI54" s="53"/>
      <c r="GJ54" s="2"/>
      <c r="GK54" s="2"/>
      <c r="GL54" s="2"/>
      <c r="GM54" s="2"/>
      <c r="GN54" s="54"/>
      <c r="GO54" s="2"/>
      <c r="GP54" s="2"/>
      <c r="GQ54" s="2"/>
      <c r="GR54" s="2"/>
      <c r="GS54" s="2"/>
      <c r="GT54" s="2"/>
      <c r="GU54" s="16"/>
      <c r="GV54" s="50"/>
      <c r="GW54" s="50"/>
      <c r="GX54" s="56"/>
      <c r="GY54" s="2"/>
      <c r="GZ54" s="50"/>
      <c r="HA54" s="51"/>
      <c r="HB54" s="2"/>
      <c r="HC54" s="53"/>
      <c r="HD54" s="2"/>
      <c r="HE54" s="2"/>
      <c r="HF54" s="2"/>
      <c r="HG54" s="2"/>
      <c r="HH54" s="54"/>
      <c r="HI54" s="2"/>
      <c r="HJ54" s="2"/>
      <c r="HK54" s="2"/>
      <c r="HL54" s="2"/>
      <c r="HM54" s="2"/>
      <c r="HN54" s="2"/>
      <c r="HO54" s="16"/>
      <c r="HP54" s="50"/>
      <c r="HQ54" s="50"/>
      <c r="HR54" s="56"/>
      <c r="HS54" s="2"/>
      <c r="HT54" s="50"/>
      <c r="HU54" s="51"/>
      <c r="HV54" s="2"/>
      <c r="HW54" s="53"/>
      <c r="HX54" s="2"/>
      <c r="HY54" s="2"/>
      <c r="HZ54" s="2"/>
      <c r="IA54" s="2"/>
      <c r="IB54" s="54"/>
      <c r="IC54" s="2"/>
      <c r="ID54" s="2"/>
      <c r="IE54" s="2"/>
      <c r="IF54" s="2"/>
      <c r="IG54" s="2"/>
      <c r="IH54" s="2"/>
      <c r="II54" s="16"/>
      <c r="IJ54" s="50"/>
      <c r="IK54" s="50"/>
      <c r="IL54" s="56"/>
      <c r="IM54" s="2"/>
      <c r="IN54" s="50"/>
      <c r="IO54" s="51"/>
      <c r="IP54" s="2"/>
      <c r="IQ54" s="53"/>
      <c r="IR54" s="2"/>
      <c r="IS54" s="2"/>
      <c r="IT54" s="2"/>
      <c r="IU54" s="2"/>
      <c r="IV54" s="54"/>
      <c r="IW54" s="2"/>
      <c r="IX54" s="2"/>
      <c r="IY54" s="2"/>
      <c r="IZ54" s="2"/>
      <c r="JA54" s="2"/>
      <c r="JB54" s="2"/>
    </row>
    <row r="55" spans="1:262" s="4" customFormat="1" ht="13.5" customHeight="1" x14ac:dyDescent="0.25">
      <c r="A55" s="43"/>
      <c r="B55" s="2"/>
      <c r="C55" s="5"/>
      <c r="E55" s="26"/>
      <c r="F55" s="44"/>
      <c r="G55" s="45"/>
      <c r="H55" s="2"/>
      <c r="I55" s="44"/>
      <c r="J55" s="45"/>
      <c r="K55" s="26"/>
      <c r="L55" s="45"/>
      <c r="M55" s="45"/>
      <c r="P55" s="46"/>
      <c r="Q55" s="26"/>
      <c r="R55" s="45"/>
      <c r="S55" s="45"/>
      <c r="U55" s="45"/>
      <c r="V55" s="45"/>
      <c r="W55" s="5"/>
      <c r="Y55" s="26"/>
      <c r="Z55" s="44"/>
      <c r="AA55" s="44"/>
      <c r="AB55" s="2"/>
      <c r="AC55" s="44"/>
      <c r="AD55" s="44"/>
      <c r="AE55" s="26"/>
      <c r="AF55" s="45"/>
      <c r="AG55" s="45"/>
      <c r="AJ55" s="46"/>
      <c r="AK55" s="26"/>
      <c r="AM55" s="45"/>
      <c r="AO55" s="45"/>
      <c r="AP55" s="45"/>
      <c r="AQ55" s="5"/>
      <c r="AS55" s="26"/>
      <c r="AT55" s="44"/>
      <c r="AU55" s="44"/>
      <c r="AV55" s="2"/>
      <c r="AW55" s="44"/>
      <c r="AX55" s="44"/>
      <c r="AY55" s="26"/>
      <c r="AZ55" s="45"/>
      <c r="BA55" s="45"/>
      <c r="BD55" s="46"/>
      <c r="BE55" s="26"/>
      <c r="BF55" s="45"/>
      <c r="BG55" s="45"/>
      <c r="BI55" s="45"/>
      <c r="BJ55" s="45"/>
      <c r="BK55" s="5"/>
      <c r="BM55" s="26"/>
      <c r="BN55" s="44"/>
      <c r="BO55" s="44"/>
      <c r="BP55" s="2"/>
      <c r="BQ55" s="44"/>
      <c r="BR55" s="44"/>
      <c r="BS55" s="22"/>
      <c r="BT55" s="45"/>
      <c r="BU55" s="45"/>
      <c r="BX55" s="46"/>
      <c r="BY55" s="26"/>
      <c r="BZ55" s="45"/>
      <c r="CA55" s="45"/>
      <c r="CC55" s="45"/>
      <c r="CD55" s="45"/>
      <c r="CE55" s="26"/>
      <c r="CG55" s="26"/>
      <c r="CH55" s="44"/>
      <c r="CI55" s="44"/>
      <c r="CJ55" s="2"/>
      <c r="CK55" s="44"/>
      <c r="CL55" s="44"/>
      <c r="CM55" s="26"/>
      <c r="CN55" s="45"/>
      <c r="CO55" s="45"/>
      <c r="CR55" s="46"/>
      <c r="CS55" s="26"/>
      <c r="CT55" s="45"/>
      <c r="CU55" s="45"/>
      <c r="CW55" s="45"/>
      <c r="CX55" s="45"/>
      <c r="CY55" s="5"/>
      <c r="DA55" s="26"/>
      <c r="DB55" s="44"/>
      <c r="DC55" s="44"/>
      <c r="DD55" s="2"/>
      <c r="DE55" s="44"/>
      <c r="DF55" s="44"/>
      <c r="DG55" s="26"/>
      <c r="DH55" s="45"/>
      <c r="DI55" s="45"/>
      <c r="DL55" s="46"/>
      <c r="DM55" s="26"/>
      <c r="DN55" s="45"/>
      <c r="DO55" s="45"/>
      <c r="DQ55" s="45"/>
      <c r="DR55" s="45"/>
      <c r="DS55" s="5"/>
      <c r="DU55" s="26"/>
      <c r="DV55" s="44"/>
      <c r="DW55" s="44"/>
      <c r="DX55" s="2"/>
      <c r="DY55" s="44"/>
      <c r="DZ55" s="44"/>
      <c r="EA55" s="26"/>
      <c r="EC55" s="47"/>
      <c r="EF55" s="46"/>
      <c r="EG55" s="26"/>
      <c r="EH55" s="45"/>
      <c r="EI55" s="45"/>
      <c r="EK55" s="45"/>
      <c r="EL55" s="45"/>
      <c r="EM55" s="5"/>
      <c r="EO55" s="26"/>
      <c r="EP55" s="44"/>
      <c r="EQ55" s="44"/>
      <c r="ER55" s="2"/>
      <c r="ES55" s="44"/>
      <c r="ET55" s="44"/>
      <c r="EU55" s="26"/>
      <c r="EV55" s="45"/>
      <c r="EW55" s="45"/>
      <c r="EZ55" s="46"/>
      <c r="FA55" s="26"/>
      <c r="FB55" s="45"/>
      <c r="FC55" s="45"/>
      <c r="FE55" s="45"/>
      <c r="FF55" s="45"/>
      <c r="FG55" s="5"/>
      <c r="FI55" s="26"/>
      <c r="FJ55" s="44"/>
      <c r="FK55" s="44"/>
      <c r="FL55" s="2"/>
      <c r="FM55" s="44"/>
      <c r="FN55" s="44"/>
      <c r="FO55" s="26"/>
      <c r="FP55" s="45"/>
      <c r="FQ55" s="45"/>
      <c r="FT55" s="46"/>
      <c r="FU55" s="26"/>
      <c r="FV55" s="45"/>
      <c r="FW55" s="45"/>
      <c r="FY55" s="45"/>
      <c r="FZ55" s="45"/>
      <c r="GA55" s="16"/>
      <c r="GB55" s="50"/>
      <c r="GC55" s="50"/>
      <c r="GD55" s="56"/>
      <c r="GE55" s="56"/>
      <c r="GF55" s="50"/>
      <c r="GG55" s="51"/>
      <c r="GH55" s="2"/>
      <c r="GI55" s="53"/>
      <c r="GJ55" s="2"/>
      <c r="GK55" s="2"/>
      <c r="GL55" s="2"/>
      <c r="GM55" s="2"/>
      <c r="GN55" s="54"/>
      <c r="GO55" s="2"/>
      <c r="GP55" s="2"/>
      <c r="GQ55" s="2"/>
      <c r="GR55" s="2"/>
      <c r="GS55" s="2"/>
      <c r="GT55" s="2"/>
      <c r="GU55" s="16"/>
      <c r="GV55" s="50"/>
      <c r="GW55" s="50"/>
      <c r="GX55" s="56"/>
      <c r="GY55" s="56"/>
      <c r="GZ55" s="50"/>
      <c r="HA55" s="51"/>
      <c r="HB55" s="2"/>
      <c r="HC55" s="53"/>
      <c r="HD55" s="2"/>
      <c r="HE55" s="2"/>
      <c r="HF55" s="2"/>
      <c r="HG55" s="2"/>
      <c r="HH55" s="54"/>
      <c r="HI55" s="2"/>
      <c r="HJ55" s="2"/>
      <c r="HK55" s="2"/>
      <c r="HL55" s="2"/>
      <c r="HM55" s="2"/>
      <c r="HN55" s="2"/>
      <c r="HO55" s="16"/>
      <c r="HP55" s="50"/>
      <c r="HQ55" s="50"/>
      <c r="HR55" s="56"/>
      <c r="HS55" s="56"/>
      <c r="HT55" s="50"/>
      <c r="HU55" s="51"/>
      <c r="HV55" s="2"/>
      <c r="HW55" s="53"/>
      <c r="HX55" s="2"/>
      <c r="HY55" s="2"/>
      <c r="HZ55" s="2"/>
      <c r="IA55" s="2"/>
      <c r="IB55" s="54"/>
      <c r="IC55" s="2"/>
      <c r="ID55" s="2"/>
      <c r="IE55" s="2"/>
      <c r="IF55" s="2"/>
      <c r="IG55" s="2"/>
      <c r="IH55" s="2"/>
      <c r="II55" s="16"/>
      <c r="IJ55" s="50"/>
      <c r="IK55" s="50"/>
      <c r="IL55" s="56"/>
      <c r="IM55" s="56"/>
      <c r="IN55" s="50"/>
      <c r="IO55" s="51"/>
      <c r="IP55" s="2"/>
      <c r="IQ55" s="53"/>
      <c r="IR55" s="2"/>
      <c r="IS55" s="2"/>
      <c r="IT55" s="2"/>
      <c r="IU55" s="2"/>
      <c r="IV55" s="54"/>
      <c r="IW55" s="2"/>
      <c r="IX55" s="2"/>
      <c r="IY55" s="2"/>
      <c r="IZ55" s="2"/>
      <c r="JA55" s="2"/>
      <c r="JB55" s="2"/>
    </row>
    <row r="56" spans="1:262" s="4" customFormat="1" ht="13.5" customHeight="1" x14ac:dyDescent="0.25">
      <c r="A56" s="59"/>
      <c r="B56" s="2"/>
      <c r="C56" s="5"/>
      <c r="E56" s="26"/>
      <c r="F56" s="44"/>
      <c r="G56" s="45"/>
      <c r="H56" s="2"/>
      <c r="I56" s="44"/>
      <c r="J56" s="45"/>
      <c r="K56" s="26"/>
      <c r="L56" s="45"/>
      <c r="M56" s="45"/>
      <c r="P56" s="46"/>
      <c r="Q56" s="26"/>
      <c r="R56" s="45"/>
      <c r="S56" s="45"/>
      <c r="U56" s="45"/>
      <c r="V56" s="45"/>
      <c r="W56" s="5"/>
      <c r="Y56" s="26"/>
      <c r="Z56" s="44"/>
      <c r="AA56" s="44"/>
      <c r="AB56" s="2"/>
      <c r="AC56" s="44"/>
      <c r="AD56" s="44"/>
      <c r="AE56" s="26"/>
      <c r="AF56" s="45"/>
      <c r="AG56" s="45"/>
      <c r="AJ56" s="46"/>
      <c r="AK56" s="26"/>
      <c r="AM56" s="45"/>
      <c r="AO56" s="45"/>
      <c r="AP56" s="45"/>
      <c r="AQ56" s="5"/>
      <c r="AS56" s="26"/>
      <c r="AT56" s="44"/>
      <c r="AU56" s="44"/>
      <c r="AV56" s="2"/>
      <c r="AW56" s="44"/>
      <c r="AX56" s="44"/>
      <c r="AY56" s="26"/>
      <c r="AZ56" s="45"/>
      <c r="BA56" s="45"/>
      <c r="BD56" s="46"/>
      <c r="BE56" s="26"/>
      <c r="BF56" s="45"/>
      <c r="BG56" s="45"/>
      <c r="BI56" s="45"/>
      <c r="BJ56" s="45"/>
      <c r="BK56" s="5"/>
      <c r="BM56" s="26"/>
      <c r="BN56" s="44"/>
      <c r="BO56" s="44"/>
      <c r="BP56" s="2"/>
      <c r="BQ56" s="44"/>
      <c r="BR56" s="44"/>
      <c r="BS56" s="22"/>
      <c r="BT56" s="45"/>
      <c r="BU56" s="45"/>
      <c r="BX56" s="46"/>
      <c r="BY56" s="26"/>
      <c r="BZ56" s="45"/>
      <c r="CA56" s="45"/>
      <c r="CC56" s="45"/>
      <c r="CD56" s="45"/>
      <c r="CE56" s="26"/>
      <c r="CG56" s="26"/>
      <c r="CH56" s="44"/>
      <c r="CI56" s="44"/>
      <c r="CJ56" s="2"/>
      <c r="CK56" s="44"/>
      <c r="CL56" s="44"/>
      <c r="CM56" s="26"/>
      <c r="CN56" s="45"/>
      <c r="CO56" s="45"/>
      <c r="CR56" s="46"/>
      <c r="CS56" s="26"/>
      <c r="CT56" s="45"/>
      <c r="CU56" s="45"/>
      <c r="CW56" s="45"/>
      <c r="CX56" s="45"/>
      <c r="CY56" s="5"/>
      <c r="DA56" s="26"/>
      <c r="DB56" s="44"/>
      <c r="DC56" s="44"/>
      <c r="DD56" s="2"/>
      <c r="DE56" s="44"/>
      <c r="DF56" s="44"/>
      <c r="DG56" s="26"/>
      <c r="DH56" s="45"/>
      <c r="DI56" s="45"/>
      <c r="DL56" s="46"/>
      <c r="DM56" s="26"/>
      <c r="DN56" s="45"/>
      <c r="DO56" s="45"/>
      <c r="DQ56" s="45"/>
      <c r="DR56" s="45"/>
      <c r="DS56" s="5"/>
      <c r="DU56" s="26"/>
      <c r="DV56" s="44"/>
      <c r="DW56" s="44"/>
      <c r="DX56" s="2"/>
      <c r="DY56" s="44"/>
      <c r="DZ56" s="44"/>
      <c r="EA56" s="26"/>
      <c r="EC56" s="47"/>
      <c r="EF56" s="46"/>
      <c r="EG56" s="26"/>
      <c r="EH56" s="45"/>
      <c r="EI56" s="45"/>
      <c r="EK56" s="45"/>
      <c r="EL56" s="45"/>
      <c r="EM56" s="5"/>
      <c r="EO56" s="26"/>
      <c r="EP56" s="44"/>
      <c r="EQ56" s="44"/>
      <c r="ER56" s="2"/>
      <c r="ES56" s="44"/>
      <c r="ET56" s="44"/>
      <c r="EU56" s="26"/>
      <c r="EV56" s="45"/>
      <c r="EW56" s="45"/>
      <c r="EZ56" s="46"/>
      <c r="FA56" s="26"/>
      <c r="FB56" s="45"/>
      <c r="FC56" s="45"/>
      <c r="FE56" s="45"/>
      <c r="FF56" s="45"/>
      <c r="FG56" s="5"/>
      <c r="FI56" s="26"/>
      <c r="FJ56" s="44"/>
      <c r="FK56" s="44"/>
      <c r="FL56" s="2"/>
      <c r="FM56" s="44"/>
      <c r="FN56" s="44"/>
      <c r="FO56" s="26"/>
      <c r="FP56" s="45"/>
      <c r="FQ56" s="45"/>
      <c r="FT56" s="46"/>
      <c r="FU56" s="26"/>
      <c r="FV56" s="45"/>
      <c r="FW56" s="45"/>
      <c r="FY56" s="45"/>
      <c r="FZ56" s="45"/>
      <c r="GA56" s="5"/>
      <c r="GG56" s="45"/>
      <c r="GI56" s="48"/>
      <c r="GN56" s="46"/>
      <c r="GU56" s="5"/>
      <c r="HA56" s="45"/>
      <c r="HC56" s="48"/>
      <c r="HH56" s="46"/>
      <c r="HO56" s="5"/>
      <c r="HU56" s="45"/>
      <c r="HW56" s="48"/>
      <c r="IB56" s="46"/>
      <c r="II56" s="5"/>
      <c r="IO56" s="45"/>
      <c r="IQ56" s="48"/>
      <c r="IV56" s="46"/>
    </row>
    <row r="57" spans="1:262" s="4" customFormat="1" ht="13.5" customHeight="1" x14ac:dyDescent="0.25">
      <c r="A57" s="59"/>
      <c r="B57" s="2"/>
      <c r="C57" s="5"/>
      <c r="E57" s="26"/>
      <c r="F57" s="44"/>
      <c r="G57" s="45"/>
      <c r="H57" s="2"/>
      <c r="I57" s="44"/>
      <c r="J57" s="45"/>
      <c r="K57" s="26"/>
      <c r="L57" s="45"/>
      <c r="M57" s="45"/>
      <c r="P57" s="46"/>
      <c r="Q57" s="26"/>
      <c r="R57" s="45"/>
      <c r="S57" s="45"/>
      <c r="U57" s="45"/>
      <c r="V57" s="45"/>
      <c r="W57" s="5"/>
      <c r="Y57" s="26"/>
      <c r="Z57" s="44"/>
      <c r="AA57" s="44"/>
      <c r="AB57" s="2"/>
      <c r="AC57" s="44"/>
      <c r="AD57" s="44"/>
      <c r="AE57" s="26"/>
      <c r="AF57" s="45"/>
      <c r="AG57" s="45"/>
      <c r="AJ57" s="46"/>
      <c r="AK57" s="26"/>
      <c r="AM57" s="45"/>
      <c r="AO57" s="45"/>
      <c r="AP57" s="45"/>
      <c r="AQ57" s="5"/>
      <c r="AS57" s="26"/>
      <c r="AT57" s="44"/>
      <c r="AU57" s="44"/>
      <c r="AV57" s="2"/>
      <c r="AW57" s="44"/>
      <c r="AX57" s="44"/>
      <c r="AY57" s="26"/>
      <c r="AZ57" s="45"/>
      <c r="BA57" s="45"/>
      <c r="BD57" s="46"/>
      <c r="BE57" s="26"/>
      <c r="BF57" s="45"/>
      <c r="BG57" s="45"/>
      <c r="BI57" s="45"/>
      <c r="BJ57" s="45"/>
      <c r="BK57" s="5"/>
      <c r="BM57" s="26"/>
      <c r="BN57" s="44"/>
      <c r="BO57" s="44"/>
      <c r="BP57" s="2"/>
      <c r="BQ57" s="44"/>
      <c r="BR57" s="44"/>
      <c r="BS57" s="22"/>
      <c r="BT57" s="45"/>
      <c r="BU57" s="45"/>
      <c r="BX57" s="46"/>
      <c r="BY57" s="26"/>
      <c r="BZ57" s="45"/>
      <c r="CA57" s="45"/>
      <c r="CC57" s="45"/>
      <c r="CD57" s="45"/>
      <c r="CE57" s="26"/>
      <c r="CG57" s="26"/>
      <c r="CH57" s="44"/>
      <c r="CI57" s="44"/>
      <c r="CJ57" s="2"/>
      <c r="CK57" s="44"/>
      <c r="CL57" s="44"/>
      <c r="CM57" s="26"/>
      <c r="CN57" s="45"/>
      <c r="CO57" s="45"/>
      <c r="CR57" s="46"/>
      <c r="CS57" s="26"/>
      <c r="CT57" s="45"/>
      <c r="CU57" s="45"/>
      <c r="CW57" s="45"/>
      <c r="CX57" s="45"/>
      <c r="CY57" s="5"/>
      <c r="DA57" s="26"/>
      <c r="DB57" s="44"/>
      <c r="DC57" s="44"/>
      <c r="DD57" s="2"/>
      <c r="DE57" s="44"/>
      <c r="DF57" s="44"/>
      <c r="DG57" s="26"/>
      <c r="DH57" s="45"/>
      <c r="DI57" s="45"/>
      <c r="DL57" s="46"/>
      <c r="DM57" s="26"/>
      <c r="DN57" s="45"/>
      <c r="DO57" s="45"/>
      <c r="DQ57" s="45"/>
      <c r="DR57" s="45"/>
      <c r="DS57" s="5"/>
      <c r="DU57" s="26"/>
      <c r="DV57" s="44"/>
      <c r="DW57" s="44"/>
      <c r="DX57" s="2"/>
      <c r="DY57" s="44"/>
      <c r="DZ57" s="44"/>
      <c r="EA57" s="26"/>
      <c r="EC57" s="47"/>
      <c r="EF57" s="46"/>
      <c r="EG57" s="26"/>
      <c r="EH57" s="45"/>
      <c r="EI57" s="45"/>
      <c r="EK57" s="45"/>
      <c r="EL57" s="45"/>
      <c r="EM57" s="5"/>
      <c r="EO57" s="26"/>
      <c r="EP57" s="44"/>
      <c r="EQ57" s="44"/>
      <c r="ER57" s="2"/>
      <c r="ES57" s="44"/>
      <c r="ET57" s="44"/>
      <c r="EU57" s="26"/>
      <c r="EV57" s="45"/>
      <c r="EW57" s="45"/>
      <c r="EZ57" s="46"/>
      <c r="FA57" s="26"/>
      <c r="FB57" s="45"/>
      <c r="FC57" s="45"/>
      <c r="FE57" s="45"/>
      <c r="FF57" s="45"/>
      <c r="FG57" s="5"/>
      <c r="FI57" s="26"/>
      <c r="FJ57" s="44"/>
      <c r="FK57" s="44"/>
      <c r="FL57" s="2"/>
      <c r="FM57" s="44"/>
      <c r="FN57" s="44"/>
      <c r="FO57" s="26"/>
      <c r="FP57" s="45"/>
      <c r="FQ57" s="45"/>
      <c r="FT57" s="46"/>
      <c r="FU57" s="26"/>
      <c r="FV57" s="45"/>
      <c r="FW57" s="45"/>
      <c r="FY57" s="45"/>
      <c r="FZ57" s="45"/>
      <c r="GA57" s="5"/>
      <c r="GG57" s="45"/>
      <c r="GI57" s="48"/>
      <c r="GN57" s="46"/>
      <c r="GU57" s="5"/>
      <c r="HA57" s="45"/>
      <c r="HC57" s="48"/>
      <c r="HH57" s="46"/>
      <c r="HO57" s="5"/>
      <c r="HU57" s="45"/>
      <c r="HW57" s="48"/>
      <c r="IB57" s="46"/>
      <c r="II57" s="5"/>
      <c r="IO57" s="45"/>
      <c r="IQ57" s="48"/>
      <c r="IV57" s="46"/>
    </row>
    <row r="58" spans="1:262" s="4" customFormat="1" ht="13.5" customHeight="1" x14ac:dyDescent="0.25">
      <c r="A58" s="59"/>
      <c r="B58" s="2"/>
      <c r="C58" s="5"/>
      <c r="E58" s="26"/>
      <c r="F58" s="44"/>
      <c r="G58" s="45"/>
      <c r="H58" s="2"/>
      <c r="I58" s="44"/>
      <c r="J58" s="45"/>
      <c r="K58" s="26"/>
      <c r="L58" s="45"/>
      <c r="M58" s="45"/>
      <c r="P58" s="46"/>
      <c r="Q58" s="26"/>
      <c r="R58" s="45"/>
      <c r="S58" s="45"/>
      <c r="U58" s="45"/>
      <c r="V58" s="45"/>
      <c r="W58" s="5"/>
      <c r="Y58" s="26"/>
      <c r="Z58" s="44"/>
      <c r="AA58" s="44"/>
      <c r="AB58" s="2"/>
      <c r="AC58" s="44"/>
      <c r="AD58" s="44"/>
      <c r="AE58" s="26"/>
      <c r="AF58" s="45"/>
      <c r="AG58" s="45"/>
      <c r="AJ58" s="46"/>
      <c r="AK58" s="26"/>
      <c r="AM58" s="45"/>
      <c r="AO58" s="45"/>
      <c r="AP58" s="45"/>
      <c r="AQ58" s="5"/>
      <c r="AS58" s="26"/>
      <c r="AT58" s="44"/>
      <c r="AU58" s="44"/>
      <c r="AV58" s="2"/>
      <c r="AW58" s="44"/>
      <c r="AX58" s="44"/>
      <c r="AY58" s="26"/>
      <c r="AZ58" s="45"/>
      <c r="BA58" s="45"/>
      <c r="BD58" s="46"/>
      <c r="BE58" s="26"/>
      <c r="BF58" s="45"/>
      <c r="BG58" s="45"/>
      <c r="BI58" s="45"/>
      <c r="BJ58" s="45"/>
      <c r="BK58" s="5"/>
      <c r="BM58" s="26"/>
      <c r="BN58" s="44"/>
      <c r="BO58" s="44"/>
      <c r="BP58" s="2"/>
      <c r="BQ58" s="44"/>
      <c r="BR58" s="44"/>
      <c r="BS58" s="22"/>
      <c r="BT58" s="45"/>
      <c r="BU58" s="45"/>
      <c r="BX58" s="46"/>
      <c r="BY58" s="26"/>
      <c r="BZ58" s="45"/>
      <c r="CA58" s="45"/>
      <c r="CC58" s="45"/>
      <c r="CD58" s="45"/>
      <c r="CE58" s="26"/>
      <c r="CG58" s="26"/>
      <c r="CH58" s="44"/>
      <c r="CI58" s="44"/>
      <c r="CJ58" s="2"/>
      <c r="CK58" s="44"/>
      <c r="CL58" s="44"/>
      <c r="CM58" s="26"/>
      <c r="CN58" s="45"/>
      <c r="CO58" s="45"/>
      <c r="CR58" s="46"/>
      <c r="CS58" s="26"/>
      <c r="CT58" s="45"/>
      <c r="CU58" s="45"/>
      <c r="CW58" s="45"/>
      <c r="CX58" s="45"/>
      <c r="CY58" s="5"/>
      <c r="DA58" s="26"/>
      <c r="DB58" s="44"/>
      <c r="DC58" s="44"/>
      <c r="DD58" s="2"/>
      <c r="DE58" s="44"/>
      <c r="DF58" s="44"/>
      <c r="DG58" s="26"/>
      <c r="DH58" s="45"/>
      <c r="DI58" s="45"/>
      <c r="DL58" s="46"/>
      <c r="DM58" s="26"/>
      <c r="DN58" s="45"/>
      <c r="DO58" s="45"/>
      <c r="DQ58" s="45"/>
      <c r="DR58" s="45"/>
      <c r="DS58" s="5"/>
      <c r="DU58" s="26"/>
      <c r="DV58" s="44"/>
      <c r="DW58" s="44"/>
      <c r="DX58" s="2"/>
      <c r="DY58" s="44"/>
      <c r="DZ58" s="44"/>
      <c r="EA58" s="26"/>
      <c r="EC58" s="47"/>
      <c r="EF58" s="46"/>
      <c r="EG58" s="26"/>
      <c r="EH58" s="45"/>
      <c r="EI58" s="45"/>
      <c r="EK58" s="45"/>
      <c r="EL58" s="45"/>
      <c r="EM58" s="5"/>
      <c r="EO58" s="26"/>
      <c r="EP58" s="44"/>
      <c r="EQ58" s="44"/>
      <c r="ER58" s="2"/>
      <c r="ES58" s="44"/>
      <c r="ET58" s="44"/>
      <c r="EU58" s="26"/>
      <c r="EV58" s="45"/>
      <c r="EW58" s="45"/>
      <c r="EZ58" s="46"/>
      <c r="FA58" s="26"/>
      <c r="FB58" s="45"/>
      <c r="FC58" s="45"/>
      <c r="FE58" s="45"/>
      <c r="FF58" s="45"/>
      <c r="FG58" s="5"/>
      <c r="FI58" s="26"/>
      <c r="FJ58" s="44"/>
      <c r="FK58" s="44"/>
      <c r="FL58" s="2"/>
      <c r="FM58" s="44"/>
      <c r="FN58" s="44"/>
      <c r="FO58" s="26"/>
      <c r="FP58" s="45"/>
      <c r="FQ58" s="45"/>
      <c r="FT58" s="46"/>
      <c r="FU58" s="26"/>
      <c r="FV58" s="45"/>
      <c r="FW58" s="45"/>
      <c r="FY58" s="45"/>
      <c r="FZ58" s="45"/>
      <c r="GA58" s="5"/>
      <c r="GG58" s="45"/>
      <c r="GI58" s="48"/>
      <c r="GN58" s="46"/>
      <c r="GU58" s="5"/>
      <c r="HA58" s="45"/>
      <c r="HC58" s="48"/>
      <c r="HH58" s="46"/>
      <c r="HO58" s="5"/>
      <c r="HU58" s="45"/>
      <c r="HW58" s="48"/>
      <c r="IB58" s="46"/>
      <c r="II58" s="5"/>
      <c r="IO58" s="45"/>
      <c r="IQ58" s="48"/>
      <c r="IV58" s="46"/>
    </row>
    <row r="59" spans="1:262" s="4" customFormat="1" ht="13.5" customHeight="1" x14ac:dyDescent="0.25">
      <c r="A59" s="59"/>
      <c r="B59" s="2"/>
      <c r="C59" s="5"/>
      <c r="E59" s="26"/>
      <c r="F59" s="44"/>
      <c r="G59" s="45"/>
      <c r="H59" s="2"/>
      <c r="I59" s="44"/>
      <c r="J59" s="45"/>
      <c r="K59" s="26"/>
      <c r="L59" s="45"/>
      <c r="M59" s="45"/>
      <c r="P59" s="46"/>
      <c r="Q59" s="26"/>
      <c r="R59" s="45"/>
      <c r="S59" s="45"/>
      <c r="U59" s="45"/>
      <c r="V59" s="45"/>
      <c r="W59" s="5"/>
      <c r="Y59" s="26"/>
      <c r="Z59" s="44"/>
      <c r="AA59" s="44"/>
      <c r="AB59" s="2"/>
      <c r="AC59" s="44"/>
      <c r="AD59" s="44"/>
      <c r="AE59" s="26"/>
      <c r="AF59" s="45"/>
      <c r="AG59" s="45"/>
      <c r="AJ59" s="46"/>
      <c r="AK59" s="26"/>
      <c r="AM59" s="45"/>
      <c r="AO59" s="45"/>
      <c r="AP59" s="45"/>
      <c r="AQ59" s="5"/>
      <c r="AS59" s="26"/>
      <c r="AT59" s="44"/>
      <c r="AU59" s="44"/>
      <c r="AV59" s="2"/>
      <c r="AW59" s="44"/>
      <c r="AX59" s="44"/>
      <c r="AY59" s="26"/>
      <c r="AZ59" s="45"/>
      <c r="BA59" s="45"/>
      <c r="BD59" s="46"/>
      <c r="BE59" s="26"/>
      <c r="BF59" s="45"/>
      <c r="BG59" s="45"/>
      <c r="BI59" s="45"/>
      <c r="BJ59" s="45"/>
      <c r="BK59" s="5"/>
      <c r="BM59" s="26"/>
      <c r="BN59" s="44"/>
      <c r="BO59" s="44"/>
      <c r="BP59" s="2"/>
      <c r="BQ59" s="44"/>
      <c r="BR59" s="44"/>
      <c r="BS59" s="22"/>
      <c r="BT59" s="45"/>
      <c r="BU59" s="45"/>
      <c r="BX59" s="46"/>
      <c r="BY59" s="26"/>
      <c r="BZ59" s="45"/>
      <c r="CA59" s="45"/>
      <c r="CC59" s="45"/>
      <c r="CD59" s="45"/>
      <c r="CE59" s="26"/>
      <c r="CG59" s="26"/>
      <c r="CH59" s="44"/>
      <c r="CI59" s="44"/>
      <c r="CJ59" s="2"/>
      <c r="CK59" s="44"/>
      <c r="CL59" s="44"/>
      <c r="CM59" s="26"/>
      <c r="CN59" s="45"/>
      <c r="CO59" s="45"/>
      <c r="CR59" s="46"/>
      <c r="CS59" s="26"/>
      <c r="CT59" s="45"/>
      <c r="CU59" s="45"/>
      <c r="CW59" s="45"/>
      <c r="CX59" s="45"/>
      <c r="CY59" s="5"/>
      <c r="DA59" s="26"/>
      <c r="DB59" s="44"/>
      <c r="DC59" s="44"/>
      <c r="DD59" s="2"/>
      <c r="DE59" s="44"/>
      <c r="DF59" s="44"/>
      <c r="DG59" s="26"/>
      <c r="DH59" s="45"/>
      <c r="DI59" s="45"/>
      <c r="DL59" s="46"/>
      <c r="DM59" s="26"/>
      <c r="DN59" s="45"/>
      <c r="DO59" s="45"/>
      <c r="DQ59" s="45"/>
      <c r="DR59" s="45"/>
      <c r="DS59" s="5"/>
      <c r="DU59" s="26"/>
      <c r="DV59" s="44"/>
      <c r="DW59" s="44"/>
      <c r="DX59" s="2"/>
      <c r="DY59" s="44"/>
      <c r="DZ59" s="44"/>
      <c r="EA59" s="26"/>
      <c r="EC59" s="47"/>
      <c r="EF59" s="46"/>
      <c r="EG59" s="26"/>
      <c r="EH59" s="45"/>
      <c r="EI59" s="45"/>
      <c r="EK59" s="45"/>
      <c r="EL59" s="45"/>
      <c r="EM59" s="5"/>
      <c r="EO59" s="26"/>
      <c r="EP59" s="44"/>
      <c r="EQ59" s="44"/>
      <c r="ER59" s="2"/>
      <c r="ES59" s="44"/>
      <c r="ET59" s="44"/>
      <c r="EU59" s="26"/>
      <c r="EV59" s="45"/>
      <c r="EW59" s="45"/>
      <c r="EZ59" s="46"/>
      <c r="FA59" s="26"/>
      <c r="FB59" s="45"/>
      <c r="FC59" s="45"/>
      <c r="FE59" s="45"/>
      <c r="FF59" s="45"/>
      <c r="FG59" s="5"/>
      <c r="FI59" s="26"/>
      <c r="FJ59" s="44"/>
      <c r="FK59" s="44"/>
      <c r="FL59" s="2"/>
      <c r="FM59" s="44"/>
      <c r="FN59" s="44"/>
      <c r="FO59" s="26"/>
      <c r="FP59" s="45"/>
      <c r="FQ59" s="45"/>
      <c r="FT59" s="46"/>
      <c r="FU59" s="26"/>
      <c r="FV59" s="45"/>
      <c r="FW59" s="45"/>
      <c r="FY59" s="45"/>
      <c r="FZ59" s="45"/>
      <c r="GA59" s="5"/>
      <c r="GG59" s="45"/>
      <c r="GI59" s="48"/>
      <c r="GN59" s="46"/>
      <c r="GU59" s="5"/>
      <c r="HA59" s="45"/>
      <c r="HC59" s="48"/>
      <c r="HH59" s="46"/>
      <c r="HO59" s="5"/>
      <c r="HU59" s="45"/>
      <c r="HW59" s="48"/>
      <c r="IB59" s="46"/>
      <c r="II59" s="5"/>
      <c r="IO59" s="45"/>
      <c r="IQ59" s="48"/>
      <c r="IV59" s="46"/>
    </row>
    <row r="60" spans="1:262" s="4" customFormat="1" ht="13.5" customHeight="1" x14ac:dyDescent="0.25">
      <c r="A60" s="59"/>
      <c r="B60" s="2"/>
      <c r="C60" s="5"/>
      <c r="E60" s="26"/>
      <c r="F60" s="44"/>
      <c r="G60" s="45"/>
      <c r="H60" s="2"/>
      <c r="I60" s="44"/>
      <c r="J60" s="45"/>
      <c r="K60" s="26"/>
      <c r="L60" s="45"/>
      <c r="M60" s="45"/>
      <c r="P60" s="46"/>
      <c r="Q60" s="26"/>
      <c r="R60" s="45"/>
      <c r="S60" s="45"/>
      <c r="U60" s="45"/>
      <c r="V60" s="45"/>
      <c r="W60" s="5"/>
      <c r="Y60" s="26"/>
      <c r="Z60" s="44"/>
      <c r="AA60" s="44"/>
      <c r="AB60" s="2"/>
      <c r="AC60" s="44"/>
      <c r="AD60" s="44"/>
      <c r="AE60" s="26"/>
      <c r="AF60" s="45"/>
      <c r="AG60" s="45"/>
      <c r="AJ60" s="46"/>
      <c r="AK60" s="26"/>
      <c r="AM60" s="45"/>
      <c r="AO60" s="45"/>
      <c r="AP60" s="45"/>
      <c r="AQ60" s="5"/>
      <c r="AS60" s="26"/>
      <c r="AT60" s="44"/>
      <c r="AU60" s="44"/>
      <c r="AV60" s="2"/>
      <c r="AW60" s="44"/>
      <c r="AX60" s="44"/>
      <c r="AY60" s="26"/>
      <c r="AZ60" s="45"/>
      <c r="BA60" s="45"/>
      <c r="BD60" s="46"/>
      <c r="BE60" s="26"/>
      <c r="BF60" s="45"/>
      <c r="BG60" s="45"/>
      <c r="BI60" s="45"/>
      <c r="BJ60" s="45"/>
      <c r="BK60" s="5"/>
      <c r="BM60" s="26"/>
      <c r="BN60" s="44"/>
      <c r="BO60" s="44"/>
      <c r="BP60" s="2"/>
      <c r="BQ60" s="44"/>
      <c r="BR60" s="44"/>
      <c r="BS60" s="22"/>
      <c r="BT60" s="45"/>
      <c r="BU60" s="45"/>
      <c r="BX60" s="46"/>
      <c r="BY60" s="26"/>
      <c r="BZ60" s="45"/>
      <c r="CA60" s="45"/>
      <c r="CC60" s="45"/>
      <c r="CD60" s="45"/>
      <c r="CE60" s="26"/>
      <c r="CG60" s="26"/>
      <c r="CH60" s="44"/>
      <c r="CI60" s="44"/>
      <c r="CJ60" s="2"/>
      <c r="CK60" s="44"/>
      <c r="CL60" s="44"/>
      <c r="CM60" s="26"/>
      <c r="CN60" s="45"/>
      <c r="CO60" s="45"/>
      <c r="CR60" s="46"/>
      <c r="CS60" s="26"/>
      <c r="CT60" s="45"/>
      <c r="CU60" s="45"/>
      <c r="CW60" s="45"/>
      <c r="CX60" s="45"/>
      <c r="CY60" s="5"/>
      <c r="DA60" s="26"/>
      <c r="DB60" s="44"/>
      <c r="DC60" s="44"/>
      <c r="DD60" s="2"/>
      <c r="DE60" s="44"/>
      <c r="DF60" s="44"/>
      <c r="DG60" s="26"/>
      <c r="DH60" s="45"/>
      <c r="DI60" s="45"/>
      <c r="DL60" s="46"/>
      <c r="DM60" s="26"/>
      <c r="DN60" s="45"/>
      <c r="DO60" s="45"/>
      <c r="DQ60" s="45"/>
      <c r="DR60" s="45"/>
      <c r="DS60" s="5"/>
      <c r="DU60" s="26"/>
      <c r="DV60" s="44"/>
      <c r="DW60" s="44"/>
      <c r="DX60" s="2"/>
      <c r="DY60" s="44"/>
      <c r="DZ60" s="44"/>
      <c r="EA60" s="26"/>
      <c r="EC60" s="47"/>
      <c r="EF60" s="46"/>
      <c r="EG60" s="26"/>
      <c r="EH60" s="45"/>
      <c r="EI60" s="45"/>
      <c r="EK60" s="45"/>
      <c r="EL60" s="45"/>
      <c r="EM60" s="5"/>
      <c r="EO60" s="26"/>
      <c r="EP60" s="44"/>
      <c r="EQ60" s="44"/>
      <c r="ER60" s="2"/>
      <c r="ES60" s="44"/>
      <c r="ET60" s="44"/>
      <c r="EU60" s="26"/>
      <c r="EV60" s="45"/>
      <c r="EW60" s="45"/>
      <c r="EZ60" s="46"/>
      <c r="FA60" s="26"/>
      <c r="FB60" s="45"/>
      <c r="FC60" s="45"/>
      <c r="FE60" s="45"/>
      <c r="FF60" s="45"/>
      <c r="FG60" s="5"/>
      <c r="FI60" s="26"/>
      <c r="FJ60" s="44"/>
      <c r="FK60" s="44"/>
      <c r="FL60" s="2"/>
      <c r="FM60" s="44"/>
      <c r="FN60" s="44"/>
      <c r="FO60" s="26"/>
      <c r="FP60" s="45"/>
      <c r="FQ60" s="45"/>
      <c r="FT60" s="46"/>
      <c r="FU60" s="26"/>
      <c r="FV60" s="45"/>
      <c r="FW60" s="45"/>
      <c r="FY60" s="45"/>
      <c r="FZ60" s="45"/>
      <c r="GA60" s="5"/>
      <c r="GG60" s="45"/>
      <c r="GI60" s="48"/>
      <c r="GN60" s="46"/>
      <c r="GU60" s="5"/>
      <c r="HA60" s="45"/>
      <c r="HC60" s="48"/>
      <c r="HH60" s="46"/>
      <c r="HO60" s="5"/>
      <c r="HU60" s="45"/>
      <c r="HW60" s="48"/>
      <c r="IB60" s="46"/>
      <c r="II60" s="5"/>
      <c r="IO60" s="45"/>
      <c r="IQ60" s="48"/>
      <c r="IV60" s="46"/>
    </row>
    <row r="61" spans="1:262" s="4" customFormat="1" ht="13.5" customHeight="1" x14ac:dyDescent="0.25">
      <c r="A61" s="59"/>
      <c r="B61" s="2"/>
      <c r="C61" s="5"/>
      <c r="E61" s="26"/>
      <c r="F61" s="44"/>
      <c r="G61" s="45"/>
      <c r="H61" s="2"/>
      <c r="I61" s="44"/>
      <c r="J61" s="45"/>
      <c r="K61" s="26"/>
      <c r="L61" s="45"/>
      <c r="M61" s="45"/>
      <c r="P61" s="46"/>
      <c r="Q61" s="26"/>
      <c r="R61" s="45"/>
      <c r="S61" s="45"/>
      <c r="U61" s="45"/>
      <c r="V61" s="45"/>
      <c r="W61" s="5"/>
      <c r="Y61" s="26"/>
      <c r="Z61" s="44"/>
      <c r="AA61" s="44"/>
      <c r="AB61" s="2"/>
      <c r="AC61" s="44"/>
      <c r="AD61" s="44"/>
      <c r="AE61" s="26"/>
      <c r="AF61" s="45"/>
      <c r="AG61" s="45"/>
      <c r="AJ61" s="46"/>
      <c r="AK61" s="26"/>
      <c r="AM61" s="45"/>
      <c r="AO61" s="45"/>
      <c r="AP61" s="45"/>
      <c r="AQ61" s="5"/>
      <c r="AS61" s="26"/>
      <c r="AT61" s="44"/>
      <c r="AU61" s="44"/>
      <c r="AV61" s="2"/>
      <c r="AW61" s="44"/>
      <c r="AX61" s="44"/>
      <c r="AY61" s="26"/>
      <c r="AZ61" s="45"/>
      <c r="BA61" s="45"/>
      <c r="BD61" s="46"/>
      <c r="BE61" s="26"/>
      <c r="BF61" s="45"/>
      <c r="BG61" s="45"/>
      <c r="BI61" s="45"/>
      <c r="BJ61" s="45"/>
      <c r="BK61" s="5"/>
      <c r="BM61" s="26"/>
      <c r="BN61" s="44"/>
      <c r="BO61" s="44"/>
      <c r="BP61" s="2"/>
      <c r="BQ61" s="44"/>
      <c r="BR61" s="44"/>
      <c r="BS61" s="22"/>
      <c r="BT61" s="45"/>
      <c r="BU61" s="45"/>
      <c r="BX61" s="46"/>
      <c r="BY61" s="26"/>
      <c r="BZ61" s="45"/>
      <c r="CA61" s="45"/>
      <c r="CC61" s="45"/>
      <c r="CD61" s="45"/>
      <c r="CE61" s="26"/>
      <c r="CG61" s="26"/>
      <c r="CH61" s="44"/>
      <c r="CI61" s="44"/>
      <c r="CJ61" s="2"/>
      <c r="CK61" s="44"/>
      <c r="CL61" s="44"/>
      <c r="CM61" s="26"/>
      <c r="CN61" s="45"/>
      <c r="CO61" s="45"/>
      <c r="CR61" s="46"/>
      <c r="CS61" s="26"/>
      <c r="CT61" s="45"/>
      <c r="CU61" s="45"/>
      <c r="CW61" s="45"/>
      <c r="CX61" s="45"/>
      <c r="CY61" s="5"/>
      <c r="DA61" s="26"/>
      <c r="DB61" s="44"/>
      <c r="DC61" s="44"/>
      <c r="DD61" s="2"/>
      <c r="DE61" s="44"/>
      <c r="DF61" s="44"/>
      <c r="DG61" s="26"/>
      <c r="DH61" s="45"/>
      <c r="DI61" s="45"/>
      <c r="DL61" s="46"/>
      <c r="DM61" s="26"/>
      <c r="DN61" s="45"/>
      <c r="DO61" s="45"/>
      <c r="DQ61" s="45"/>
      <c r="DR61" s="45"/>
      <c r="DS61" s="5"/>
      <c r="DU61" s="26"/>
      <c r="DV61" s="44"/>
      <c r="DW61" s="44"/>
      <c r="DX61" s="2"/>
      <c r="DY61" s="44"/>
      <c r="DZ61" s="44"/>
      <c r="EA61" s="26"/>
      <c r="EC61" s="47"/>
      <c r="EF61" s="46"/>
      <c r="EG61" s="26"/>
      <c r="EH61" s="45"/>
      <c r="EI61" s="45"/>
      <c r="EK61" s="45"/>
      <c r="EL61" s="45"/>
      <c r="EM61" s="5"/>
      <c r="EO61" s="26"/>
      <c r="EP61" s="44"/>
      <c r="EQ61" s="44"/>
      <c r="ER61" s="2"/>
      <c r="ES61" s="44"/>
      <c r="ET61" s="44"/>
      <c r="EU61" s="26"/>
      <c r="EV61" s="45"/>
      <c r="EW61" s="45"/>
      <c r="EZ61" s="46"/>
      <c r="FA61" s="26"/>
      <c r="FB61" s="45"/>
      <c r="FC61" s="45"/>
      <c r="FE61" s="45"/>
      <c r="FF61" s="45"/>
      <c r="FG61" s="5"/>
      <c r="FI61" s="26"/>
      <c r="FJ61" s="44"/>
      <c r="FK61" s="44"/>
      <c r="FL61" s="2"/>
      <c r="FM61" s="44"/>
      <c r="FN61" s="44"/>
      <c r="FO61" s="26"/>
      <c r="FP61" s="45"/>
      <c r="FQ61" s="45"/>
      <c r="FT61" s="46"/>
      <c r="FU61" s="26"/>
      <c r="FV61" s="45"/>
      <c r="FW61" s="45"/>
      <c r="FY61" s="45"/>
      <c r="FZ61" s="45"/>
      <c r="GA61" s="5"/>
      <c r="GG61" s="45"/>
      <c r="GI61" s="48"/>
      <c r="GN61" s="46"/>
      <c r="GU61" s="5"/>
      <c r="HA61" s="45"/>
      <c r="HC61" s="48"/>
      <c r="HH61" s="46"/>
      <c r="HO61" s="5"/>
      <c r="HU61" s="45"/>
      <c r="HW61" s="48"/>
      <c r="IB61" s="46"/>
      <c r="II61" s="5"/>
      <c r="IO61" s="45"/>
      <c r="IQ61" s="48"/>
      <c r="IV61" s="46"/>
    </row>
    <row r="62" spans="1:262" s="4" customFormat="1" ht="13.5" customHeight="1" x14ac:dyDescent="0.25">
      <c r="A62" s="59"/>
      <c r="B62" s="2"/>
      <c r="C62" s="5"/>
      <c r="E62" s="26"/>
      <c r="F62" s="44"/>
      <c r="G62" s="45"/>
      <c r="H62" s="2"/>
      <c r="I62" s="44"/>
      <c r="J62" s="45"/>
      <c r="K62" s="26"/>
      <c r="L62" s="45"/>
      <c r="M62" s="45"/>
      <c r="P62" s="46"/>
      <c r="Q62" s="26"/>
      <c r="R62" s="45"/>
      <c r="S62" s="45"/>
      <c r="U62" s="45"/>
      <c r="V62" s="45"/>
      <c r="W62" s="5"/>
      <c r="Y62" s="26"/>
      <c r="Z62" s="44"/>
      <c r="AA62" s="44"/>
      <c r="AB62" s="2"/>
      <c r="AC62" s="44"/>
      <c r="AD62" s="44"/>
      <c r="AE62" s="26"/>
      <c r="AF62" s="45"/>
      <c r="AG62" s="45"/>
      <c r="AJ62" s="46"/>
      <c r="AK62" s="26"/>
      <c r="AM62" s="45"/>
      <c r="AO62" s="45"/>
      <c r="AP62" s="45"/>
      <c r="AQ62" s="5"/>
      <c r="AS62" s="26"/>
      <c r="AT62" s="44"/>
      <c r="AU62" s="44"/>
      <c r="AV62" s="2"/>
      <c r="AW62" s="44"/>
      <c r="AX62" s="44"/>
      <c r="AY62" s="26"/>
      <c r="AZ62" s="45"/>
      <c r="BA62" s="45"/>
      <c r="BD62" s="46"/>
      <c r="BE62" s="26"/>
      <c r="BF62" s="45"/>
      <c r="BG62" s="45"/>
      <c r="BI62" s="45"/>
      <c r="BJ62" s="45"/>
      <c r="BK62" s="5"/>
      <c r="BM62" s="26"/>
      <c r="BN62" s="44"/>
      <c r="BO62" s="44"/>
      <c r="BP62" s="2"/>
      <c r="BQ62" s="44"/>
      <c r="BR62" s="44"/>
      <c r="BS62" s="22"/>
      <c r="BT62" s="45"/>
      <c r="BU62" s="45"/>
      <c r="BX62" s="46"/>
      <c r="BY62" s="26"/>
      <c r="BZ62" s="45"/>
      <c r="CA62" s="45"/>
      <c r="CC62" s="45"/>
      <c r="CD62" s="45"/>
      <c r="CE62" s="26"/>
      <c r="CG62" s="26"/>
      <c r="CH62" s="44"/>
      <c r="CI62" s="44"/>
      <c r="CJ62" s="2"/>
      <c r="CK62" s="44"/>
      <c r="CL62" s="44"/>
      <c r="CM62" s="26"/>
      <c r="CN62" s="45"/>
      <c r="CO62" s="45"/>
      <c r="CR62" s="46"/>
      <c r="CS62" s="26"/>
      <c r="CT62" s="45"/>
      <c r="CU62" s="45"/>
      <c r="CW62" s="45"/>
      <c r="CX62" s="45"/>
      <c r="CY62" s="5"/>
      <c r="DA62" s="26"/>
      <c r="DB62" s="44"/>
      <c r="DC62" s="44"/>
      <c r="DD62" s="2"/>
      <c r="DE62" s="44"/>
      <c r="DF62" s="44"/>
      <c r="DG62" s="26"/>
      <c r="DH62" s="45"/>
      <c r="DI62" s="45"/>
      <c r="DL62" s="46"/>
      <c r="DM62" s="26"/>
      <c r="DN62" s="45"/>
      <c r="DO62" s="45"/>
      <c r="DQ62" s="45"/>
      <c r="DR62" s="45"/>
      <c r="DS62" s="5"/>
      <c r="DU62" s="26"/>
      <c r="DV62" s="44"/>
      <c r="DW62" s="44"/>
      <c r="DX62" s="2"/>
      <c r="DY62" s="44"/>
      <c r="DZ62" s="44"/>
      <c r="EA62" s="26"/>
      <c r="EC62" s="47"/>
      <c r="EF62" s="46"/>
      <c r="EG62" s="26"/>
      <c r="EH62" s="45"/>
      <c r="EI62" s="45"/>
      <c r="EK62" s="45"/>
      <c r="EL62" s="45"/>
      <c r="EM62" s="5"/>
      <c r="EO62" s="26"/>
      <c r="EP62" s="44"/>
      <c r="EQ62" s="44"/>
      <c r="ER62" s="2"/>
      <c r="ES62" s="44"/>
      <c r="ET62" s="44"/>
      <c r="EU62" s="26"/>
      <c r="EV62" s="45"/>
      <c r="EW62" s="45"/>
      <c r="EZ62" s="46"/>
      <c r="FA62" s="26"/>
      <c r="FB62" s="45"/>
      <c r="FC62" s="45"/>
      <c r="FE62" s="45"/>
      <c r="FF62" s="45"/>
      <c r="FG62" s="5"/>
      <c r="FI62" s="26"/>
      <c r="FJ62" s="44"/>
      <c r="FK62" s="44"/>
      <c r="FL62" s="2"/>
      <c r="FM62" s="44"/>
      <c r="FN62" s="44"/>
      <c r="FO62" s="26"/>
      <c r="FP62" s="45"/>
      <c r="FQ62" s="45"/>
      <c r="FT62" s="46"/>
      <c r="FU62" s="26"/>
      <c r="FV62" s="45"/>
      <c r="FW62" s="45"/>
      <c r="FY62" s="45"/>
      <c r="FZ62" s="45"/>
      <c r="GA62" s="5"/>
      <c r="GG62" s="45"/>
      <c r="GI62" s="48"/>
      <c r="GN62" s="46"/>
      <c r="GU62" s="5"/>
      <c r="HA62" s="45"/>
      <c r="HC62" s="48"/>
      <c r="HH62" s="46"/>
      <c r="HO62" s="5"/>
      <c r="HU62" s="45"/>
      <c r="HW62" s="48"/>
      <c r="IB62" s="46"/>
      <c r="II62" s="5"/>
      <c r="IO62" s="45"/>
      <c r="IQ62" s="48"/>
      <c r="IV62" s="46"/>
    </row>
    <row r="63" spans="1:262" s="4" customFormat="1" ht="13.5" customHeight="1" x14ac:dyDescent="0.25">
      <c r="A63" s="59"/>
      <c r="B63" s="2"/>
      <c r="C63" s="5"/>
      <c r="E63" s="26"/>
      <c r="F63" s="44"/>
      <c r="G63" s="45"/>
      <c r="H63" s="2"/>
      <c r="I63" s="44"/>
      <c r="J63" s="45"/>
      <c r="K63" s="26"/>
      <c r="L63" s="45"/>
      <c r="M63" s="45"/>
      <c r="P63" s="46"/>
      <c r="Q63" s="26"/>
      <c r="R63" s="45"/>
      <c r="S63" s="45"/>
      <c r="U63" s="45"/>
      <c r="V63" s="45"/>
      <c r="W63" s="5"/>
      <c r="Y63" s="26"/>
      <c r="Z63" s="44"/>
      <c r="AA63" s="44"/>
      <c r="AB63" s="2"/>
      <c r="AC63" s="44"/>
      <c r="AD63" s="44"/>
      <c r="AE63" s="26"/>
      <c r="AF63" s="45"/>
      <c r="AG63" s="45"/>
      <c r="AJ63" s="46"/>
      <c r="AK63" s="26"/>
      <c r="AM63" s="45"/>
      <c r="AO63" s="45"/>
      <c r="AP63" s="45"/>
      <c r="AQ63" s="5"/>
      <c r="AS63" s="26"/>
      <c r="AT63" s="44"/>
      <c r="AU63" s="44"/>
      <c r="AV63" s="2"/>
      <c r="AW63" s="44"/>
      <c r="AX63" s="44"/>
      <c r="AY63" s="26"/>
      <c r="AZ63" s="45"/>
      <c r="BA63" s="45"/>
      <c r="BD63" s="46"/>
      <c r="BE63" s="26"/>
      <c r="BF63" s="45"/>
      <c r="BG63" s="45"/>
      <c r="BI63" s="45"/>
      <c r="BJ63" s="45"/>
      <c r="BK63" s="5"/>
      <c r="BM63" s="26"/>
      <c r="BN63" s="44"/>
      <c r="BO63" s="44"/>
      <c r="BP63" s="2"/>
      <c r="BQ63" s="44"/>
      <c r="BR63" s="44"/>
      <c r="BS63" s="22"/>
      <c r="BT63" s="45"/>
      <c r="BU63" s="45"/>
      <c r="BX63" s="46"/>
      <c r="BY63" s="26"/>
      <c r="BZ63" s="45"/>
      <c r="CA63" s="45"/>
      <c r="CC63" s="45"/>
      <c r="CD63" s="45"/>
      <c r="CE63" s="26"/>
      <c r="CG63" s="26"/>
      <c r="CH63" s="44"/>
      <c r="CI63" s="44"/>
      <c r="CJ63" s="2"/>
      <c r="CK63" s="44"/>
      <c r="CL63" s="44"/>
      <c r="CM63" s="26"/>
      <c r="CN63" s="45"/>
      <c r="CO63" s="45"/>
      <c r="CR63" s="46"/>
      <c r="CS63" s="26"/>
      <c r="CT63" s="45"/>
      <c r="CU63" s="45"/>
      <c r="CW63" s="45"/>
      <c r="CX63" s="45"/>
      <c r="CY63" s="5"/>
      <c r="DA63" s="26"/>
      <c r="DB63" s="44"/>
      <c r="DC63" s="44"/>
      <c r="DD63" s="2"/>
      <c r="DE63" s="44"/>
      <c r="DF63" s="44"/>
      <c r="DG63" s="26"/>
      <c r="DH63" s="45"/>
      <c r="DI63" s="45"/>
      <c r="DL63" s="46"/>
      <c r="DM63" s="26"/>
      <c r="DN63" s="45"/>
      <c r="DO63" s="45"/>
      <c r="DQ63" s="45"/>
      <c r="DR63" s="45"/>
      <c r="DS63" s="5"/>
      <c r="DU63" s="26"/>
      <c r="DV63" s="44"/>
      <c r="DW63" s="44"/>
      <c r="DX63" s="2"/>
      <c r="DY63" s="44"/>
      <c r="DZ63" s="44"/>
      <c r="EA63" s="26"/>
      <c r="EC63" s="47"/>
      <c r="EF63" s="46"/>
      <c r="EG63" s="26"/>
      <c r="EH63" s="45"/>
      <c r="EI63" s="45"/>
      <c r="EK63" s="45"/>
      <c r="EL63" s="45"/>
      <c r="EM63" s="5"/>
      <c r="EO63" s="26"/>
      <c r="EP63" s="44"/>
      <c r="EQ63" s="44"/>
      <c r="ER63" s="2"/>
      <c r="ES63" s="44"/>
      <c r="ET63" s="44"/>
      <c r="EU63" s="26"/>
      <c r="EV63" s="45"/>
      <c r="EW63" s="45"/>
      <c r="EZ63" s="46"/>
      <c r="FA63" s="26"/>
      <c r="FB63" s="45"/>
      <c r="FC63" s="45"/>
      <c r="FE63" s="45"/>
      <c r="FF63" s="45"/>
      <c r="FG63" s="5"/>
      <c r="FI63" s="26"/>
      <c r="FJ63" s="44"/>
      <c r="FK63" s="44"/>
      <c r="FL63" s="2"/>
      <c r="FM63" s="44"/>
      <c r="FN63" s="44"/>
      <c r="FO63" s="26"/>
      <c r="FP63" s="45"/>
      <c r="FQ63" s="45"/>
      <c r="FT63" s="46"/>
      <c r="FU63" s="26"/>
      <c r="FV63" s="45"/>
      <c r="FW63" s="45"/>
      <c r="FY63" s="45"/>
      <c r="FZ63" s="45"/>
      <c r="GA63" s="5"/>
      <c r="GG63" s="45"/>
      <c r="GI63" s="48"/>
      <c r="GN63" s="46"/>
      <c r="GU63" s="5"/>
      <c r="HA63" s="45"/>
      <c r="HC63" s="48"/>
      <c r="HH63" s="46"/>
      <c r="HO63" s="5"/>
      <c r="HU63" s="45"/>
      <c r="HW63" s="48"/>
      <c r="IB63" s="46"/>
      <c r="II63" s="5"/>
      <c r="IO63" s="45"/>
      <c r="IQ63" s="48"/>
      <c r="IV63" s="46"/>
    </row>
    <row r="64" spans="1:262" s="4" customFormat="1" ht="13.5" customHeight="1" x14ac:dyDescent="0.25">
      <c r="A64" s="59"/>
      <c r="B64" s="2"/>
      <c r="C64" s="5"/>
      <c r="E64" s="26"/>
      <c r="F64" s="44"/>
      <c r="G64" s="45"/>
      <c r="H64" s="2"/>
      <c r="I64" s="44"/>
      <c r="J64" s="45"/>
      <c r="K64" s="26"/>
      <c r="L64" s="45"/>
      <c r="M64" s="45"/>
      <c r="P64" s="46"/>
      <c r="Q64" s="26"/>
      <c r="R64" s="45"/>
      <c r="S64" s="45"/>
      <c r="U64" s="45"/>
      <c r="V64" s="45"/>
      <c r="W64" s="5"/>
      <c r="Y64" s="26"/>
      <c r="Z64" s="44"/>
      <c r="AA64" s="44"/>
      <c r="AB64" s="2"/>
      <c r="AC64" s="44"/>
      <c r="AD64" s="44"/>
      <c r="AE64" s="26"/>
      <c r="AF64" s="45"/>
      <c r="AG64" s="45"/>
      <c r="AJ64" s="46"/>
      <c r="AK64" s="26"/>
      <c r="AM64" s="45"/>
      <c r="AO64" s="45"/>
      <c r="AP64" s="45"/>
      <c r="AQ64" s="5"/>
      <c r="AS64" s="26"/>
      <c r="AT64" s="44"/>
      <c r="AU64" s="44"/>
      <c r="AV64" s="2"/>
      <c r="AW64" s="44"/>
      <c r="AX64" s="44"/>
      <c r="AY64" s="26"/>
      <c r="AZ64" s="45"/>
      <c r="BA64" s="45"/>
      <c r="BD64" s="46"/>
      <c r="BE64" s="26"/>
      <c r="BF64" s="45"/>
      <c r="BG64" s="45"/>
      <c r="BI64" s="45"/>
      <c r="BJ64" s="45"/>
      <c r="BK64" s="5"/>
      <c r="BM64" s="26"/>
      <c r="BN64" s="44"/>
      <c r="BO64" s="44"/>
      <c r="BP64" s="2"/>
      <c r="BQ64" s="44"/>
      <c r="BR64" s="44"/>
      <c r="BS64" s="22"/>
      <c r="BT64" s="45"/>
      <c r="BU64" s="45"/>
      <c r="BX64" s="46"/>
      <c r="BY64" s="26"/>
      <c r="BZ64" s="45"/>
      <c r="CA64" s="45"/>
      <c r="CC64" s="45"/>
      <c r="CD64" s="45"/>
      <c r="CE64" s="26"/>
      <c r="CG64" s="26"/>
      <c r="CH64" s="44"/>
      <c r="CI64" s="44"/>
      <c r="CJ64" s="2"/>
      <c r="CK64" s="44"/>
      <c r="CL64" s="44"/>
      <c r="CM64" s="26"/>
      <c r="CN64" s="45"/>
      <c r="CO64" s="45"/>
      <c r="CR64" s="46"/>
      <c r="CS64" s="26"/>
      <c r="CT64" s="45"/>
      <c r="CU64" s="45"/>
      <c r="CW64" s="45"/>
      <c r="CX64" s="45"/>
      <c r="CY64" s="5"/>
      <c r="DA64" s="26"/>
      <c r="DB64" s="44"/>
      <c r="DC64" s="44"/>
      <c r="DD64" s="2"/>
      <c r="DE64" s="44"/>
      <c r="DF64" s="44"/>
      <c r="DG64" s="26"/>
      <c r="DH64" s="45"/>
      <c r="DI64" s="45"/>
      <c r="DL64" s="46"/>
      <c r="DM64" s="26"/>
      <c r="DN64" s="45"/>
      <c r="DO64" s="45"/>
      <c r="DQ64" s="45"/>
      <c r="DR64" s="45"/>
      <c r="DS64" s="5"/>
      <c r="DU64" s="26"/>
      <c r="DV64" s="44"/>
      <c r="DW64" s="44"/>
      <c r="DX64" s="2"/>
      <c r="DY64" s="44"/>
      <c r="DZ64" s="44"/>
      <c r="EA64" s="26"/>
      <c r="EC64" s="47"/>
      <c r="EF64" s="46"/>
      <c r="EG64" s="26"/>
      <c r="EH64" s="45"/>
      <c r="EI64" s="45"/>
      <c r="EK64" s="45"/>
      <c r="EL64" s="45"/>
      <c r="EM64" s="5"/>
      <c r="EO64" s="26"/>
      <c r="EP64" s="44"/>
      <c r="EQ64" s="44"/>
      <c r="ER64" s="2"/>
      <c r="ES64" s="44"/>
      <c r="ET64" s="44"/>
      <c r="EU64" s="26"/>
      <c r="EV64" s="45"/>
      <c r="EW64" s="45"/>
      <c r="EZ64" s="46"/>
      <c r="FA64" s="26"/>
      <c r="FB64" s="45"/>
      <c r="FC64" s="45"/>
      <c r="FE64" s="45"/>
      <c r="FF64" s="45"/>
      <c r="FG64" s="5"/>
      <c r="FI64" s="26"/>
      <c r="FJ64" s="44"/>
      <c r="FK64" s="44"/>
      <c r="FL64" s="2"/>
      <c r="FM64" s="44"/>
      <c r="FN64" s="44"/>
      <c r="FO64" s="26"/>
      <c r="FP64" s="45"/>
      <c r="FQ64" s="45"/>
      <c r="FT64" s="46"/>
      <c r="FU64" s="26"/>
      <c r="FV64" s="45"/>
      <c r="FW64" s="45"/>
      <c r="FY64" s="45"/>
      <c r="FZ64" s="45"/>
      <c r="GA64" s="5"/>
      <c r="GG64" s="45"/>
      <c r="GI64" s="48"/>
      <c r="GN64" s="46"/>
      <c r="GU64" s="5"/>
      <c r="HA64" s="45"/>
      <c r="HC64" s="48"/>
      <c r="HH64" s="46"/>
      <c r="HO64" s="5"/>
      <c r="HU64" s="45"/>
      <c r="HW64" s="48"/>
      <c r="IB64" s="46"/>
      <c r="II64" s="5"/>
      <c r="IO64" s="45"/>
      <c r="IQ64" s="48"/>
      <c r="IV64" s="46"/>
    </row>
    <row r="65" spans="1:256" s="4" customFormat="1" ht="13.5" customHeight="1" x14ac:dyDescent="0.25">
      <c r="A65" s="59"/>
      <c r="B65" s="2"/>
      <c r="C65" s="5"/>
      <c r="E65" s="26"/>
      <c r="F65" s="44"/>
      <c r="G65" s="45"/>
      <c r="H65" s="2"/>
      <c r="I65" s="44"/>
      <c r="J65" s="45"/>
      <c r="K65" s="26"/>
      <c r="L65" s="45"/>
      <c r="M65" s="45"/>
      <c r="P65" s="46"/>
      <c r="Q65" s="26"/>
      <c r="R65" s="45"/>
      <c r="S65" s="45"/>
      <c r="U65" s="45"/>
      <c r="V65" s="45"/>
      <c r="W65" s="5"/>
      <c r="Y65" s="26"/>
      <c r="Z65" s="44"/>
      <c r="AA65" s="44"/>
      <c r="AB65" s="2"/>
      <c r="AC65" s="44"/>
      <c r="AD65" s="44"/>
      <c r="AE65" s="26"/>
      <c r="AF65" s="45"/>
      <c r="AG65" s="45"/>
      <c r="AJ65" s="46"/>
      <c r="AK65" s="26"/>
      <c r="AM65" s="45"/>
      <c r="AO65" s="45"/>
      <c r="AP65" s="45"/>
      <c r="AQ65" s="5"/>
      <c r="AS65" s="26"/>
      <c r="AT65" s="44"/>
      <c r="AU65" s="44"/>
      <c r="AV65" s="2"/>
      <c r="AW65" s="44"/>
      <c r="AX65" s="44"/>
      <c r="AY65" s="26"/>
      <c r="AZ65" s="45"/>
      <c r="BA65" s="45"/>
      <c r="BD65" s="46"/>
      <c r="BE65" s="26"/>
      <c r="BF65" s="45"/>
      <c r="BG65" s="45"/>
      <c r="BI65" s="45"/>
      <c r="BJ65" s="45"/>
      <c r="BK65" s="5"/>
      <c r="BM65" s="26"/>
      <c r="BN65" s="44"/>
      <c r="BO65" s="44"/>
      <c r="BP65" s="2"/>
      <c r="BQ65" s="44"/>
      <c r="BR65" s="44"/>
      <c r="BS65" s="22"/>
      <c r="BT65" s="45"/>
      <c r="BU65" s="45"/>
      <c r="BX65" s="46"/>
      <c r="BY65" s="26"/>
      <c r="BZ65" s="45"/>
      <c r="CA65" s="45"/>
      <c r="CC65" s="45"/>
      <c r="CD65" s="45"/>
      <c r="CE65" s="26"/>
      <c r="CG65" s="26"/>
      <c r="CH65" s="44"/>
      <c r="CI65" s="44"/>
      <c r="CJ65" s="2"/>
      <c r="CK65" s="44"/>
      <c r="CL65" s="44"/>
      <c r="CM65" s="26"/>
      <c r="CN65" s="45"/>
      <c r="CO65" s="45"/>
      <c r="CR65" s="46"/>
      <c r="CS65" s="26"/>
      <c r="CT65" s="45"/>
      <c r="CU65" s="45"/>
      <c r="CW65" s="45"/>
      <c r="CX65" s="45"/>
      <c r="CY65" s="5"/>
      <c r="DA65" s="26"/>
      <c r="DB65" s="44"/>
      <c r="DC65" s="44"/>
      <c r="DD65" s="2"/>
      <c r="DE65" s="44"/>
      <c r="DF65" s="44"/>
      <c r="DG65" s="26"/>
      <c r="DH65" s="45"/>
      <c r="DI65" s="45"/>
      <c r="DL65" s="46"/>
      <c r="DM65" s="26"/>
      <c r="DN65" s="45"/>
      <c r="DO65" s="45"/>
      <c r="DQ65" s="45"/>
      <c r="DR65" s="45"/>
      <c r="DS65" s="5"/>
      <c r="DU65" s="26"/>
      <c r="DV65" s="44"/>
      <c r="DW65" s="44"/>
      <c r="DX65" s="2"/>
      <c r="DY65" s="44"/>
      <c r="DZ65" s="44"/>
      <c r="EA65" s="26"/>
      <c r="EC65" s="47"/>
      <c r="EF65" s="46"/>
      <c r="EG65" s="26"/>
      <c r="EH65" s="45"/>
      <c r="EI65" s="45"/>
      <c r="EK65" s="45"/>
      <c r="EL65" s="45"/>
      <c r="EM65" s="5"/>
      <c r="EO65" s="26"/>
      <c r="EP65" s="44"/>
      <c r="EQ65" s="44"/>
      <c r="ER65" s="2"/>
      <c r="ES65" s="44"/>
      <c r="ET65" s="44"/>
      <c r="EU65" s="26"/>
      <c r="EV65" s="45"/>
      <c r="EW65" s="45"/>
      <c r="EZ65" s="46"/>
      <c r="FA65" s="26"/>
      <c r="FB65" s="45"/>
      <c r="FC65" s="45"/>
      <c r="FE65" s="45"/>
      <c r="FF65" s="45"/>
      <c r="FG65" s="5"/>
      <c r="FI65" s="26"/>
      <c r="FJ65" s="44"/>
      <c r="FK65" s="44"/>
      <c r="FL65" s="2"/>
      <c r="FM65" s="44"/>
      <c r="FN65" s="44"/>
      <c r="FO65" s="26"/>
      <c r="FP65" s="45"/>
      <c r="FQ65" s="45"/>
      <c r="FT65" s="46"/>
      <c r="FU65" s="26"/>
      <c r="FV65" s="45"/>
      <c r="FW65" s="45"/>
      <c r="FY65" s="45"/>
      <c r="FZ65" s="45"/>
      <c r="GA65" s="5"/>
      <c r="GG65" s="45"/>
      <c r="GI65" s="48"/>
      <c r="GN65" s="46"/>
      <c r="GU65" s="5"/>
      <c r="HA65" s="45"/>
      <c r="HC65" s="48"/>
      <c r="HH65" s="46"/>
      <c r="HO65" s="5"/>
      <c r="HU65" s="45"/>
      <c r="HW65" s="48"/>
      <c r="IB65" s="46"/>
      <c r="II65" s="5"/>
      <c r="IO65" s="45"/>
      <c r="IQ65" s="48"/>
      <c r="IV65" s="46"/>
    </row>
    <row r="66" spans="1:256" s="4" customFormat="1" ht="13.5" customHeight="1" x14ac:dyDescent="0.25">
      <c r="A66" s="59"/>
      <c r="B66" s="2"/>
      <c r="C66" s="5"/>
      <c r="E66" s="26"/>
      <c r="F66" s="44"/>
      <c r="G66" s="45"/>
      <c r="H66" s="2"/>
      <c r="I66" s="44"/>
      <c r="J66" s="45"/>
      <c r="K66" s="26"/>
      <c r="L66" s="45"/>
      <c r="M66" s="45"/>
      <c r="P66" s="46"/>
      <c r="Q66" s="26"/>
      <c r="R66" s="45"/>
      <c r="S66" s="45"/>
      <c r="U66" s="45"/>
      <c r="V66" s="45"/>
      <c r="W66" s="5"/>
      <c r="Y66" s="26"/>
      <c r="Z66" s="44"/>
      <c r="AA66" s="44"/>
      <c r="AB66" s="2"/>
      <c r="AC66" s="44"/>
      <c r="AD66" s="44"/>
      <c r="AE66" s="26"/>
      <c r="AF66" s="45"/>
      <c r="AG66" s="45"/>
      <c r="AJ66" s="46"/>
      <c r="AK66" s="26"/>
      <c r="AM66" s="45"/>
      <c r="AO66" s="45"/>
      <c r="AP66" s="45"/>
      <c r="AQ66" s="5"/>
      <c r="AS66" s="26"/>
      <c r="AT66" s="44"/>
      <c r="AU66" s="44"/>
      <c r="AV66" s="2"/>
      <c r="AW66" s="44"/>
      <c r="AX66" s="44"/>
      <c r="AY66" s="26"/>
      <c r="AZ66" s="45"/>
      <c r="BA66" s="45"/>
      <c r="BD66" s="46"/>
      <c r="BE66" s="26"/>
      <c r="BF66" s="45"/>
      <c r="BG66" s="45"/>
      <c r="BI66" s="45"/>
      <c r="BJ66" s="45"/>
      <c r="BK66" s="5"/>
      <c r="BM66" s="26"/>
      <c r="BN66" s="44"/>
      <c r="BO66" s="44"/>
      <c r="BP66" s="2"/>
      <c r="BQ66" s="44"/>
      <c r="BR66" s="44"/>
      <c r="BS66" s="22"/>
      <c r="BT66" s="45"/>
      <c r="BU66" s="45"/>
      <c r="BX66" s="46"/>
      <c r="BY66" s="26"/>
      <c r="BZ66" s="45"/>
      <c r="CA66" s="45"/>
      <c r="CC66" s="45"/>
      <c r="CD66" s="45"/>
      <c r="CE66" s="26"/>
      <c r="CG66" s="26"/>
      <c r="CH66" s="44"/>
      <c r="CI66" s="44"/>
      <c r="CJ66" s="2"/>
      <c r="CK66" s="44"/>
      <c r="CL66" s="44"/>
      <c r="CM66" s="26"/>
      <c r="CN66" s="45"/>
      <c r="CO66" s="45"/>
      <c r="CR66" s="46"/>
      <c r="CS66" s="26"/>
      <c r="CT66" s="45"/>
      <c r="CU66" s="45"/>
      <c r="CW66" s="45"/>
      <c r="CX66" s="45"/>
      <c r="CY66" s="5"/>
      <c r="DA66" s="26"/>
      <c r="DB66" s="44"/>
      <c r="DC66" s="44"/>
      <c r="DD66" s="2"/>
      <c r="DE66" s="44"/>
      <c r="DF66" s="44"/>
      <c r="DG66" s="26"/>
      <c r="DH66" s="45"/>
      <c r="DI66" s="45"/>
      <c r="DL66" s="46"/>
      <c r="DM66" s="26"/>
      <c r="DN66" s="45"/>
      <c r="DO66" s="45"/>
      <c r="DQ66" s="45"/>
      <c r="DR66" s="45"/>
      <c r="DS66" s="5"/>
      <c r="DU66" s="26"/>
      <c r="DV66" s="44"/>
      <c r="DW66" s="44"/>
      <c r="DX66" s="2"/>
      <c r="DY66" s="44"/>
      <c r="DZ66" s="44"/>
      <c r="EA66" s="26"/>
      <c r="EC66" s="47"/>
      <c r="EF66" s="46"/>
      <c r="EG66" s="26"/>
      <c r="EH66" s="45"/>
      <c r="EI66" s="45"/>
      <c r="EK66" s="45"/>
      <c r="EL66" s="45"/>
      <c r="EM66" s="5"/>
      <c r="EO66" s="26"/>
      <c r="EP66" s="44"/>
      <c r="EQ66" s="44"/>
      <c r="ER66" s="2"/>
      <c r="ES66" s="44"/>
      <c r="ET66" s="44"/>
      <c r="EU66" s="26"/>
      <c r="EV66" s="45"/>
      <c r="EW66" s="45"/>
      <c r="EZ66" s="46"/>
      <c r="FA66" s="26"/>
      <c r="FB66" s="45"/>
      <c r="FC66" s="45"/>
      <c r="FE66" s="45"/>
      <c r="FF66" s="45"/>
      <c r="FG66" s="5"/>
      <c r="FI66" s="26"/>
      <c r="FJ66" s="44"/>
      <c r="FK66" s="44"/>
      <c r="FL66" s="2"/>
      <c r="FM66" s="44"/>
      <c r="FN66" s="44"/>
      <c r="FO66" s="26"/>
      <c r="FP66" s="45"/>
      <c r="FQ66" s="45"/>
      <c r="FT66" s="46"/>
      <c r="FU66" s="26"/>
      <c r="FV66" s="45"/>
      <c r="FW66" s="45"/>
      <c r="FY66" s="45"/>
      <c r="FZ66" s="45"/>
      <c r="GA66" s="5"/>
      <c r="GI66" s="48"/>
      <c r="GN66" s="46"/>
      <c r="GU66" s="5"/>
      <c r="HC66" s="48"/>
      <c r="HH66" s="46"/>
      <c r="HO66" s="5"/>
      <c r="HW66" s="48"/>
      <c r="IB66" s="46"/>
      <c r="II66" s="5"/>
      <c r="IQ66" s="48"/>
      <c r="IV66" s="46"/>
    </row>
    <row r="67" spans="1:256" s="4" customFormat="1" ht="13.5" customHeight="1" x14ac:dyDescent="0.25">
      <c r="A67" s="59"/>
      <c r="B67" s="2"/>
      <c r="C67" s="5"/>
      <c r="E67" s="26"/>
      <c r="F67" s="44"/>
      <c r="G67" s="45"/>
      <c r="H67" s="2"/>
      <c r="I67" s="44"/>
      <c r="J67" s="45"/>
      <c r="K67" s="26"/>
      <c r="L67" s="45"/>
      <c r="M67" s="45"/>
      <c r="P67" s="46"/>
      <c r="Q67" s="26"/>
      <c r="R67" s="45"/>
      <c r="S67" s="45"/>
      <c r="U67" s="45"/>
      <c r="V67" s="45"/>
      <c r="W67" s="5"/>
      <c r="Y67" s="26"/>
      <c r="Z67" s="44"/>
      <c r="AA67" s="44"/>
      <c r="AB67" s="2"/>
      <c r="AC67" s="44"/>
      <c r="AD67" s="44"/>
      <c r="AE67" s="26"/>
      <c r="AF67" s="45"/>
      <c r="AG67" s="45"/>
      <c r="AJ67" s="46"/>
      <c r="AK67" s="26"/>
      <c r="AM67" s="45"/>
      <c r="AO67" s="45"/>
      <c r="AP67" s="45"/>
      <c r="AQ67" s="5"/>
      <c r="AS67" s="26"/>
      <c r="AT67" s="44"/>
      <c r="AU67" s="44"/>
      <c r="AV67" s="2"/>
      <c r="AW67" s="44"/>
      <c r="AX67" s="44"/>
      <c r="AY67" s="26"/>
      <c r="AZ67" s="45"/>
      <c r="BA67" s="45"/>
      <c r="BD67" s="46"/>
      <c r="BE67" s="26"/>
      <c r="BF67" s="45"/>
      <c r="BG67" s="45"/>
      <c r="BI67" s="45"/>
      <c r="BJ67" s="45"/>
      <c r="BK67" s="5"/>
      <c r="BM67" s="26"/>
      <c r="BN67" s="44"/>
      <c r="BO67" s="44"/>
      <c r="BP67" s="2"/>
      <c r="BQ67" s="44"/>
      <c r="BR67" s="44"/>
      <c r="BS67" s="22"/>
      <c r="BT67" s="45"/>
      <c r="BU67" s="45"/>
      <c r="BX67" s="46"/>
      <c r="BY67" s="26"/>
      <c r="BZ67" s="45"/>
      <c r="CA67" s="45"/>
      <c r="CC67" s="45"/>
      <c r="CD67" s="45"/>
      <c r="CE67" s="26"/>
      <c r="CG67" s="26"/>
      <c r="CH67" s="44"/>
      <c r="CI67" s="44"/>
      <c r="CJ67" s="2"/>
      <c r="CK67" s="44"/>
      <c r="CL67" s="44"/>
      <c r="CM67" s="26"/>
      <c r="CN67" s="45"/>
      <c r="CO67" s="45"/>
      <c r="CR67" s="46"/>
      <c r="CS67" s="26"/>
      <c r="CT67" s="45"/>
      <c r="CU67" s="45"/>
      <c r="CW67" s="45"/>
      <c r="CX67" s="45"/>
      <c r="CY67" s="5"/>
      <c r="DA67" s="26"/>
      <c r="DB67" s="44"/>
      <c r="DC67" s="44"/>
      <c r="DD67" s="2"/>
      <c r="DE67" s="44"/>
      <c r="DF67" s="44"/>
      <c r="DG67" s="26"/>
      <c r="DH67" s="45"/>
      <c r="DI67" s="45"/>
      <c r="DL67" s="46"/>
      <c r="DM67" s="26"/>
      <c r="DN67" s="45"/>
      <c r="DO67" s="45"/>
      <c r="DQ67" s="45"/>
      <c r="DR67" s="45"/>
      <c r="DS67" s="5"/>
      <c r="DU67" s="26"/>
      <c r="DV67" s="44"/>
      <c r="DW67" s="44"/>
      <c r="DX67" s="2"/>
      <c r="DY67" s="44"/>
      <c r="DZ67" s="44"/>
      <c r="EA67" s="26"/>
      <c r="EC67" s="47"/>
      <c r="EF67" s="46"/>
      <c r="EG67" s="26"/>
      <c r="EH67" s="45"/>
      <c r="EI67" s="45"/>
      <c r="EK67" s="45"/>
      <c r="EL67" s="45"/>
      <c r="EM67" s="5"/>
      <c r="EO67" s="26"/>
      <c r="EP67" s="44"/>
      <c r="EQ67" s="44"/>
      <c r="ER67" s="2"/>
      <c r="ES67" s="44"/>
      <c r="ET67" s="44"/>
      <c r="EU67" s="26"/>
      <c r="EV67" s="45"/>
      <c r="EW67" s="45"/>
      <c r="EZ67" s="46"/>
      <c r="FA67" s="26"/>
      <c r="FB67" s="45"/>
      <c r="FC67" s="45"/>
      <c r="FE67" s="45"/>
      <c r="FF67" s="45"/>
      <c r="FG67" s="5"/>
      <c r="FI67" s="26"/>
      <c r="FJ67" s="44"/>
      <c r="FK67" s="44"/>
      <c r="FL67" s="2"/>
      <c r="FM67" s="44"/>
      <c r="FN67" s="44"/>
      <c r="FO67" s="26"/>
      <c r="FP67" s="45"/>
      <c r="FQ67" s="45"/>
      <c r="FT67" s="46"/>
      <c r="FU67" s="26"/>
      <c r="FV67" s="45"/>
      <c r="FW67" s="45"/>
      <c r="FY67" s="45"/>
      <c r="FZ67" s="45"/>
      <c r="GA67" s="5"/>
      <c r="GI67" s="48"/>
      <c r="GN67" s="46"/>
      <c r="GU67" s="5"/>
      <c r="HC67" s="48"/>
      <c r="HH67" s="46"/>
      <c r="HO67" s="5"/>
      <c r="HW67" s="48"/>
      <c r="IB67" s="46"/>
      <c r="II67" s="5"/>
      <c r="IQ67" s="48"/>
      <c r="IV67" s="46"/>
    </row>
    <row r="68" spans="1:256" s="4" customFormat="1" ht="13.5" customHeight="1" x14ac:dyDescent="0.25">
      <c r="A68" s="59"/>
      <c r="B68" s="2"/>
      <c r="C68" s="5"/>
      <c r="E68" s="26"/>
      <c r="F68" s="44"/>
      <c r="G68" s="45"/>
      <c r="H68" s="2"/>
      <c r="I68" s="44"/>
      <c r="J68" s="45"/>
      <c r="K68" s="26"/>
      <c r="L68" s="45"/>
      <c r="M68" s="45"/>
      <c r="P68" s="46"/>
      <c r="Q68" s="26"/>
      <c r="R68" s="45"/>
      <c r="S68" s="45"/>
      <c r="U68" s="45"/>
      <c r="V68" s="45"/>
      <c r="W68" s="5"/>
      <c r="Y68" s="26"/>
      <c r="Z68" s="44"/>
      <c r="AA68" s="44"/>
      <c r="AB68" s="2"/>
      <c r="AC68" s="44"/>
      <c r="AD68" s="44"/>
      <c r="AE68" s="26"/>
      <c r="AF68" s="45"/>
      <c r="AG68" s="45"/>
      <c r="AJ68" s="46"/>
      <c r="AK68" s="26"/>
      <c r="AM68" s="45"/>
      <c r="AO68" s="45"/>
      <c r="AP68" s="45"/>
      <c r="AQ68" s="5"/>
      <c r="AS68" s="26"/>
      <c r="AT68" s="44"/>
      <c r="AU68" s="44"/>
      <c r="AV68" s="2"/>
      <c r="AW68" s="44"/>
      <c r="AX68" s="44"/>
      <c r="AY68" s="26"/>
      <c r="AZ68" s="45"/>
      <c r="BA68" s="45"/>
      <c r="BD68" s="46"/>
      <c r="BE68" s="26"/>
      <c r="BF68" s="45"/>
      <c r="BG68" s="45"/>
      <c r="BI68" s="45"/>
      <c r="BJ68" s="45"/>
      <c r="BK68" s="5"/>
      <c r="BM68" s="26"/>
      <c r="BN68" s="44"/>
      <c r="BO68" s="44"/>
      <c r="BP68" s="2"/>
      <c r="BQ68" s="44"/>
      <c r="BR68" s="44"/>
      <c r="BS68" s="22"/>
      <c r="BT68" s="45"/>
      <c r="BU68" s="45"/>
      <c r="BX68" s="46"/>
      <c r="BY68" s="26"/>
      <c r="BZ68" s="45"/>
      <c r="CA68" s="45"/>
      <c r="CC68" s="45"/>
      <c r="CD68" s="45"/>
      <c r="CE68" s="26"/>
      <c r="CG68" s="26"/>
      <c r="CH68" s="44"/>
      <c r="CI68" s="44"/>
      <c r="CJ68" s="2"/>
      <c r="CK68" s="44"/>
      <c r="CL68" s="44"/>
      <c r="CM68" s="26"/>
      <c r="CN68" s="45"/>
      <c r="CO68" s="45"/>
      <c r="CR68" s="46"/>
      <c r="CS68" s="26"/>
      <c r="CT68" s="45"/>
      <c r="CU68" s="45"/>
      <c r="CW68" s="45"/>
      <c r="CX68" s="45"/>
      <c r="CY68" s="5"/>
      <c r="DA68" s="26"/>
      <c r="DB68" s="44"/>
      <c r="DC68" s="44"/>
      <c r="DD68" s="2"/>
      <c r="DE68" s="44"/>
      <c r="DF68" s="44"/>
      <c r="DG68" s="26"/>
      <c r="DH68" s="45"/>
      <c r="DI68" s="45"/>
      <c r="DL68" s="46"/>
      <c r="DM68" s="26"/>
      <c r="DN68" s="45"/>
      <c r="DO68" s="45"/>
      <c r="DQ68" s="45"/>
      <c r="DR68" s="45"/>
      <c r="DS68" s="5"/>
      <c r="DU68" s="26"/>
      <c r="DV68" s="44"/>
      <c r="DW68" s="44"/>
      <c r="DX68" s="2"/>
      <c r="DY68" s="44"/>
      <c r="DZ68" s="44"/>
      <c r="EA68" s="26"/>
      <c r="EC68" s="47"/>
      <c r="EF68" s="46"/>
      <c r="EG68" s="26"/>
      <c r="EH68" s="45"/>
      <c r="EI68" s="45"/>
      <c r="EK68" s="45"/>
      <c r="EL68" s="45"/>
      <c r="EM68" s="5"/>
      <c r="EO68" s="26"/>
      <c r="EP68" s="44"/>
      <c r="EQ68" s="44"/>
      <c r="ER68" s="2"/>
      <c r="ES68" s="44"/>
      <c r="ET68" s="44"/>
      <c r="EU68" s="26"/>
      <c r="EV68" s="45"/>
      <c r="EW68" s="45"/>
      <c r="EZ68" s="46"/>
      <c r="FA68" s="26"/>
      <c r="FB68" s="45"/>
      <c r="FC68" s="45"/>
      <c r="FE68" s="45"/>
      <c r="FF68" s="45"/>
      <c r="FG68" s="5"/>
      <c r="FI68" s="26"/>
      <c r="FJ68" s="44"/>
      <c r="FK68" s="44"/>
      <c r="FL68" s="2"/>
      <c r="FM68" s="44"/>
      <c r="FN68" s="44"/>
      <c r="FO68" s="26"/>
      <c r="FP68" s="45"/>
      <c r="FQ68" s="45"/>
      <c r="FT68" s="46"/>
      <c r="FU68" s="26"/>
      <c r="FV68" s="45"/>
      <c r="FW68" s="45"/>
      <c r="FY68" s="45"/>
      <c r="FZ68" s="45"/>
      <c r="GA68" s="5"/>
      <c r="GI68" s="48"/>
      <c r="GN68" s="46"/>
      <c r="GU68" s="5"/>
      <c r="HC68" s="48"/>
      <c r="HH68" s="46"/>
      <c r="HO68" s="5"/>
      <c r="HW68" s="48"/>
      <c r="IB68" s="46"/>
      <c r="II68" s="5"/>
      <c r="IQ68" s="48"/>
      <c r="IV68" s="46"/>
    </row>
    <row r="69" spans="1:256" s="4" customFormat="1" ht="13.5" customHeight="1" x14ac:dyDescent="0.25">
      <c r="A69" s="59"/>
      <c r="B69" s="2"/>
      <c r="C69" s="5"/>
      <c r="E69" s="26"/>
      <c r="F69" s="44"/>
      <c r="G69" s="45"/>
      <c r="H69" s="2"/>
      <c r="I69" s="44"/>
      <c r="J69" s="45"/>
      <c r="K69" s="26"/>
      <c r="L69" s="45"/>
      <c r="M69" s="45"/>
      <c r="P69" s="46"/>
      <c r="Q69" s="26"/>
      <c r="R69" s="45"/>
      <c r="S69" s="45"/>
      <c r="U69" s="45"/>
      <c r="V69" s="45"/>
      <c r="W69" s="5"/>
      <c r="Y69" s="26"/>
      <c r="Z69" s="44"/>
      <c r="AA69" s="44"/>
      <c r="AB69" s="2"/>
      <c r="AC69" s="44"/>
      <c r="AD69" s="44"/>
      <c r="AE69" s="26"/>
      <c r="AF69" s="45"/>
      <c r="AG69" s="45"/>
      <c r="AJ69" s="46"/>
      <c r="AK69" s="26"/>
      <c r="AM69" s="45"/>
      <c r="AO69" s="45"/>
      <c r="AP69" s="45"/>
      <c r="AQ69" s="5"/>
      <c r="AS69" s="26"/>
      <c r="AT69" s="44"/>
      <c r="AU69" s="44"/>
      <c r="AV69" s="2"/>
      <c r="AW69" s="44"/>
      <c r="AX69" s="44"/>
      <c r="AY69" s="26"/>
      <c r="AZ69" s="45"/>
      <c r="BA69" s="45"/>
      <c r="BD69" s="46"/>
      <c r="BE69" s="26"/>
      <c r="BF69" s="45"/>
      <c r="BG69" s="45"/>
      <c r="BI69" s="45"/>
      <c r="BJ69" s="45"/>
      <c r="BK69" s="5"/>
      <c r="BM69" s="26"/>
      <c r="BN69" s="44"/>
      <c r="BO69" s="44"/>
      <c r="BP69" s="2"/>
      <c r="BQ69" s="44"/>
      <c r="BR69" s="44"/>
      <c r="BS69" s="22"/>
      <c r="BT69" s="45"/>
      <c r="BU69" s="45"/>
      <c r="BX69" s="46"/>
      <c r="BY69" s="26"/>
      <c r="BZ69" s="45"/>
      <c r="CA69" s="45"/>
      <c r="CC69" s="45"/>
      <c r="CD69" s="45"/>
      <c r="CE69" s="26"/>
      <c r="CG69" s="26"/>
      <c r="CH69" s="44"/>
      <c r="CI69" s="44"/>
      <c r="CJ69" s="2"/>
      <c r="CK69" s="44"/>
      <c r="CL69" s="44"/>
      <c r="CM69" s="26"/>
      <c r="CN69" s="45"/>
      <c r="CO69" s="45"/>
      <c r="CR69" s="46"/>
      <c r="CS69" s="26"/>
      <c r="CT69" s="45"/>
      <c r="CU69" s="45"/>
      <c r="CW69" s="45"/>
      <c r="CX69" s="45"/>
      <c r="CY69" s="5"/>
      <c r="DA69" s="26"/>
      <c r="DB69" s="44"/>
      <c r="DC69" s="44"/>
      <c r="DD69" s="2"/>
      <c r="DE69" s="44"/>
      <c r="DF69" s="44"/>
      <c r="DG69" s="26"/>
      <c r="DH69" s="45"/>
      <c r="DI69" s="45"/>
      <c r="DL69" s="46"/>
      <c r="DM69" s="26"/>
      <c r="DN69" s="45"/>
      <c r="DO69" s="45"/>
      <c r="DQ69" s="45"/>
      <c r="DR69" s="45"/>
      <c r="DS69" s="5"/>
      <c r="DU69" s="26"/>
      <c r="DV69" s="44"/>
      <c r="DW69" s="44"/>
      <c r="DX69" s="2"/>
      <c r="DY69" s="44"/>
      <c r="DZ69" s="44"/>
      <c r="EA69" s="26"/>
      <c r="EC69" s="47"/>
      <c r="EF69" s="46"/>
      <c r="EG69" s="26"/>
      <c r="EH69" s="45"/>
      <c r="EI69" s="45"/>
      <c r="EK69" s="45"/>
      <c r="EL69" s="45"/>
      <c r="EM69" s="5"/>
      <c r="EO69" s="26"/>
      <c r="EP69" s="44"/>
      <c r="EQ69" s="44"/>
      <c r="ER69" s="2"/>
      <c r="ES69" s="44"/>
      <c r="ET69" s="44"/>
      <c r="EU69" s="26"/>
      <c r="EV69" s="45"/>
      <c r="EW69" s="45"/>
      <c r="EZ69" s="46"/>
      <c r="FA69" s="26"/>
      <c r="FB69" s="45"/>
      <c r="FC69" s="45"/>
      <c r="FE69" s="45"/>
      <c r="FF69" s="45"/>
      <c r="FG69" s="5"/>
      <c r="FI69" s="26"/>
      <c r="FJ69" s="44"/>
      <c r="FK69" s="44"/>
      <c r="FL69" s="2"/>
      <c r="FM69" s="44"/>
      <c r="FN69" s="44"/>
      <c r="FO69" s="26"/>
      <c r="FP69" s="45"/>
      <c r="FQ69" s="45"/>
      <c r="FT69" s="46"/>
      <c r="FU69" s="26"/>
      <c r="FV69" s="45"/>
      <c r="FW69" s="45"/>
      <c r="FY69" s="45"/>
      <c r="FZ69" s="45"/>
      <c r="GA69" s="5"/>
      <c r="GI69" s="48"/>
      <c r="GN69" s="46"/>
      <c r="GU69" s="5"/>
      <c r="HC69" s="48"/>
      <c r="HH69" s="46"/>
      <c r="HO69" s="5"/>
      <c r="HW69" s="48"/>
      <c r="IB69" s="46"/>
      <c r="II69" s="5"/>
      <c r="IQ69" s="48"/>
      <c r="IV69" s="46"/>
    </row>
    <row r="70" spans="1:256" s="4" customFormat="1" ht="13.5" customHeight="1" x14ac:dyDescent="0.25">
      <c r="A70" s="59"/>
      <c r="B70" s="2"/>
      <c r="C70" s="5"/>
      <c r="E70" s="26"/>
      <c r="F70" s="44"/>
      <c r="G70" s="45"/>
      <c r="H70" s="2"/>
      <c r="I70" s="44"/>
      <c r="J70" s="45"/>
      <c r="K70" s="26"/>
      <c r="L70" s="45"/>
      <c r="M70" s="45"/>
      <c r="P70" s="46"/>
      <c r="Q70" s="26"/>
      <c r="R70" s="45"/>
      <c r="S70" s="45"/>
      <c r="U70" s="45"/>
      <c r="V70" s="45"/>
      <c r="W70" s="5"/>
      <c r="Y70" s="26"/>
      <c r="Z70" s="44"/>
      <c r="AA70" s="44"/>
      <c r="AB70" s="2"/>
      <c r="AC70" s="44"/>
      <c r="AD70" s="44"/>
      <c r="AE70" s="26"/>
      <c r="AF70" s="45"/>
      <c r="AG70" s="45"/>
      <c r="AJ70" s="46"/>
      <c r="AK70" s="26"/>
      <c r="AM70" s="45"/>
      <c r="AO70" s="45"/>
      <c r="AP70" s="45"/>
      <c r="AQ70" s="5"/>
      <c r="AS70" s="26"/>
      <c r="AT70" s="44"/>
      <c r="AU70" s="44"/>
      <c r="AV70" s="2"/>
      <c r="AW70" s="44"/>
      <c r="AX70" s="44"/>
      <c r="AY70" s="26"/>
      <c r="AZ70" s="45"/>
      <c r="BA70" s="45"/>
      <c r="BD70" s="46"/>
      <c r="BE70" s="26"/>
      <c r="BF70" s="45"/>
      <c r="BG70" s="45"/>
      <c r="BI70" s="45"/>
      <c r="BJ70" s="45"/>
      <c r="BK70" s="5"/>
      <c r="BM70" s="26"/>
      <c r="BN70" s="44"/>
      <c r="BO70" s="44"/>
      <c r="BP70" s="2"/>
      <c r="BQ70" s="44"/>
      <c r="BR70" s="44"/>
      <c r="BS70" s="22"/>
      <c r="BT70" s="45"/>
      <c r="BU70" s="45"/>
      <c r="BX70" s="46"/>
      <c r="BY70" s="26"/>
      <c r="BZ70" s="45"/>
      <c r="CA70" s="45"/>
      <c r="CC70" s="45"/>
      <c r="CD70" s="45"/>
      <c r="CE70" s="26"/>
      <c r="CG70" s="26"/>
      <c r="CH70" s="44"/>
      <c r="CI70" s="44"/>
      <c r="CJ70" s="2"/>
      <c r="CK70" s="44"/>
      <c r="CL70" s="44"/>
      <c r="CM70" s="26"/>
      <c r="CN70" s="45"/>
      <c r="CO70" s="45"/>
      <c r="CR70" s="46"/>
      <c r="CS70" s="26"/>
      <c r="CT70" s="45"/>
      <c r="CU70" s="45"/>
      <c r="CW70" s="45"/>
      <c r="CX70" s="45"/>
      <c r="CY70" s="5"/>
      <c r="DA70" s="26"/>
      <c r="DB70" s="44"/>
      <c r="DC70" s="44"/>
      <c r="DD70" s="2"/>
      <c r="DE70" s="44"/>
      <c r="DF70" s="44"/>
      <c r="DG70" s="26"/>
      <c r="DH70" s="45"/>
      <c r="DI70" s="45"/>
      <c r="DL70" s="46"/>
      <c r="DM70" s="26"/>
      <c r="DN70" s="45"/>
      <c r="DO70" s="45"/>
      <c r="DQ70" s="45"/>
      <c r="DR70" s="45"/>
      <c r="DS70" s="5"/>
      <c r="DU70" s="26"/>
      <c r="DV70" s="44"/>
      <c r="DW70" s="44"/>
      <c r="DX70" s="2"/>
      <c r="DY70" s="44"/>
      <c r="DZ70" s="44"/>
      <c r="EA70" s="26"/>
      <c r="EC70" s="47"/>
      <c r="EF70" s="46"/>
      <c r="EG70" s="26"/>
      <c r="EH70" s="45"/>
      <c r="EI70" s="45"/>
      <c r="EK70" s="45"/>
      <c r="EL70" s="45"/>
      <c r="EM70" s="5"/>
      <c r="EO70" s="26"/>
      <c r="EP70" s="44"/>
      <c r="EQ70" s="44"/>
      <c r="ER70" s="2"/>
      <c r="ES70" s="44"/>
      <c r="ET70" s="44"/>
      <c r="EU70" s="26"/>
      <c r="EV70" s="45"/>
      <c r="EW70" s="45"/>
      <c r="EZ70" s="46"/>
      <c r="FA70" s="26"/>
      <c r="FB70" s="45"/>
      <c r="FC70" s="45"/>
      <c r="FE70" s="45"/>
      <c r="FF70" s="45"/>
      <c r="FG70" s="5"/>
      <c r="FI70" s="26"/>
      <c r="FJ70" s="44"/>
      <c r="FK70" s="44"/>
      <c r="FL70" s="2"/>
      <c r="FM70" s="44"/>
      <c r="FN70" s="44"/>
      <c r="FO70" s="26"/>
      <c r="FP70" s="45"/>
      <c r="FQ70" s="45"/>
      <c r="FT70" s="46"/>
      <c r="FU70" s="26"/>
      <c r="FV70" s="45"/>
      <c r="FW70" s="45"/>
      <c r="FY70" s="45"/>
      <c r="FZ70" s="45"/>
      <c r="GA70" s="5"/>
      <c r="GI70" s="48"/>
      <c r="GN70" s="46"/>
      <c r="GU70" s="5"/>
      <c r="HC70" s="48"/>
      <c r="HH70" s="46"/>
      <c r="HO70" s="5"/>
      <c r="HW70" s="48"/>
      <c r="IB70" s="46"/>
      <c r="II70" s="5"/>
      <c r="IQ70" s="48"/>
      <c r="IV70" s="46"/>
    </row>
    <row r="71" spans="1:256" s="4" customFormat="1" ht="13.5" customHeight="1" x14ac:dyDescent="0.25">
      <c r="A71" s="59"/>
      <c r="B71" s="2"/>
      <c r="C71" s="5"/>
      <c r="E71" s="26"/>
      <c r="F71" s="44"/>
      <c r="G71" s="45"/>
      <c r="H71" s="2"/>
      <c r="I71" s="44"/>
      <c r="J71" s="45"/>
      <c r="K71" s="26"/>
      <c r="L71" s="45"/>
      <c r="M71" s="45"/>
      <c r="P71" s="46"/>
      <c r="Q71" s="26"/>
      <c r="R71" s="45"/>
      <c r="S71" s="45"/>
      <c r="U71" s="45"/>
      <c r="V71" s="45"/>
      <c r="W71" s="5"/>
      <c r="Y71" s="26"/>
      <c r="Z71" s="44"/>
      <c r="AA71" s="44"/>
      <c r="AB71" s="2"/>
      <c r="AC71" s="44"/>
      <c r="AD71" s="44"/>
      <c r="AE71" s="26"/>
      <c r="AF71" s="45"/>
      <c r="AG71" s="45"/>
      <c r="AJ71" s="46"/>
      <c r="AK71" s="26"/>
      <c r="AM71" s="45"/>
      <c r="AO71" s="45"/>
      <c r="AP71" s="45"/>
      <c r="AQ71" s="5"/>
      <c r="AS71" s="26"/>
      <c r="AT71" s="44"/>
      <c r="AU71" s="44"/>
      <c r="AV71" s="2"/>
      <c r="AW71" s="44"/>
      <c r="AX71" s="44"/>
      <c r="AY71" s="26"/>
      <c r="AZ71" s="45"/>
      <c r="BA71" s="45"/>
      <c r="BD71" s="46"/>
      <c r="BE71" s="26"/>
      <c r="BF71" s="45"/>
      <c r="BG71" s="45"/>
      <c r="BI71" s="45"/>
      <c r="BJ71" s="45"/>
      <c r="BK71" s="5"/>
      <c r="BM71" s="26"/>
      <c r="BN71" s="44"/>
      <c r="BO71" s="44"/>
      <c r="BP71" s="2"/>
      <c r="BQ71" s="44"/>
      <c r="BR71" s="44"/>
      <c r="BS71" s="22"/>
      <c r="BT71" s="45"/>
      <c r="BU71" s="45"/>
      <c r="BX71" s="46"/>
      <c r="BY71" s="26"/>
      <c r="BZ71" s="45"/>
      <c r="CA71" s="45"/>
      <c r="CC71" s="45"/>
      <c r="CD71" s="45"/>
      <c r="CE71" s="26"/>
      <c r="CG71" s="26"/>
      <c r="CH71" s="44"/>
      <c r="CI71" s="44"/>
      <c r="CJ71" s="2"/>
      <c r="CK71" s="44"/>
      <c r="CL71" s="44"/>
      <c r="CM71" s="26"/>
      <c r="CN71" s="45"/>
      <c r="CO71" s="45"/>
      <c r="CR71" s="46"/>
      <c r="CS71" s="26"/>
      <c r="CT71" s="45"/>
      <c r="CU71" s="45"/>
      <c r="CW71" s="45"/>
      <c r="CX71" s="45"/>
      <c r="CY71" s="5"/>
      <c r="DA71" s="26"/>
      <c r="DB71" s="44"/>
      <c r="DC71" s="44"/>
      <c r="DD71" s="2"/>
      <c r="DE71" s="44"/>
      <c r="DF71" s="44"/>
      <c r="DG71" s="26"/>
      <c r="DH71" s="45"/>
      <c r="DI71" s="45"/>
      <c r="DL71" s="46"/>
      <c r="DM71" s="26"/>
      <c r="DN71" s="45"/>
      <c r="DO71" s="45"/>
      <c r="DQ71" s="45"/>
      <c r="DR71" s="45"/>
      <c r="DS71" s="5"/>
      <c r="DU71" s="26"/>
      <c r="DV71" s="44"/>
      <c r="DW71" s="44"/>
      <c r="DX71" s="2"/>
      <c r="DY71" s="44"/>
      <c r="DZ71" s="44"/>
      <c r="EA71" s="26"/>
      <c r="EC71" s="47"/>
      <c r="EF71" s="46"/>
      <c r="EG71" s="26"/>
      <c r="EH71" s="45"/>
      <c r="EI71" s="45"/>
      <c r="EK71" s="45"/>
      <c r="EL71" s="45"/>
      <c r="EM71" s="5"/>
      <c r="EO71" s="26"/>
      <c r="EP71" s="44"/>
      <c r="EQ71" s="44"/>
      <c r="ER71" s="2"/>
      <c r="ES71" s="44"/>
      <c r="ET71" s="44"/>
      <c r="EU71" s="26"/>
      <c r="EV71" s="45"/>
      <c r="EW71" s="45"/>
      <c r="EZ71" s="46"/>
      <c r="FA71" s="26"/>
      <c r="FB71" s="45"/>
      <c r="FC71" s="45"/>
      <c r="FE71" s="45"/>
      <c r="FF71" s="45"/>
      <c r="FG71" s="5"/>
      <c r="FI71" s="26"/>
      <c r="FJ71" s="44"/>
      <c r="FK71" s="44"/>
      <c r="FL71" s="2"/>
      <c r="FM71" s="44"/>
      <c r="FN71" s="44"/>
      <c r="FO71" s="26"/>
      <c r="FP71" s="45"/>
      <c r="FQ71" s="45"/>
      <c r="FT71" s="46"/>
      <c r="FU71" s="26"/>
      <c r="FV71" s="45"/>
      <c r="FW71" s="45"/>
      <c r="FY71" s="45"/>
      <c r="FZ71" s="45"/>
      <c r="GA71" s="5"/>
      <c r="GI71" s="48"/>
      <c r="GN71" s="46"/>
      <c r="GU71" s="5"/>
      <c r="HC71" s="48"/>
      <c r="HH71" s="46"/>
      <c r="HO71" s="5"/>
      <c r="HW71" s="48"/>
      <c r="IB71" s="46"/>
      <c r="II71" s="5"/>
      <c r="IQ71" s="48"/>
      <c r="IV71" s="46"/>
    </row>
    <row r="72" spans="1:256" s="4" customFormat="1" ht="13.5" customHeight="1" x14ac:dyDescent="0.25">
      <c r="A72" s="59"/>
      <c r="B72" s="2"/>
      <c r="C72" s="5"/>
      <c r="E72" s="26"/>
      <c r="F72" s="44"/>
      <c r="G72" s="45"/>
      <c r="H72" s="2"/>
      <c r="I72" s="44"/>
      <c r="J72" s="45"/>
      <c r="K72" s="26"/>
      <c r="L72" s="45"/>
      <c r="M72" s="45"/>
      <c r="P72" s="46"/>
      <c r="Q72" s="26"/>
      <c r="R72" s="45"/>
      <c r="S72" s="45"/>
      <c r="U72" s="45"/>
      <c r="V72" s="45"/>
      <c r="W72" s="5"/>
      <c r="Y72" s="26"/>
      <c r="Z72" s="44"/>
      <c r="AA72" s="44"/>
      <c r="AB72" s="2"/>
      <c r="AC72" s="44"/>
      <c r="AD72" s="44"/>
      <c r="AE72" s="26"/>
      <c r="AF72" s="45"/>
      <c r="AG72" s="45"/>
      <c r="AJ72" s="46"/>
      <c r="AK72" s="26"/>
      <c r="AM72" s="45"/>
      <c r="AO72" s="45"/>
      <c r="AP72" s="45"/>
      <c r="AQ72" s="5"/>
      <c r="AS72" s="26"/>
      <c r="AT72" s="44"/>
      <c r="AU72" s="44"/>
      <c r="AV72" s="2"/>
      <c r="AW72" s="44"/>
      <c r="AX72" s="44"/>
      <c r="AY72" s="26"/>
      <c r="AZ72" s="45"/>
      <c r="BA72" s="45"/>
      <c r="BD72" s="46"/>
      <c r="BE72" s="26"/>
      <c r="BF72" s="45"/>
      <c r="BG72" s="45"/>
      <c r="BI72" s="45"/>
      <c r="BJ72" s="45"/>
      <c r="BK72" s="5"/>
      <c r="BM72" s="26"/>
      <c r="BN72" s="44"/>
      <c r="BO72" s="44"/>
      <c r="BP72" s="2"/>
      <c r="BQ72" s="44"/>
      <c r="BR72" s="44"/>
      <c r="BS72" s="22"/>
      <c r="BT72" s="45"/>
      <c r="BU72" s="45"/>
      <c r="BX72" s="46"/>
      <c r="BY72" s="26"/>
      <c r="BZ72" s="45"/>
      <c r="CA72" s="45"/>
      <c r="CC72" s="45"/>
      <c r="CD72" s="45"/>
      <c r="CE72" s="26"/>
      <c r="CG72" s="26"/>
      <c r="CH72" s="44"/>
      <c r="CI72" s="44"/>
      <c r="CJ72" s="2"/>
      <c r="CK72" s="44"/>
      <c r="CL72" s="44"/>
      <c r="CM72" s="26"/>
      <c r="CN72" s="45"/>
      <c r="CO72" s="45"/>
      <c r="CR72" s="46"/>
      <c r="CS72" s="26"/>
      <c r="CT72" s="45"/>
      <c r="CU72" s="45"/>
      <c r="CW72" s="45"/>
      <c r="CX72" s="45"/>
      <c r="CY72" s="5"/>
      <c r="DA72" s="26"/>
      <c r="DB72" s="44"/>
      <c r="DC72" s="44"/>
      <c r="DD72" s="2"/>
      <c r="DE72" s="44"/>
      <c r="DF72" s="44"/>
      <c r="DG72" s="26"/>
      <c r="DH72" s="45"/>
      <c r="DI72" s="45"/>
      <c r="DL72" s="46"/>
      <c r="DM72" s="26"/>
      <c r="DN72" s="45"/>
      <c r="DO72" s="45"/>
      <c r="DQ72" s="45"/>
      <c r="DR72" s="45"/>
      <c r="DS72" s="5"/>
      <c r="DU72" s="26"/>
      <c r="DV72" s="44"/>
      <c r="DW72" s="44"/>
      <c r="DX72" s="2"/>
      <c r="DY72" s="44"/>
      <c r="DZ72" s="44"/>
      <c r="EA72" s="26"/>
      <c r="EC72" s="47"/>
      <c r="EF72" s="46"/>
      <c r="EG72" s="26"/>
      <c r="EH72" s="45"/>
      <c r="EI72" s="45"/>
      <c r="EK72" s="45"/>
      <c r="EL72" s="45"/>
      <c r="EM72" s="5"/>
      <c r="EO72" s="26"/>
      <c r="EP72" s="44"/>
      <c r="EQ72" s="44"/>
      <c r="ER72" s="2"/>
      <c r="ES72" s="44"/>
      <c r="ET72" s="44"/>
      <c r="EU72" s="26"/>
      <c r="EV72" s="45"/>
      <c r="EW72" s="45"/>
      <c r="EZ72" s="46"/>
      <c r="FA72" s="26"/>
      <c r="FB72" s="45"/>
      <c r="FC72" s="45"/>
      <c r="FE72" s="45"/>
      <c r="FF72" s="45"/>
      <c r="FG72" s="5"/>
      <c r="FI72" s="26"/>
      <c r="FJ72" s="44"/>
      <c r="FK72" s="44"/>
      <c r="FL72" s="2"/>
      <c r="FM72" s="44"/>
      <c r="FN72" s="44"/>
      <c r="FO72" s="26"/>
      <c r="FP72" s="45"/>
      <c r="FQ72" s="45"/>
      <c r="FT72" s="46"/>
      <c r="FU72" s="26"/>
      <c r="FV72" s="45"/>
      <c r="FW72" s="45"/>
      <c r="FY72" s="45"/>
      <c r="FZ72" s="45"/>
      <c r="GA72" s="5"/>
      <c r="GI72" s="48"/>
      <c r="GN72" s="46"/>
      <c r="GU72" s="5"/>
      <c r="HC72" s="48"/>
      <c r="HH72" s="46"/>
      <c r="HO72" s="5"/>
      <c r="HW72" s="48"/>
      <c r="IB72" s="46"/>
      <c r="II72" s="5"/>
      <c r="IQ72" s="48"/>
      <c r="IV72" s="46"/>
    </row>
    <row r="73" spans="1:256" s="4" customFormat="1" ht="13.5" customHeight="1" x14ac:dyDescent="0.25">
      <c r="A73" s="59"/>
      <c r="B73" s="2"/>
      <c r="C73" s="5"/>
      <c r="E73" s="26"/>
      <c r="F73" s="44"/>
      <c r="G73" s="45"/>
      <c r="H73" s="2"/>
      <c r="I73" s="44"/>
      <c r="J73" s="45"/>
      <c r="K73" s="26"/>
      <c r="L73" s="45"/>
      <c r="M73" s="45"/>
      <c r="P73" s="46"/>
      <c r="Q73" s="26"/>
      <c r="R73" s="45"/>
      <c r="S73" s="45"/>
      <c r="U73" s="45"/>
      <c r="V73" s="45"/>
      <c r="W73" s="5"/>
      <c r="Y73" s="26"/>
      <c r="Z73" s="44"/>
      <c r="AA73" s="44"/>
      <c r="AB73" s="2"/>
      <c r="AC73" s="44"/>
      <c r="AD73" s="44"/>
      <c r="AE73" s="26"/>
      <c r="AF73" s="45"/>
      <c r="AG73" s="45"/>
      <c r="AJ73" s="46"/>
      <c r="AK73" s="26"/>
      <c r="AM73" s="45"/>
      <c r="AO73" s="45"/>
      <c r="AP73" s="45"/>
      <c r="AQ73" s="5"/>
      <c r="AS73" s="26"/>
      <c r="AT73" s="44"/>
      <c r="AU73" s="44"/>
      <c r="AV73" s="2"/>
      <c r="AW73" s="44"/>
      <c r="AX73" s="44"/>
      <c r="AY73" s="26"/>
      <c r="AZ73" s="45"/>
      <c r="BA73" s="45"/>
      <c r="BD73" s="46"/>
      <c r="BE73" s="26"/>
      <c r="BF73" s="45"/>
      <c r="BG73" s="45"/>
      <c r="BI73" s="45"/>
      <c r="BJ73" s="45"/>
      <c r="BK73" s="5"/>
      <c r="BM73" s="26"/>
      <c r="BN73" s="44"/>
      <c r="BO73" s="44"/>
      <c r="BP73" s="2"/>
      <c r="BQ73" s="44"/>
      <c r="BR73" s="44"/>
      <c r="BS73" s="22"/>
      <c r="BT73" s="45"/>
      <c r="BU73" s="45"/>
      <c r="BX73" s="46"/>
      <c r="BY73" s="26"/>
      <c r="BZ73" s="45"/>
      <c r="CA73" s="45"/>
      <c r="CC73" s="45"/>
      <c r="CD73" s="45"/>
      <c r="CE73" s="26"/>
      <c r="CG73" s="26"/>
      <c r="CH73" s="44"/>
      <c r="CI73" s="44"/>
      <c r="CJ73" s="2"/>
      <c r="CK73" s="44"/>
      <c r="CL73" s="44"/>
      <c r="CM73" s="26"/>
      <c r="CN73" s="45"/>
      <c r="CO73" s="45"/>
      <c r="CR73" s="46"/>
      <c r="CS73" s="26"/>
      <c r="CT73" s="45"/>
      <c r="CU73" s="45"/>
      <c r="CW73" s="45"/>
      <c r="CX73" s="45"/>
      <c r="CY73" s="5"/>
      <c r="DA73" s="26"/>
      <c r="DB73" s="44"/>
      <c r="DC73" s="44"/>
      <c r="DD73" s="2"/>
      <c r="DE73" s="44"/>
      <c r="DF73" s="44"/>
      <c r="DG73" s="26"/>
      <c r="DH73" s="45"/>
      <c r="DI73" s="45"/>
      <c r="DL73" s="46"/>
      <c r="DM73" s="26"/>
      <c r="DN73" s="45"/>
      <c r="DO73" s="45"/>
      <c r="DQ73" s="45"/>
      <c r="DR73" s="45"/>
      <c r="DS73" s="5"/>
      <c r="DU73" s="26"/>
      <c r="DV73" s="44"/>
      <c r="DW73" s="44"/>
      <c r="DX73" s="2"/>
      <c r="DY73" s="44"/>
      <c r="DZ73" s="44"/>
      <c r="EA73" s="26"/>
      <c r="EC73" s="47"/>
      <c r="EF73" s="46"/>
      <c r="EG73" s="26"/>
      <c r="EH73" s="45"/>
      <c r="EI73" s="45"/>
      <c r="EK73" s="45"/>
      <c r="EL73" s="45"/>
      <c r="EM73" s="5"/>
      <c r="EO73" s="26"/>
      <c r="EP73" s="44"/>
      <c r="EQ73" s="44"/>
      <c r="ER73" s="2"/>
      <c r="ES73" s="44"/>
      <c r="ET73" s="44"/>
      <c r="EU73" s="26"/>
      <c r="EV73" s="45"/>
      <c r="EW73" s="45"/>
      <c r="EZ73" s="46"/>
      <c r="FA73" s="26"/>
      <c r="FB73" s="45"/>
      <c r="FC73" s="45"/>
      <c r="FE73" s="45"/>
      <c r="FF73" s="45"/>
      <c r="FG73" s="5"/>
      <c r="FI73" s="26"/>
      <c r="FJ73" s="44"/>
      <c r="FK73" s="44"/>
      <c r="FL73" s="2"/>
      <c r="FM73" s="44"/>
      <c r="FN73" s="44"/>
      <c r="FO73" s="26"/>
      <c r="FP73" s="45"/>
      <c r="FQ73" s="45"/>
      <c r="FT73" s="46"/>
      <c r="FU73" s="26"/>
      <c r="FV73" s="45"/>
      <c r="FW73" s="45"/>
      <c r="FY73" s="45"/>
      <c r="FZ73" s="45"/>
      <c r="GA73" s="5"/>
      <c r="GI73" s="48"/>
      <c r="GN73" s="46"/>
      <c r="GU73" s="5"/>
      <c r="HC73" s="48"/>
      <c r="HH73" s="46"/>
      <c r="HO73" s="5"/>
      <c r="HW73" s="48"/>
      <c r="IB73" s="46"/>
      <c r="II73" s="5"/>
      <c r="IQ73" s="48"/>
      <c r="IV73" s="46"/>
    </row>
    <row r="74" spans="1:256" s="4" customFormat="1" ht="13.5" customHeight="1" x14ac:dyDescent="0.25">
      <c r="A74" s="59"/>
      <c r="B74" s="2"/>
      <c r="C74" s="5"/>
      <c r="E74" s="26"/>
      <c r="F74" s="44"/>
      <c r="G74" s="45"/>
      <c r="H74" s="2"/>
      <c r="I74" s="44"/>
      <c r="J74" s="45"/>
      <c r="K74" s="26"/>
      <c r="L74" s="45"/>
      <c r="M74" s="45"/>
      <c r="P74" s="46"/>
      <c r="Q74" s="26"/>
      <c r="R74" s="45"/>
      <c r="S74" s="45"/>
      <c r="U74" s="45"/>
      <c r="V74" s="45"/>
      <c r="W74" s="5"/>
      <c r="Y74" s="26"/>
      <c r="Z74" s="44"/>
      <c r="AA74" s="44"/>
      <c r="AB74" s="2"/>
      <c r="AC74" s="44"/>
      <c r="AD74" s="44"/>
      <c r="AE74" s="26"/>
      <c r="AF74" s="45"/>
      <c r="AG74" s="45"/>
      <c r="AJ74" s="46"/>
      <c r="AK74" s="26"/>
      <c r="AM74" s="45"/>
      <c r="AO74" s="45"/>
      <c r="AP74" s="45"/>
      <c r="AQ74" s="5"/>
      <c r="AS74" s="26"/>
      <c r="AT74" s="44"/>
      <c r="AU74" s="44"/>
      <c r="AV74" s="2"/>
      <c r="AW74" s="44"/>
      <c r="AX74" s="44"/>
      <c r="AY74" s="26"/>
      <c r="AZ74" s="45"/>
      <c r="BA74" s="45"/>
      <c r="BD74" s="46"/>
      <c r="BE74" s="26"/>
      <c r="BF74" s="45"/>
      <c r="BG74" s="45"/>
      <c r="BI74" s="45"/>
      <c r="BJ74" s="45"/>
      <c r="BK74" s="5"/>
      <c r="BM74" s="26"/>
      <c r="BN74" s="44"/>
      <c r="BO74" s="44"/>
      <c r="BP74" s="2"/>
      <c r="BQ74" s="44"/>
      <c r="BR74" s="44"/>
      <c r="BS74" s="22"/>
      <c r="BT74" s="45"/>
      <c r="BU74" s="45"/>
      <c r="BX74" s="46"/>
      <c r="BY74" s="26"/>
      <c r="BZ74" s="45"/>
      <c r="CA74" s="45"/>
      <c r="CC74" s="45"/>
      <c r="CD74" s="45"/>
      <c r="CE74" s="26"/>
      <c r="CG74" s="26"/>
      <c r="CH74" s="44"/>
      <c r="CI74" s="44"/>
      <c r="CJ74" s="2"/>
      <c r="CK74" s="44"/>
      <c r="CL74" s="44"/>
      <c r="CM74" s="26"/>
      <c r="CN74" s="45"/>
      <c r="CO74" s="45"/>
      <c r="CR74" s="46"/>
      <c r="CS74" s="26"/>
      <c r="CT74" s="45"/>
      <c r="CU74" s="45"/>
      <c r="CW74" s="45"/>
      <c r="CX74" s="45"/>
      <c r="CY74" s="5"/>
      <c r="DA74" s="26"/>
      <c r="DB74" s="44"/>
      <c r="DC74" s="44"/>
      <c r="DD74" s="2"/>
      <c r="DE74" s="44"/>
      <c r="DF74" s="44"/>
      <c r="DG74" s="26"/>
      <c r="DH74" s="45"/>
      <c r="DI74" s="45"/>
      <c r="DL74" s="46"/>
      <c r="DM74" s="26"/>
      <c r="DN74" s="45"/>
      <c r="DO74" s="45"/>
      <c r="DQ74" s="45"/>
      <c r="DR74" s="45"/>
      <c r="DS74" s="5"/>
      <c r="DU74" s="26"/>
      <c r="DV74" s="44"/>
      <c r="DW74" s="44"/>
      <c r="DX74" s="2"/>
      <c r="DY74" s="44"/>
      <c r="DZ74" s="44"/>
      <c r="EA74" s="26"/>
      <c r="EC74" s="47"/>
      <c r="EF74" s="46"/>
      <c r="EG74" s="26"/>
      <c r="EH74" s="45"/>
      <c r="EI74" s="45"/>
      <c r="EK74" s="45"/>
      <c r="EL74" s="45"/>
      <c r="EM74" s="5"/>
      <c r="EO74" s="26"/>
      <c r="EP74" s="44"/>
      <c r="EQ74" s="44"/>
      <c r="ER74" s="2"/>
      <c r="ES74" s="44"/>
      <c r="ET74" s="44"/>
      <c r="EU74" s="26"/>
      <c r="EV74" s="45"/>
      <c r="EW74" s="45"/>
      <c r="EZ74" s="46"/>
      <c r="FA74" s="26"/>
      <c r="FB74" s="45"/>
      <c r="FC74" s="45"/>
      <c r="FE74" s="45"/>
      <c r="FF74" s="45"/>
      <c r="FG74" s="5"/>
      <c r="FI74" s="26"/>
      <c r="FJ74" s="44"/>
      <c r="FK74" s="44"/>
      <c r="FL74" s="2"/>
      <c r="FM74" s="44"/>
      <c r="FN74" s="44"/>
      <c r="FO74" s="26"/>
      <c r="FP74" s="45"/>
      <c r="FQ74" s="45"/>
      <c r="FT74" s="46"/>
      <c r="FU74" s="26"/>
      <c r="FV74" s="45"/>
      <c r="FW74" s="45"/>
      <c r="FY74" s="45"/>
      <c r="FZ74" s="45"/>
      <c r="GA74" s="5"/>
      <c r="GI74" s="48"/>
      <c r="GN74" s="46"/>
      <c r="GU74" s="5"/>
      <c r="HC74" s="48"/>
      <c r="HH74" s="46"/>
      <c r="HO74" s="5"/>
      <c r="HW74" s="48"/>
      <c r="IB74" s="46"/>
      <c r="II74" s="5"/>
      <c r="IQ74" s="48"/>
      <c r="IV74" s="46"/>
    </row>
    <row r="75" spans="1:256" s="4" customFormat="1" ht="13.5" customHeight="1" x14ac:dyDescent="0.25">
      <c r="A75" s="59"/>
      <c r="B75" s="2"/>
      <c r="C75" s="5"/>
      <c r="E75" s="26"/>
      <c r="F75" s="44"/>
      <c r="G75" s="45"/>
      <c r="H75" s="2"/>
      <c r="I75" s="44"/>
      <c r="J75" s="45"/>
      <c r="K75" s="26"/>
      <c r="L75" s="45"/>
      <c r="M75" s="45"/>
      <c r="P75" s="46"/>
      <c r="Q75" s="26"/>
      <c r="R75" s="45"/>
      <c r="S75" s="45"/>
      <c r="U75" s="45"/>
      <c r="V75" s="45"/>
      <c r="W75" s="5"/>
      <c r="Y75" s="26"/>
      <c r="Z75" s="44"/>
      <c r="AA75" s="44"/>
      <c r="AB75" s="2"/>
      <c r="AC75" s="44"/>
      <c r="AD75" s="44"/>
      <c r="AE75" s="26"/>
      <c r="AF75" s="45"/>
      <c r="AG75" s="45"/>
      <c r="AJ75" s="46"/>
      <c r="AK75" s="26"/>
      <c r="AM75" s="45"/>
      <c r="AO75" s="45"/>
      <c r="AP75" s="45"/>
      <c r="AQ75" s="5"/>
      <c r="AS75" s="26"/>
      <c r="AT75" s="44"/>
      <c r="AU75" s="44"/>
      <c r="AV75" s="2"/>
      <c r="AW75" s="44"/>
      <c r="AX75" s="44"/>
      <c r="AY75" s="26"/>
      <c r="AZ75" s="45"/>
      <c r="BA75" s="45"/>
      <c r="BD75" s="46"/>
      <c r="BE75" s="26"/>
      <c r="BF75" s="45"/>
      <c r="BG75" s="45"/>
      <c r="BI75" s="45"/>
      <c r="BJ75" s="45"/>
      <c r="BK75" s="5"/>
      <c r="BM75" s="26"/>
      <c r="BN75" s="44"/>
      <c r="BO75" s="44"/>
      <c r="BP75" s="2"/>
      <c r="BQ75" s="44"/>
      <c r="BR75" s="44"/>
      <c r="BS75" s="22"/>
      <c r="BT75" s="45"/>
      <c r="BU75" s="45"/>
      <c r="BX75" s="46"/>
      <c r="BY75" s="26"/>
      <c r="BZ75" s="45"/>
      <c r="CA75" s="45"/>
      <c r="CC75" s="45"/>
      <c r="CD75" s="45"/>
      <c r="CE75" s="26"/>
      <c r="CG75" s="26"/>
      <c r="CH75" s="44"/>
      <c r="CI75" s="44"/>
      <c r="CJ75" s="2"/>
      <c r="CK75" s="44"/>
      <c r="CL75" s="44"/>
      <c r="CM75" s="26"/>
      <c r="CN75" s="45"/>
      <c r="CO75" s="45"/>
      <c r="CR75" s="46"/>
      <c r="CS75" s="26"/>
      <c r="CT75" s="45"/>
      <c r="CU75" s="45"/>
      <c r="CW75" s="45"/>
      <c r="CX75" s="45"/>
      <c r="CY75" s="5"/>
      <c r="DA75" s="26"/>
      <c r="DB75" s="44"/>
      <c r="DC75" s="44"/>
      <c r="DD75" s="2"/>
      <c r="DE75" s="44"/>
      <c r="DF75" s="44"/>
      <c r="DG75" s="26"/>
      <c r="DH75" s="45"/>
      <c r="DI75" s="45"/>
      <c r="DL75" s="46"/>
      <c r="DM75" s="26"/>
      <c r="DN75" s="45"/>
      <c r="DO75" s="45"/>
      <c r="DQ75" s="45"/>
      <c r="DR75" s="45"/>
      <c r="DS75" s="5"/>
      <c r="DU75" s="26"/>
      <c r="DV75" s="44"/>
      <c r="DW75" s="44"/>
      <c r="DX75" s="2"/>
      <c r="DY75" s="44"/>
      <c r="DZ75" s="44"/>
      <c r="EA75" s="26"/>
      <c r="EC75" s="47"/>
      <c r="EF75" s="46"/>
      <c r="EG75" s="26"/>
      <c r="EH75" s="45"/>
      <c r="EI75" s="45"/>
      <c r="EK75" s="45"/>
      <c r="EL75" s="45"/>
      <c r="EM75" s="5"/>
      <c r="EO75" s="26"/>
      <c r="EP75" s="44"/>
      <c r="EQ75" s="44"/>
      <c r="ER75" s="2"/>
      <c r="ES75" s="44"/>
      <c r="ET75" s="44"/>
      <c r="EU75" s="26"/>
      <c r="EV75" s="45"/>
      <c r="EW75" s="45"/>
      <c r="EZ75" s="46"/>
      <c r="FA75" s="26"/>
      <c r="FB75" s="45"/>
      <c r="FC75" s="45"/>
      <c r="FE75" s="45"/>
      <c r="FF75" s="45"/>
      <c r="FG75" s="5"/>
      <c r="FI75" s="26"/>
      <c r="FJ75" s="44"/>
      <c r="FK75" s="44"/>
      <c r="FL75" s="2"/>
      <c r="FM75" s="44"/>
      <c r="FN75" s="44"/>
      <c r="FO75" s="26"/>
      <c r="FP75" s="45"/>
      <c r="FQ75" s="45"/>
      <c r="FT75" s="46"/>
      <c r="FU75" s="26"/>
      <c r="FV75" s="45"/>
      <c r="FW75" s="45"/>
      <c r="FY75" s="45"/>
      <c r="FZ75" s="45"/>
      <c r="GA75" s="5"/>
      <c r="GI75" s="48"/>
      <c r="GN75" s="46"/>
      <c r="GU75" s="5"/>
      <c r="HC75" s="48"/>
      <c r="HH75" s="46"/>
      <c r="HO75" s="5"/>
      <c r="HW75" s="48"/>
      <c r="IB75" s="46"/>
      <c r="II75" s="5"/>
      <c r="IQ75" s="48"/>
      <c r="IV75" s="46"/>
    </row>
    <row r="76" spans="1:256" s="4" customFormat="1" ht="13.5" customHeight="1" x14ac:dyDescent="0.25">
      <c r="A76" s="59"/>
      <c r="B76" s="2"/>
      <c r="C76" s="5"/>
      <c r="E76" s="26"/>
      <c r="F76" s="44"/>
      <c r="G76" s="45"/>
      <c r="H76" s="2"/>
      <c r="I76" s="44"/>
      <c r="J76" s="45"/>
      <c r="K76" s="26"/>
      <c r="L76" s="45"/>
      <c r="M76" s="45"/>
      <c r="P76" s="46"/>
      <c r="Q76" s="26"/>
      <c r="R76" s="45"/>
      <c r="S76" s="45"/>
      <c r="U76" s="45"/>
      <c r="V76" s="45"/>
      <c r="W76" s="5"/>
      <c r="Y76" s="26"/>
      <c r="Z76" s="44"/>
      <c r="AA76" s="44"/>
      <c r="AB76" s="2"/>
      <c r="AC76" s="44"/>
      <c r="AD76" s="44"/>
      <c r="AE76" s="26"/>
      <c r="AF76" s="45"/>
      <c r="AG76" s="45"/>
      <c r="AJ76" s="46"/>
      <c r="AK76" s="26"/>
      <c r="AM76" s="45"/>
      <c r="AO76" s="45"/>
      <c r="AP76" s="45"/>
      <c r="AQ76" s="5"/>
      <c r="AS76" s="26"/>
      <c r="AT76" s="44"/>
      <c r="AU76" s="44"/>
      <c r="AV76" s="2"/>
      <c r="AW76" s="44"/>
      <c r="AX76" s="44"/>
      <c r="AY76" s="26"/>
      <c r="AZ76" s="45"/>
      <c r="BA76" s="45"/>
      <c r="BD76" s="46"/>
      <c r="BE76" s="26"/>
      <c r="BF76" s="45"/>
      <c r="BG76" s="45"/>
      <c r="BI76" s="45"/>
      <c r="BJ76" s="45"/>
      <c r="BK76" s="5"/>
      <c r="BM76" s="26"/>
      <c r="BN76" s="44"/>
      <c r="BO76" s="44"/>
      <c r="BP76" s="2"/>
      <c r="BQ76" s="44"/>
      <c r="BR76" s="44"/>
      <c r="BS76" s="22"/>
      <c r="BT76" s="45"/>
      <c r="BU76" s="45"/>
      <c r="BX76" s="46"/>
      <c r="BY76" s="26"/>
      <c r="BZ76" s="45"/>
      <c r="CA76" s="45"/>
      <c r="CC76" s="45"/>
      <c r="CD76" s="45"/>
      <c r="CE76" s="26"/>
      <c r="CG76" s="26"/>
      <c r="CH76" s="44"/>
      <c r="CI76" s="44"/>
      <c r="CJ76" s="2"/>
      <c r="CK76" s="44"/>
      <c r="CL76" s="44"/>
      <c r="CM76" s="26"/>
      <c r="CN76" s="45"/>
      <c r="CO76" s="45"/>
      <c r="CR76" s="46"/>
      <c r="CS76" s="26"/>
      <c r="CT76" s="45"/>
      <c r="CU76" s="45"/>
      <c r="CW76" s="45"/>
      <c r="CX76" s="45"/>
      <c r="CY76" s="5"/>
      <c r="DA76" s="26"/>
      <c r="DB76" s="44"/>
      <c r="DC76" s="44"/>
      <c r="DD76" s="2"/>
      <c r="DE76" s="44"/>
      <c r="DF76" s="44"/>
      <c r="DG76" s="26"/>
      <c r="DH76" s="45"/>
      <c r="DI76" s="45"/>
      <c r="DL76" s="46"/>
      <c r="DM76" s="26"/>
      <c r="DN76" s="45"/>
      <c r="DO76" s="45"/>
      <c r="DQ76" s="45"/>
      <c r="DR76" s="45"/>
      <c r="DS76" s="5"/>
      <c r="DU76" s="26"/>
      <c r="DV76" s="44"/>
      <c r="DW76" s="44"/>
      <c r="DX76" s="2"/>
      <c r="DY76" s="44"/>
      <c r="DZ76" s="44"/>
      <c r="EA76" s="26"/>
      <c r="EC76" s="47"/>
      <c r="EF76" s="46"/>
      <c r="EG76" s="26"/>
      <c r="EH76" s="45"/>
      <c r="EI76" s="45"/>
      <c r="EK76" s="45"/>
      <c r="EL76" s="45"/>
      <c r="EM76" s="5"/>
      <c r="EO76" s="26"/>
      <c r="EP76" s="44"/>
      <c r="EQ76" s="44"/>
      <c r="ER76" s="2"/>
      <c r="ES76" s="44"/>
      <c r="ET76" s="44"/>
      <c r="EU76" s="26"/>
      <c r="EV76" s="45"/>
      <c r="EW76" s="45"/>
      <c r="EZ76" s="46"/>
      <c r="FA76" s="26"/>
      <c r="FB76" s="45"/>
      <c r="FC76" s="45"/>
      <c r="FE76" s="45"/>
      <c r="FF76" s="45"/>
      <c r="FG76" s="5"/>
      <c r="FI76" s="26"/>
      <c r="FJ76" s="44"/>
      <c r="FK76" s="44"/>
      <c r="FL76" s="2"/>
      <c r="FM76" s="44"/>
      <c r="FN76" s="44"/>
      <c r="FO76" s="26"/>
      <c r="FP76" s="45"/>
      <c r="FQ76" s="45"/>
      <c r="FT76" s="46"/>
      <c r="FU76" s="26"/>
      <c r="FV76" s="45"/>
      <c r="FW76" s="45"/>
      <c r="FY76" s="45"/>
      <c r="FZ76" s="45"/>
      <c r="GA76" s="5"/>
      <c r="GI76" s="48"/>
      <c r="GN76" s="46"/>
      <c r="GU76" s="5"/>
      <c r="HC76" s="48"/>
      <c r="HH76" s="46"/>
      <c r="HO76" s="5"/>
      <c r="HW76" s="48"/>
      <c r="IB76" s="46"/>
      <c r="II76" s="5"/>
      <c r="IQ76" s="48"/>
      <c r="IV76" s="46"/>
    </row>
    <row r="77" spans="1:256" s="4" customFormat="1" ht="13.5" customHeight="1" x14ac:dyDescent="0.25">
      <c r="A77" s="59"/>
      <c r="B77" s="2"/>
      <c r="C77" s="5"/>
      <c r="E77" s="26"/>
      <c r="F77" s="44"/>
      <c r="G77" s="45"/>
      <c r="H77" s="2"/>
      <c r="I77" s="44"/>
      <c r="J77" s="45"/>
      <c r="K77" s="26"/>
      <c r="L77" s="45"/>
      <c r="M77" s="45"/>
      <c r="P77" s="46"/>
      <c r="Q77" s="26"/>
      <c r="R77" s="45"/>
      <c r="S77" s="45"/>
      <c r="U77" s="45"/>
      <c r="V77" s="45"/>
      <c r="W77" s="5"/>
      <c r="Y77" s="26"/>
      <c r="Z77" s="44"/>
      <c r="AA77" s="44"/>
      <c r="AB77" s="2"/>
      <c r="AC77" s="44"/>
      <c r="AD77" s="44"/>
      <c r="AE77" s="26"/>
      <c r="AF77" s="45"/>
      <c r="AG77" s="45"/>
      <c r="AJ77" s="46"/>
      <c r="AK77" s="26"/>
      <c r="AM77" s="45"/>
      <c r="AO77" s="45"/>
      <c r="AP77" s="45"/>
      <c r="AQ77" s="5"/>
      <c r="AS77" s="26"/>
      <c r="AT77" s="44"/>
      <c r="AU77" s="44"/>
      <c r="AV77" s="2"/>
      <c r="AW77" s="44"/>
      <c r="AX77" s="44"/>
      <c r="AY77" s="26"/>
      <c r="AZ77" s="45"/>
      <c r="BA77" s="45"/>
      <c r="BD77" s="46"/>
      <c r="BE77" s="26"/>
      <c r="BF77" s="45"/>
      <c r="BG77" s="45"/>
      <c r="BI77" s="45"/>
      <c r="BJ77" s="45"/>
      <c r="BK77" s="5"/>
      <c r="BM77" s="26"/>
      <c r="BN77" s="44"/>
      <c r="BO77" s="44"/>
      <c r="BP77" s="2"/>
      <c r="BQ77" s="44"/>
      <c r="BR77" s="44"/>
      <c r="BS77" s="22"/>
      <c r="BT77" s="45"/>
      <c r="BU77" s="45"/>
      <c r="BX77" s="46"/>
      <c r="BY77" s="26"/>
      <c r="BZ77" s="45"/>
      <c r="CA77" s="45"/>
      <c r="CC77" s="45"/>
      <c r="CD77" s="45"/>
      <c r="CE77" s="26"/>
      <c r="CG77" s="26"/>
      <c r="CH77" s="44"/>
      <c r="CI77" s="44"/>
      <c r="CJ77" s="2"/>
      <c r="CK77" s="44"/>
      <c r="CL77" s="44"/>
      <c r="CM77" s="26"/>
      <c r="CN77" s="45"/>
      <c r="CO77" s="45"/>
      <c r="CR77" s="46"/>
      <c r="CS77" s="26"/>
      <c r="CT77" s="45"/>
      <c r="CU77" s="45"/>
      <c r="CW77" s="45"/>
      <c r="CX77" s="45"/>
      <c r="CY77" s="5"/>
      <c r="DA77" s="26"/>
      <c r="DB77" s="44"/>
      <c r="DC77" s="44"/>
      <c r="DD77" s="2"/>
      <c r="DE77" s="44"/>
      <c r="DF77" s="44"/>
      <c r="DG77" s="26"/>
      <c r="DH77" s="45"/>
      <c r="DI77" s="45"/>
      <c r="DL77" s="46"/>
      <c r="DM77" s="26"/>
      <c r="DN77" s="45"/>
      <c r="DO77" s="45"/>
      <c r="DQ77" s="45"/>
      <c r="DR77" s="45"/>
      <c r="DS77" s="5"/>
      <c r="DU77" s="26"/>
      <c r="DV77" s="44"/>
      <c r="DW77" s="44"/>
      <c r="DX77" s="2"/>
      <c r="DY77" s="44"/>
      <c r="DZ77" s="44"/>
      <c r="EA77" s="26"/>
      <c r="EC77" s="47"/>
      <c r="EF77" s="46"/>
      <c r="EG77" s="26"/>
      <c r="EH77" s="45"/>
      <c r="EI77" s="45"/>
      <c r="EK77" s="45"/>
      <c r="EL77" s="45"/>
      <c r="EM77" s="5"/>
      <c r="EO77" s="26"/>
      <c r="EP77" s="44"/>
      <c r="EQ77" s="44"/>
      <c r="ER77" s="2"/>
      <c r="ES77" s="44"/>
      <c r="ET77" s="44"/>
      <c r="EU77" s="26"/>
      <c r="EV77" s="45"/>
      <c r="EW77" s="45"/>
      <c r="EZ77" s="46"/>
      <c r="FA77" s="26"/>
      <c r="FB77" s="45"/>
      <c r="FC77" s="45"/>
      <c r="FE77" s="45"/>
      <c r="FF77" s="45"/>
      <c r="FG77" s="5"/>
      <c r="FI77" s="26"/>
      <c r="FJ77" s="44"/>
      <c r="FK77" s="44"/>
      <c r="FL77" s="2"/>
      <c r="FM77" s="44"/>
      <c r="FN77" s="44"/>
      <c r="FO77" s="26"/>
      <c r="FP77" s="45"/>
      <c r="FQ77" s="45"/>
      <c r="FT77" s="46"/>
      <c r="FU77" s="26"/>
      <c r="FV77" s="45"/>
      <c r="FW77" s="45"/>
      <c r="FY77" s="45"/>
      <c r="FZ77" s="45"/>
      <c r="GA77" s="5"/>
      <c r="GI77" s="48"/>
      <c r="GN77" s="46"/>
      <c r="GU77" s="5"/>
      <c r="HC77" s="48"/>
      <c r="HH77" s="46"/>
      <c r="HO77" s="5"/>
      <c r="HW77" s="48"/>
      <c r="IB77" s="46"/>
      <c r="II77" s="5"/>
      <c r="IQ77" s="48"/>
      <c r="IV77" s="46"/>
    </row>
    <row r="78" spans="1:256" s="4" customFormat="1" ht="13.5" customHeight="1" x14ac:dyDescent="0.25">
      <c r="A78" s="59"/>
      <c r="B78" s="2"/>
      <c r="C78" s="5"/>
      <c r="E78" s="26"/>
      <c r="F78" s="44"/>
      <c r="G78" s="45"/>
      <c r="H78" s="2"/>
      <c r="I78" s="44"/>
      <c r="J78" s="45"/>
      <c r="K78" s="26"/>
      <c r="L78" s="45"/>
      <c r="M78" s="45"/>
      <c r="P78" s="46"/>
      <c r="Q78" s="26"/>
      <c r="R78" s="45"/>
      <c r="S78" s="45"/>
      <c r="U78" s="45"/>
      <c r="V78" s="45"/>
      <c r="W78" s="5"/>
      <c r="Y78" s="26"/>
      <c r="Z78" s="44"/>
      <c r="AA78" s="44"/>
      <c r="AB78" s="2"/>
      <c r="AC78" s="44"/>
      <c r="AD78" s="44"/>
      <c r="AE78" s="26"/>
      <c r="AF78" s="45"/>
      <c r="AG78" s="45"/>
      <c r="AJ78" s="46"/>
      <c r="AK78" s="26"/>
      <c r="AM78" s="45"/>
      <c r="AO78" s="45"/>
      <c r="AP78" s="45"/>
      <c r="AQ78" s="5"/>
      <c r="AS78" s="26"/>
      <c r="AT78" s="44"/>
      <c r="AU78" s="44"/>
      <c r="AV78" s="2"/>
      <c r="AW78" s="44"/>
      <c r="AX78" s="44"/>
      <c r="AY78" s="26"/>
      <c r="AZ78" s="45"/>
      <c r="BA78" s="45"/>
      <c r="BD78" s="46"/>
      <c r="BE78" s="26"/>
      <c r="BF78" s="45"/>
      <c r="BG78" s="45"/>
      <c r="BI78" s="45"/>
      <c r="BJ78" s="45"/>
      <c r="BK78" s="5"/>
      <c r="BM78" s="26"/>
      <c r="BN78" s="44"/>
      <c r="BO78" s="44"/>
      <c r="BP78" s="2"/>
      <c r="BQ78" s="44"/>
      <c r="BR78" s="44"/>
      <c r="BS78" s="22"/>
      <c r="BT78" s="45"/>
      <c r="BU78" s="45"/>
      <c r="BX78" s="46"/>
      <c r="BY78" s="26"/>
      <c r="BZ78" s="45"/>
      <c r="CA78" s="45"/>
      <c r="CC78" s="45"/>
      <c r="CD78" s="45"/>
      <c r="CE78" s="26"/>
      <c r="CG78" s="26"/>
      <c r="CH78" s="44"/>
      <c r="CI78" s="44"/>
      <c r="CJ78" s="2"/>
      <c r="CK78" s="44"/>
      <c r="CL78" s="44"/>
      <c r="CM78" s="26"/>
      <c r="CN78" s="45"/>
      <c r="CO78" s="45"/>
      <c r="CR78" s="46"/>
      <c r="CS78" s="26"/>
      <c r="CT78" s="45"/>
      <c r="CU78" s="45"/>
      <c r="CW78" s="45"/>
      <c r="CX78" s="45"/>
      <c r="CY78" s="5"/>
      <c r="DA78" s="26"/>
      <c r="DB78" s="44"/>
      <c r="DC78" s="44"/>
      <c r="DD78" s="2"/>
      <c r="DE78" s="44"/>
      <c r="DF78" s="44"/>
      <c r="DG78" s="26"/>
      <c r="DH78" s="45"/>
      <c r="DI78" s="45"/>
      <c r="DL78" s="46"/>
      <c r="DM78" s="26"/>
      <c r="DN78" s="45"/>
      <c r="DO78" s="45"/>
      <c r="DQ78" s="45"/>
      <c r="DR78" s="45"/>
      <c r="DS78" s="5"/>
      <c r="DU78" s="26"/>
      <c r="DV78" s="44"/>
      <c r="DW78" s="44"/>
      <c r="DX78" s="2"/>
      <c r="DY78" s="44"/>
      <c r="DZ78" s="44"/>
      <c r="EA78" s="26"/>
      <c r="EC78" s="47"/>
      <c r="EF78" s="46"/>
      <c r="EG78" s="26"/>
      <c r="EH78" s="45"/>
      <c r="EI78" s="45"/>
      <c r="EK78" s="45"/>
      <c r="EL78" s="45"/>
      <c r="EM78" s="5"/>
      <c r="EO78" s="26"/>
      <c r="EP78" s="44"/>
      <c r="EQ78" s="44"/>
      <c r="ER78" s="2"/>
      <c r="ES78" s="44"/>
      <c r="ET78" s="44"/>
      <c r="EU78" s="26"/>
      <c r="EV78" s="45"/>
      <c r="EW78" s="45"/>
      <c r="EZ78" s="46"/>
      <c r="FA78" s="26"/>
      <c r="FB78" s="45"/>
      <c r="FC78" s="45"/>
      <c r="FE78" s="45"/>
      <c r="FF78" s="45"/>
      <c r="FG78" s="5"/>
      <c r="FI78" s="26"/>
      <c r="FJ78" s="44"/>
      <c r="FK78" s="44"/>
      <c r="FL78" s="2"/>
      <c r="FM78" s="44"/>
      <c r="FN78" s="44"/>
      <c r="FO78" s="26"/>
      <c r="FP78" s="45"/>
      <c r="FQ78" s="45"/>
      <c r="FT78" s="46"/>
      <c r="FU78" s="26"/>
      <c r="FV78" s="45"/>
      <c r="FW78" s="45"/>
      <c r="FY78" s="45"/>
      <c r="FZ78" s="45"/>
      <c r="GA78" s="5"/>
      <c r="GI78" s="48"/>
      <c r="GN78" s="46"/>
      <c r="GU78" s="5"/>
      <c r="HC78" s="48"/>
      <c r="HH78" s="46"/>
      <c r="HO78" s="5"/>
      <c r="HW78" s="48"/>
      <c r="IB78" s="46"/>
      <c r="II78" s="5"/>
      <c r="IQ78" s="48"/>
      <c r="IV78" s="46"/>
    </row>
    <row r="79" spans="1:256" s="4" customFormat="1" ht="13.5" customHeight="1" x14ac:dyDescent="0.25">
      <c r="A79" s="59"/>
      <c r="B79" s="2"/>
      <c r="C79" s="5"/>
      <c r="E79" s="26"/>
      <c r="F79" s="44"/>
      <c r="G79" s="45"/>
      <c r="H79" s="2"/>
      <c r="I79" s="44"/>
      <c r="J79" s="45"/>
      <c r="K79" s="26"/>
      <c r="L79" s="45"/>
      <c r="M79" s="45"/>
      <c r="P79" s="46"/>
      <c r="Q79" s="26"/>
      <c r="R79" s="45"/>
      <c r="S79" s="45"/>
      <c r="U79" s="45"/>
      <c r="V79" s="45"/>
      <c r="W79" s="5"/>
      <c r="Y79" s="26"/>
      <c r="Z79" s="44"/>
      <c r="AA79" s="44"/>
      <c r="AB79" s="2"/>
      <c r="AC79" s="44"/>
      <c r="AD79" s="44"/>
      <c r="AE79" s="26"/>
      <c r="AF79" s="45"/>
      <c r="AG79" s="45"/>
      <c r="AJ79" s="46"/>
      <c r="AK79" s="26"/>
      <c r="AM79" s="45"/>
      <c r="AO79" s="45"/>
      <c r="AP79" s="45"/>
      <c r="AQ79" s="5"/>
      <c r="AS79" s="26"/>
      <c r="AT79" s="44"/>
      <c r="AU79" s="44"/>
      <c r="AV79" s="2"/>
      <c r="AW79" s="44"/>
      <c r="AX79" s="44"/>
      <c r="AY79" s="26"/>
      <c r="AZ79" s="45"/>
      <c r="BA79" s="45"/>
      <c r="BD79" s="46"/>
      <c r="BE79" s="26"/>
      <c r="BF79" s="45"/>
      <c r="BG79" s="45"/>
      <c r="BI79" s="45"/>
      <c r="BJ79" s="45"/>
      <c r="BK79" s="5"/>
      <c r="BM79" s="26"/>
      <c r="BN79" s="44"/>
      <c r="BO79" s="44"/>
      <c r="BP79" s="2"/>
      <c r="BQ79" s="44"/>
      <c r="BR79" s="44"/>
      <c r="BS79" s="22"/>
      <c r="BT79" s="45"/>
      <c r="BU79" s="45"/>
      <c r="BX79" s="46"/>
      <c r="BY79" s="26"/>
      <c r="BZ79" s="45"/>
      <c r="CA79" s="45"/>
      <c r="CC79" s="45"/>
      <c r="CD79" s="45"/>
      <c r="CE79" s="26"/>
      <c r="CG79" s="26"/>
      <c r="CH79" s="44"/>
      <c r="CI79" s="44"/>
      <c r="CJ79" s="2"/>
      <c r="CK79" s="44"/>
      <c r="CL79" s="44"/>
      <c r="CM79" s="26"/>
      <c r="CN79" s="45"/>
      <c r="CO79" s="45"/>
      <c r="CR79" s="46"/>
      <c r="CS79" s="26"/>
      <c r="CT79" s="45"/>
      <c r="CU79" s="45"/>
      <c r="CW79" s="45"/>
      <c r="CX79" s="45"/>
      <c r="CY79" s="5"/>
      <c r="DA79" s="26"/>
      <c r="DB79" s="44"/>
      <c r="DC79" s="44"/>
      <c r="DD79" s="2"/>
      <c r="DE79" s="44"/>
      <c r="DF79" s="44"/>
      <c r="DG79" s="26"/>
      <c r="DH79" s="45"/>
      <c r="DI79" s="45"/>
      <c r="DL79" s="46"/>
      <c r="DM79" s="26"/>
      <c r="DN79" s="45"/>
      <c r="DO79" s="45"/>
      <c r="DQ79" s="45"/>
      <c r="DR79" s="45"/>
      <c r="DS79" s="5"/>
      <c r="DU79" s="26"/>
      <c r="DV79" s="44"/>
      <c r="DW79" s="44"/>
      <c r="DX79" s="2"/>
      <c r="DY79" s="44"/>
      <c r="DZ79" s="44"/>
      <c r="EA79" s="26"/>
      <c r="EC79" s="47"/>
      <c r="EF79" s="46"/>
      <c r="EG79" s="26"/>
      <c r="EH79" s="45"/>
      <c r="EI79" s="45"/>
      <c r="EK79" s="45"/>
      <c r="EL79" s="45"/>
      <c r="EM79" s="5"/>
      <c r="EO79" s="26"/>
      <c r="EP79" s="44"/>
      <c r="EQ79" s="44"/>
      <c r="ER79" s="2"/>
      <c r="ES79" s="44"/>
      <c r="ET79" s="44"/>
      <c r="EU79" s="26"/>
      <c r="EV79" s="45"/>
      <c r="EW79" s="45"/>
      <c r="EZ79" s="46"/>
      <c r="FA79" s="26"/>
      <c r="FB79" s="45"/>
      <c r="FC79" s="45"/>
      <c r="FE79" s="45"/>
      <c r="FF79" s="45"/>
      <c r="FG79" s="5"/>
      <c r="FI79" s="26"/>
      <c r="FJ79" s="44"/>
      <c r="FK79" s="44"/>
      <c r="FL79" s="2"/>
      <c r="FM79" s="44"/>
      <c r="FN79" s="44"/>
      <c r="FO79" s="26"/>
      <c r="FP79" s="45"/>
      <c r="FQ79" s="45"/>
      <c r="FT79" s="46"/>
      <c r="FU79" s="26"/>
      <c r="FV79" s="45"/>
      <c r="FW79" s="45"/>
      <c r="FY79" s="45"/>
      <c r="FZ79" s="45"/>
      <c r="GA79" s="5"/>
      <c r="GI79" s="48"/>
      <c r="GN79" s="46"/>
      <c r="GU79" s="5"/>
      <c r="HC79" s="48"/>
      <c r="HH79" s="46"/>
      <c r="HO79" s="5"/>
      <c r="HW79" s="48"/>
      <c r="IB79" s="46"/>
      <c r="II79" s="5"/>
      <c r="IQ79" s="48"/>
      <c r="IV79" s="46"/>
    </row>
    <row r="80" spans="1:256" s="4" customFormat="1" ht="13.5" customHeight="1" x14ac:dyDescent="0.25">
      <c r="A80" s="59"/>
      <c r="B80" s="2"/>
      <c r="C80" s="5"/>
      <c r="E80" s="26"/>
      <c r="F80" s="44"/>
      <c r="G80" s="45"/>
      <c r="H80" s="2"/>
      <c r="I80" s="44"/>
      <c r="J80" s="45"/>
      <c r="K80" s="26"/>
      <c r="L80" s="45"/>
      <c r="M80" s="45"/>
      <c r="P80" s="46"/>
      <c r="Q80" s="26"/>
      <c r="R80" s="45"/>
      <c r="S80" s="45"/>
      <c r="U80" s="45"/>
      <c r="V80" s="45"/>
      <c r="W80" s="5"/>
      <c r="Y80" s="26"/>
      <c r="Z80" s="44"/>
      <c r="AA80" s="44"/>
      <c r="AB80" s="2"/>
      <c r="AC80" s="44"/>
      <c r="AD80" s="44"/>
      <c r="AE80" s="26"/>
      <c r="AF80" s="45"/>
      <c r="AG80" s="45"/>
      <c r="AJ80" s="46"/>
      <c r="AK80" s="26"/>
      <c r="AM80" s="45"/>
      <c r="AO80" s="45"/>
      <c r="AP80" s="45"/>
      <c r="AQ80" s="5"/>
      <c r="AS80" s="26"/>
      <c r="AT80" s="44"/>
      <c r="AU80" s="44"/>
      <c r="AV80" s="2"/>
      <c r="AW80" s="44"/>
      <c r="AX80" s="44"/>
      <c r="AY80" s="26"/>
      <c r="AZ80" s="45"/>
      <c r="BA80" s="45"/>
      <c r="BD80" s="46"/>
      <c r="BE80" s="26"/>
      <c r="BF80" s="45"/>
      <c r="BG80" s="45"/>
      <c r="BI80" s="45"/>
      <c r="BJ80" s="45"/>
      <c r="BK80" s="5"/>
      <c r="BM80" s="26"/>
      <c r="BN80" s="44"/>
      <c r="BO80" s="44"/>
      <c r="BP80" s="2"/>
      <c r="BQ80" s="44"/>
      <c r="BR80" s="44"/>
      <c r="BS80" s="22"/>
      <c r="BT80" s="45"/>
      <c r="BU80" s="45"/>
      <c r="BX80" s="46"/>
      <c r="BY80" s="26"/>
      <c r="BZ80" s="45"/>
      <c r="CA80" s="45"/>
      <c r="CC80" s="45"/>
      <c r="CD80" s="45"/>
      <c r="CE80" s="26"/>
      <c r="CG80" s="26"/>
      <c r="CH80" s="44"/>
      <c r="CI80" s="44"/>
      <c r="CJ80" s="2"/>
      <c r="CK80" s="44"/>
      <c r="CL80" s="44"/>
      <c r="CM80" s="26"/>
      <c r="CN80" s="45"/>
      <c r="CO80" s="45"/>
      <c r="CR80" s="46"/>
      <c r="CS80" s="26"/>
      <c r="CT80" s="45"/>
      <c r="CU80" s="45"/>
      <c r="CW80" s="45"/>
      <c r="CX80" s="45"/>
      <c r="CY80" s="5"/>
      <c r="DA80" s="26"/>
      <c r="DB80" s="44"/>
      <c r="DC80" s="44"/>
      <c r="DD80" s="2"/>
      <c r="DE80" s="44"/>
      <c r="DF80" s="44"/>
      <c r="DG80" s="26"/>
      <c r="DH80" s="45"/>
      <c r="DI80" s="45"/>
      <c r="DL80" s="46"/>
      <c r="DM80" s="26"/>
      <c r="DN80" s="45"/>
      <c r="DO80" s="45"/>
      <c r="DQ80" s="45"/>
      <c r="DR80" s="45"/>
      <c r="DS80" s="5"/>
      <c r="DU80" s="26"/>
      <c r="DV80" s="44"/>
      <c r="DW80" s="44"/>
      <c r="DX80" s="2"/>
      <c r="DY80" s="44"/>
      <c r="DZ80" s="44"/>
      <c r="EA80" s="26"/>
      <c r="EC80" s="47"/>
      <c r="EF80" s="46"/>
      <c r="EG80" s="26"/>
      <c r="EH80" s="45"/>
      <c r="EI80" s="45"/>
      <c r="EK80" s="45"/>
      <c r="EL80" s="45"/>
      <c r="EM80" s="5"/>
      <c r="EO80" s="26"/>
      <c r="EP80" s="44"/>
      <c r="EQ80" s="44"/>
      <c r="ER80" s="2"/>
      <c r="ES80" s="44"/>
      <c r="ET80" s="44"/>
      <c r="EU80" s="26"/>
      <c r="EV80" s="45"/>
      <c r="EW80" s="45"/>
      <c r="EZ80" s="46"/>
      <c r="FA80" s="26"/>
      <c r="FB80" s="45"/>
      <c r="FC80" s="45"/>
      <c r="FE80" s="45"/>
      <c r="FF80" s="45"/>
      <c r="FG80" s="5"/>
      <c r="FI80" s="26"/>
      <c r="FJ80" s="44"/>
      <c r="FK80" s="44"/>
      <c r="FL80" s="2"/>
      <c r="FM80" s="44"/>
      <c r="FN80" s="44"/>
      <c r="FO80" s="26"/>
      <c r="FP80" s="45"/>
      <c r="FQ80" s="45"/>
      <c r="FT80" s="46"/>
      <c r="FU80" s="26"/>
      <c r="FV80" s="45"/>
      <c r="FW80" s="45"/>
      <c r="FY80" s="45"/>
      <c r="FZ80" s="45"/>
      <c r="GA80" s="5"/>
      <c r="GI80" s="48"/>
      <c r="GN80" s="46"/>
      <c r="GU80" s="5"/>
      <c r="HC80" s="48"/>
      <c r="HH80" s="46"/>
      <c r="HO80" s="5"/>
      <c r="HW80" s="48"/>
      <c r="IB80" s="46"/>
      <c r="II80" s="5"/>
      <c r="IQ80" s="48"/>
      <c r="IV80" s="46"/>
    </row>
    <row r="81" spans="1:256" s="4" customFormat="1" ht="13.5" customHeight="1" x14ac:dyDescent="0.25">
      <c r="A81" s="59"/>
      <c r="B81" s="2"/>
      <c r="C81" s="5"/>
      <c r="E81" s="26"/>
      <c r="F81" s="44"/>
      <c r="G81" s="45"/>
      <c r="H81" s="2"/>
      <c r="I81" s="44"/>
      <c r="J81" s="45"/>
      <c r="K81" s="26"/>
      <c r="L81" s="45"/>
      <c r="M81" s="45"/>
      <c r="P81" s="46"/>
      <c r="Q81" s="26"/>
      <c r="R81" s="45"/>
      <c r="S81" s="45"/>
      <c r="U81" s="45"/>
      <c r="V81" s="45"/>
      <c r="W81" s="5"/>
      <c r="Y81" s="26"/>
      <c r="Z81" s="44"/>
      <c r="AA81" s="44"/>
      <c r="AB81" s="2"/>
      <c r="AC81" s="44"/>
      <c r="AD81" s="44"/>
      <c r="AE81" s="26"/>
      <c r="AF81" s="45"/>
      <c r="AG81" s="45"/>
      <c r="AJ81" s="46"/>
      <c r="AK81" s="26"/>
      <c r="AM81" s="45"/>
      <c r="AO81" s="45"/>
      <c r="AP81" s="45"/>
      <c r="AQ81" s="5"/>
      <c r="AS81" s="26"/>
      <c r="AT81" s="44"/>
      <c r="AU81" s="44"/>
      <c r="AV81" s="2"/>
      <c r="AW81" s="44"/>
      <c r="AX81" s="44"/>
      <c r="AY81" s="26"/>
      <c r="AZ81" s="45"/>
      <c r="BA81" s="45"/>
      <c r="BD81" s="46"/>
      <c r="BE81" s="26"/>
      <c r="BF81" s="45"/>
      <c r="BG81" s="45"/>
      <c r="BI81" s="45"/>
      <c r="BJ81" s="45"/>
      <c r="BK81" s="5"/>
      <c r="BM81" s="26"/>
      <c r="BN81" s="44"/>
      <c r="BO81" s="44"/>
      <c r="BP81" s="2"/>
      <c r="BQ81" s="44"/>
      <c r="BR81" s="44"/>
      <c r="BS81" s="22"/>
      <c r="BT81" s="45"/>
      <c r="BU81" s="45"/>
      <c r="BX81" s="46"/>
      <c r="BY81" s="26"/>
      <c r="BZ81" s="45"/>
      <c r="CA81" s="45"/>
      <c r="CC81" s="45"/>
      <c r="CD81" s="45"/>
      <c r="CE81" s="26"/>
      <c r="CG81" s="26"/>
      <c r="CH81" s="44"/>
      <c r="CI81" s="44"/>
      <c r="CJ81" s="2"/>
      <c r="CK81" s="44"/>
      <c r="CL81" s="44"/>
      <c r="CM81" s="26"/>
      <c r="CN81" s="45"/>
      <c r="CO81" s="45"/>
      <c r="CR81" s="46"/>
      <c r="CS81" s="26"/>
      <c r="CT81" s="45"/>
      <c r="CU81" s="45"/>
      <c r="CW81" s="45"/>
      <c r="CX81" s="45"/>
      <c r="CY81" s="5"/>
      <c r="DA81" s="26"/>
      <c r="DB81" s="44"/>
      <c r="DC81" s="44"/>
      <c r="DD81" s="2"/>
      <c r="DE81" s="44"/>
      <c r="DF81" s="44"/>
      <c r="DG81" s="26"/>
      <c r="DH81" s="45"/>
      <c r="DI81" s="45"/>
      <c r="DL81" s="46"/>
      <c r="DM81" s="26"/>
      <c r="DN81" s="45"/>
      <c r="DO81" s="45"/>
      <c r="DQ81" s="45"/>
      <c r="DR81" s="45"/>
      <c r="DS81" s="5"/>
      <c r="DU81" s="26"/>
      <c r="DV81" s="44"/>
      <c r="DW81" s="44"/>
      <c r="DX81" s="2"/>
      <c r="DY81" s="44"/>
      <c r="DZ81" s="44"/>
      <c r="EA81" s="26"/>
      <c r="EC81" s="47"/>
      <c r="EF81" s="46"/>
      <c r="EG81" s="26"/>
      <c r="EH81" s="45"/>
      <c r="EI81" s="45"/>
      <c r="EK81" s="45"/>
      <c r="EL81" s="45"/>
      <c r="EM81" s="5"/>
      <c r="EO81" s="26"/>
      <c r="EP81" s="44"/>
      <c r="EQ81" s="44"/>
      <c r="ER81" s="2"/>
      <c r="ES81" s="44"/>
      <c r="ET81" s="44"/>
      <c r="EU81" s="26"/>
      <c r="EV81" s="45"/>
      <c r="EW81" s="45"/>
      <c r="EZ81" s="46"/>
      <c r="FA81" s="26"/>
      <c r="FB81" s="45"/>
      <c r="FC81" s="45"/>
      <c r="FE81" s="45"/>
      <c r="FF81" s="45"/>
      <c r="FG81" s="5"/>
      <c r="FI81" s="26"/>
      <c r="FJ81" s="44"/>
      <c r="FK81" s="44"/>
      <c r="FL81" s="2"/>
      <c r="FM81" s="44"/>
      <c r="FN81" s="44"/>
      <c r="FO81" s="26"/>
      <c r="FP81" s="45"/>
      <c r="FQ81" s="45"/>
      <c r="FT81" s="46"/>
      <c r="FU81" s="26"/>
      <c r="FV81" s="45"/>
      <c r="FW81" s="45"/>
      <c r="FY81" s="45"/>
      <c r="FZ81" s="45"/>
      <c r="GA81" s="5"/>
      <c r="GI81" s="48"/>
      <c r="GN81" s="46"/>
      <c r="GU81" s="5"/>
      <c r="HC81" s="48"/>
      <c r="HH81" s="46"/>
      <c r="HO81" s="5"/>
      <c r="HW81" s="48"/>
      <c r="IB81" s="46"/>
      <c r="II81" s="5"/>
      <c r="IQ81" s="48"/>
      <c r="IV81" s="46"/>
    </row>
    <row r="82" spans="1:256" s="4" customFormat="1" ht="13.5" customHeight="1" x14ac:dyDescent="0.25">
      <c r="A82" s="59"/>
      <c r="B82" s="2"/>
      <c r="C82" s="5"/>
      <c r="E82" s="26"/>
      <c r="F82" s="44"/>
      <c r="G82" s="45"/>
      <c r="H82" s="2"/>
      <c r="I82" s="44"/>
      <c r="J82" s="45"/>
      <c r="K82" s="26"/>
      <c r="L82" s="45"/>
      <c r="M82" s="45"/>
      <c r="P82" s="46"/>
      <c r="Q82" s="26"/>
      <c r="R82" s="45"/>
      <c r="S82" s="45"/>
      <c r="U82" s="45"/>
      <c r="V82" s="45"/>
      <c r="W82" s="5"/>
      <c r="Y82" s="26"/>
      <c r="Z82" s="44"/>
      <c r="AA82" s="44"/>
      <c r="AB82" s="2"/>
      <c r="AC82" s="44"/>
      <c r="AD82" s="44"/>
      <c r="AE82" s="26"/>
      <c r="AF82" s="45"/>
      <c r="AG82" s="45"/>
      <c r="AJ82" s="46"/>
      <c r="AK82" s="26"/>
      <c r="AM82" s="45"/>
      <c r="AO82" s="45"/>
      <c r="AP82" s="45"/>
      <c r="AQ82" s="5"/>
      <c r="AS82" s="26"/>
      <c r="AT82" s="44"/>
      <c r="AU82" s="44"/>
      <c r="AV82" s="2"/>
      <c r="AW82" s="44"/>
      <c r="AX82" s="44"/>
      <c r="AY82" s="26"/>
      <c r="AZ82" s="45"/>
      <c r="BA82" s="45"/>
      <c r="BD82" s="46"/>
      <c r="BE82" s="26"/>
      <c r="BF82" s="45"/>
      <c r="BG82" s="45"/>
      <c r="BI82" s="45"/>
      <c r="BJ82" s="45"/>
      <c r="BK82" s="5"/>
      <c r="BM82" s="26"/>
      <c r="BN82" s="44"/>
      <c r="BO82" s="44"/>
      <c r="BP82" s="2"/>
      <c r="BQ82" s="44"/>
      <c r="BR82" s="44"/>
      <c r="BS82" s="22"/>
      <c r="BT82" s="45"/>
      <c r="BU82" s="45"/>
      <c r="BX82" s="46"/>
      <c r="BY82" s="26"/>
      <c r="BZ82" s="45"/>
      <c r="CA82" s="45"/>
      <c r="CC82" s="45"/>
      <c r="CD82" s="45"/>
      <c r="CE82" s="26"/>
      <c r="CG82" s="26"/>
      <c r="CH82" s="44"/>
      <c r="CI82" s="44"/>
      <c r="CJ82" s="2"/>
      <c r="CK82" s="44"/>
      <c r="CL82" s="44"/>
      <c r="CM82" s="26"/>
      <c r="CN82" s="45"/>
      <c r="CO82" s="45"/>
      <c r="CR82" s="46"/>
      <c r="CS82" s="26"/>
      <c r="CT82" s="45"/>
      <c r="CU82" s="45"/>
      <c r="CW82" s="45"/>
      <c r="CX82" s="45"/>
      <c r="CY82" s="5"/>
      <c r="DA82" s="26"/>
      <c r="DB82" s="44"/>
      <c r="DC82" s="44"/>
      <c r="DD82" s="2"/>
      <c r="DE82" s="44"/>
      <c r="DF82" s="44"/>
      <c r="DG82" s="26"/>
      <c r="DH82" s="45"/>
      <c r="DI82" s="45"/>
      <c r="DL82" s="46"/>
      <c r="DM82" s="26"/>
      <c r="DN82" s="45"/>
      <c r="DO82" s="45"/>
      <c r="DQ82" s="45"/>
      <c r="DR82" s="45"/>
      <c r="DS82" s="5"/>
      <c r="DU82" s="26"/>
      <c r="DV82" s="44"/>
      <c r="DW82" s="44"/>
      <c r="DX82" s="2"/>
      <c r="DY82" s="44"/>
      <c r="DZ82" s="44"/>
      <c r="EA82" s="26"/>
      <c r="EC82" s="47"/>
      <c r="EF82" s="46"/>
      <c r="EG82" s="26"/>
      <c r="EH82" s="45"/>
      <c r="EI82" s="45"/>
      <c r="EK82" s="45"/>
      <c r="EL82" s="45"/>
      <c r="EM82" s="5"/>
      <c r="EO82" s="26"/>
      <c r="EP82" s="44"/>
      <c r="EQ82" s="44"/>
      <c r="ER82" s="2"/>
      <c r="ES82" s="44"/>
      <c r="ET82" s="44"/>
      <c r="EU82" s="26"/>
      <c r="EV82" s="45"/>
      <c r="EW82" s="45"/>
      <c r="EZ82" s="46"/>
      <c r="FA82" s="26"/>
      <c r="FB82" s="45"/>
      <c r="FC82" s="45"/>
      <c r="FE82" s="45"/>
      <c r="FF82" s="45"/>
      <c r="FG82" s="5"/>
      <c r="FI82" s="26"/>
      <c r="FJ82" s="44"/>
      <c r="FK82" s="44"/>
      <c r="FL82" s="2"/>
      <c r="FM82" s="44"/>
      <c r="FN82" s="44"/>
      <c r="FO82" s="26"/>
      <c r="FP82" s="45"/>
      <c r="FQ82" s="45"/>
      <c r="FT82" s="46"/>
      <c r="FU82" s="26"/>
      <c r="FV82" s="45"/>
      <c r="FW82" s="45"/>
      <c r="FY82" s="45"/>
      <c r="FZ82" s="45"/>
      <c r="GA82" s="5"/>
      <c r="GI82" s="48"/>
      <c r="GN82" s="46"/>
      <c r="GU82" s="5"/>
      <c r="HC82" s="48"/>
      <c r="HH82" s="46"/>
      <c r="HO82" s="5"/>
      <c r="HW82" s="48"/>
      <c r="IB82" s="46"/>
      <c r="II82" s="5"/>
      <c r="IQ82" s="48"/>
      <c r="IV82" s="46"/>
    </row>
    <row r="83" spans="1:256" s="4" customFormat="1" ht="13.5" customHeight="1" x14ac:dyDescent="0.25">
      <c r="A83" s="59"/>
      <c r="B83" s="2"/>
      <c r="C83" s="5"/>
      <c r="E83" s="26"/>
      <c r="F83" s="44"/>
      <c r="G83" s="45"/>
      <c r="H83" s="2"/>
      <c r="I83" s="44"/>
      <c r="J83" s="45"/>
      <c r="K83" s="26"/>
      <c r="L83" s="45"/>
      <c r="M83" s="45"/>
      <c r="P83" s="46"/>
      <c r="Q83" s="26"/>
      <c r="R83" s="45"/>
      <c r="S83" s="45"/>
      <c r="U83" s="45"/>
      <c r="V83" s="45"/>
      <c r="W83" s="5"/>
      <c r="Y83" s="26"/>
      <c r="Z83" s="44"/>
      <c r="AA83" s="44"/>
      <c r="AB83" s="2"/>
      <c r="AC83" s="44"/>
      <c r="AD83" s="44"/>
      <c r="AE83" s="26"/>
      <c r="AF83" s="45"/>
      <c r="AG83" s="45"/>
      <c r="AJ83" s="46"/>
      <c r="AK83" s="26"/>
      <c r="AM83" s="45"/>
      <c r="AO83" s="45"/>
      <c r="AP83" s="45"/>
      <c r="AQ83" s="5"/>
      <c r="AS83" s="26"/>
      <c r="AT83" s="44"/>
      <c r="AU83" s="44"/>
      <c r="AV83" s="2"/>
      <c r="AW83" s="44"/>
      <c r="AX83" s="44"/>
      <c r="AY83" s="26"/>
      <c r="AZ83" s="45"/>
      <c r="BA83" s="45"/>
      <c r="BD83" s="46"/>
      <c r="BE83" s="26"/>
      <c r="BF83" s="45"/>
      <c r="BG83" s="45"/>
      <c r="BI83" s="45"/>
      <c r="BJ83" s="45"/>
      <c r="BK83" s="5"/>
      <c r="BM83" s="26"/>
      <c r="BN83" s="44"/>
      <c r="BO83" s="44"/>
      <c r="BP83" s="2"/>
      <c r="BQ83" s="44"/>
      <c r="BR83" s="44"/>
      <c r="BS83" s="22"/>
      <c r="BT83" s="45"/>
      <c r="BU83" s="45"/>
      <c r="BX83" s="46"/>
      <c r="BY83" s="26"/>
      <c r="BZ83" s="45"/>
      <c r="CA83" s="45"/>
      <c r="CC83" s="45"/>
      <c r="CD83" s="45"/>
      <c r="CE83" s="26"/>
      <c r="CG83" s="26"/>
      <c r="CH83" s="44"/>
      <c r="CI83" s="44"/>
      <c r="CJ83" s="2"/>
      <c r="CK83" s="44"/>
      <c r="CL83" s="44"/>
      <c r="CM83" s="26"/>
      <c r="CN83" s="45"/>
      <c r="CO83" s="45"/>
      <c r="CR83" s="46"/>
      <c r="CS83" s="26"/>
      <c r="CT83" s="45"/>
      <c r="CU83" s="45"/>
      <c r="CW83" s="45"/>
      <c r="CX83" s="45"/>
      <c r="CY83" s="5"/>
      <c r="DA83" s="26"/>
      <c r="DB83" s="44"/>
      <c r="DC83" s="44"/>
      <c r="DD83" s="2"/>
      <c r="DE83" s="44"/>
      <c r="DF83" s="44"/>
      <c r="DG83" s="26"/>
      <c r="DH83" s="45"/>
      <c r="DI83" s="45"/>
      <c r="DL83" s="46"/>
      <c r="DM83" s="26"/>
      <c r="DN83" s="45"/>
      <c r="DO83" s="45"/>
      <c r="DQ83" s="45"/>
      <c r="DR83" s="45"/>
      <c r="DS83" s="5"/>
      <c r="DU83" s="26"/>
      <c r="DV83" s="44"/>
      <c r="DW83" s="44"/>
      <c r="DX83" s="2"/>
      <c r="DY83" s="44"/>
      <c r="DZ83" s="44"/>
      <c r="EA83" s="26"/>
      <c r="EC83" s="47"/>
      <c r="EF83" s="46"/>
      <c r="EG83" s="26"/>
      <c r="EH83" s="45"/>
      <c r="EI83" s="45"/>
      <c r="EK83" s="45"/>
      <c r="EL83" s="45"/>
      <c r="EM83" s="5"/>
      <c r="EO83" s="26"/>
      <c r="EP83" s="44"/>
      <c r="EQ83" s="44"/>
      <c r="ER83" s="2"/>
      <c r="ES83" s="44"/>
      <c r="ET83" s="44"/>
      <c r="EU83" s="26"/>
      <c r="EV83" s="45"/>
      <c r="EW83" s="45"/>
      <c r="EZ83" s="46"/>
      <c r="FA83" s="26"/>
      <c r="FB83" s="45"/>
      <c r="FC83" s="45"/>
      <c r="FE83" s="45"/>
      <c r="FF83" s="45"/>
      <c r="FG83" s="5"/>
      <c r="FI83" s="26"/>
      <c r="FJ83" s="44"/>
      <c r="FK83" s="44"/>
      <c r="FL83" s="2"/>
      <c r="FM83" s="44"/>
      <c r="FN83" s="44"/>
      <c r="FO83" s="26"/>
      <c r="FP83" s="45"/>
      <c r="FQ83" s="45"/>
      <c r="FT83" s="46"/>
      <c r="FU83" s="26"/>
      <c r="FV83" s="45"/>
      <c r="FW83" s="45"/>
      <c r="FY83" s="45"/>
      <c r="FZ83" s="45"/>
      <c r="GA83" s="5"/>
      <c r="GI83" s="48"/>
      <c r="GN83" s="46"/>
      <c r="GU83" s="5"/>
      <c r="HC83" s="48"/>
      <c r="HH83" s="46"/>
      <c r="HO83" s="5"/>
      <c r="HW83" s="48"/>
      <c r="IB83" s="46"/>
      <c r="II83" s="5"/>
      <c r="IQ83" s="48"/>
      <c r="IV83" s="46"/>
    </row>
    <row r="84" spans="1:256" s="4" customFormat="1" ht="13.5" customHeight="1" x14ac:dyDescent="0.25">
      <c r="A84" s="59"/>
      <c r="B84" s="2"/>
      <c r="C84" s="5"/>
      <c r="E84" s="26"/>
      <c r="F84" s="44"/>
      <c r="G84" s="45"/>
      <c r="H84" s="2"/>
      <c r="I84" s="44"/>
      <c r="J84" s="45"/>
      <c r="K84" s="26"/>
      <c r="L84" s="45"/>
      <c r="M84" s="45"/>
      <c r="P84" s="46"/>
      <c r="Q84" s="26"/>
      <c r="R84" s="45"/>
      <c r="S84" s="45"/>
      <c r="U84" s="45"/>
      <c r="V84" s="45"/>
      <c r="W84" s="5"/>
      <c r="Y84" s="26"/>
      <c r="Z84" s="44"/>
      <c r="AA84" s="44"/>
      <c r="AB84" s="2"/>
      <c r="AC84" s="44"/>
      <c r="AD84" s="44"/>
      <c r="AE84" s="26"/>
      <c r="AF84" s="45"/>
      <c r="AG84" s="45"/>
      <c r="AJ84" s="46"/>
      <c r="AK84" s="26"/>
      <c r="AM84" s="45"/>
      <c r="AO84" s="45"/>
      <c r="AP84" s="45"/>
      <c r="AQ84" s="5"/>
      <c r="AS84" s="26"/>
      <c r="AT84" s="44"/>
      <c r="AU84" s="44"/>
      <c r="AV84" s="2"/>
      <c r="AW84" s="44"/>
      <c r="AX84" s="44"/>
      <c r="AY84" s="26"/>
      <c r="AZ84" s="45"/>
      <c r="BA84" s="45"/>
      <c r="BD84" s="46"/>
      <c r="BE84" s="26"/>
      <c r="BF84" s="45"/>
      <c r="BG84" s="45"/>
      <c r="BI84" s="45"/>
      <c r="BJ84" s="45"/>
      <c r="BK84" s="5"/>
      <c r="BM84" s="26"/>
      <c r="BN84" s="44"/>
      <c r="BO84" s="44"/>
      <c r="BP84" s="2"/>
      <c r="BQ84" s="44"/>
      <c r="BR84" s="44"/>
      <c r="BS84" s="22"/>
      <c r="BT84" s="45"/>
      <c r="BU84" s="45"/>
      <c r="BX84" s="46"/>
      <c r="BY84" s="26"/>
      <c r="BZ84" s="45"/>
      <c r="CA84" s="45"/>
      <c r="CC84" s="45"/>
      <c r="CD84" s="45"/>
      <c r="CE84" s="26"/>
      <c r="CG84" s="26"/>
      <c r="CH84" s="44"/>
      <c r="CI84" s="44"/>
      <c r="CJ84" s="2"/>
      <c r="CK84" s="44"/>
      <c r="CL84" s="44"/>
      <c r="CM84" s="26"/>
      <c r="CN84" s="45"/>
      <c r="CO84" s="45"/>
      <c r="CR84" s="46"/>
      <c r="CS84" s="26"/>
      <c r="CT84" s="45"/>
      <c r="CU84" s="45"/>
      <c r="CW84" s="45"/>
      <c r="CX84" s="45"/>
      <c r="CY84" s="5"/>
      <c r="DA84" s="26"/>
      <c r="DB84" s="44"/>
      <c r="DC84" s="44"/>
      <c r="DD84" s="2"/>
      <c r="DE84" s="44"/>
      <c r="DF84" s="44"/>
      <c r="DG84" s="26"/>
      <c r="DH84" s="45"/>
      <c r="DI84" s="45"/>
      <c r="DL84" s="46"/>
      <c r="DM84" s="26"/>
      <c r="DN84" s="45"/>
      <c r="DO84" s="45"/>
      <c r="DQ84" s="45"/>
      <c r="DR84" s="45"/>
      <c r="DS84" s="5"/>
      <c r="DU84" s="26"/>
      <c r="DV84" s="44"/>
      <c r="DW84" s="44"/>
      <c r="DX84" s="2"/>
      <c r="DY84" s="44"/>
      <c r="DZ84" s="44"/>
      <c r="EA84" s="26"/>
      <c r="EC84" s="47"/>
      <c r="EF84" s="46"/>
      <c r="EG84" s="26"/>
      <c r="EH84" s="45"/>
      <c r="EI84" s="45"/>
      <c r="EK84" s="45"/>
      <c r="EL84" s="45"/>
      <c r="EM84" s="5"/>
      <c r="EO84" s="26"/>
      <c r="EP84" s="44"/>
      <c r="EQ84" s="44"/>
      <c r="ER84" s="2"/>
      <c r="ES84" s="44"/>
      <c r="ET84" s="44"/>
      <c r="EU84" s="26"/>
      <c r="EV84" s="45"/>
      <c r="EW84" s="45"/>
      <c r="EZ84" s="46"/>
      <c r="FA84" s="26"/>
      <c r="FB84" s="45"/>
      <c r="FC84" s="45"/>
      <c r="FE84" s="45"/>
      <c r="FF84" s="45"/>
      <c r="FG84" s="5"/>
      <c r="FI84" s="26"/>
      <c r="FJ84" s="44"/>
      <c r="FK84" s="44"/>
      <c r="FL84" s="2"/>
      <c r="FM84" s="44"/>
      <c r="FN84" s="44"/>
      <c r="FO84" s="26"/>
      <c r="FP84" s="45"/>
      <c r="FQ84" s="45"/>
      <c r="FT84" s="46"/>
      <c r="FU84" s="26"/>
      <c r="FV84" s="45"/>
      <c r="FW84" s="45"/>
      <c r="FY84" s="45"/>
      <c r="FZ84" s="45"/>
      <c r="GA84" s="5"/>
      <c r="GI84" s="48"/>
      <c r="GN84" s="46"/>
      <c r="GU84" s="5"/>
      <c r="HC84" s="48"/>
      <c r="HH84" s="46"/>
      <c r="HO84" s="5"/>
      <c r="HW84" s="48"/>
      <c r="IB84" s="46"/>
      <c r="II84" s="5"/>
      <c r="IQ84" s="48"/>
      <c r="IV84" s="46"/>
    </row>
    <row r="85" spans="1:256" s="4" customFormat="1" ht="13.5" customHeight="1" x14ac:dyDescent="0.25">
      <c r="A85" s="59"/>
      <c r="B85" s="2"/>
      <c r="C85" s="5"/>
      <c r="E85" s="26"/>
      <c r="F85" s="44"/>
      <c r="G85" s="45"/>
      <c r="H85" s="2"/>
      <c r="I85" s="44"/>
      <c r="J85" s="45"/>
      <c r="K85" s="26"/>
      <c r="L85" s="45"/>
      <c r="M85" s="45"/>
      <c r="P85" s="46"/>
      <c r="Q85" s="26"/>
      <c r="R85" s="45"/>
      <c r="S85" s="45"/>
      <c r="U85" s="45"/>
      <c r="V85" s="45"/>
      <c r="W85" s="5"/>
      <c r="Y85" s="26"/>
      <c r="Z85" s="44"/>
      <c r="AA85" s="44"/>
      <c r="AB85" s="2"/>
      <c r="AC85" s="44"/>
      <c r="AD85" s="44"/>
      <c r="AE85" s="26"/>
      <c r="AF85" s="45"/>
      <c r="AG85" s="45"/>
      <c r="AJ85" s="46"/>
      <c r="AK85" s="26"/>
      <c r="AM85" s="45"/>
      <c r="AO85" s="45"/>
      <c r="AP85" s="45"/>
      <c r="AQ85" s="5"/>
      <c r="AS85" s="26"/>
      <c r="AT85" s="44"/>
      <c r="AU85" s="44"/>
      <c r="AV85" s="2"/>
      <c r="AW85" s="44"/>
      <c r="AX85" s="44"/>
      <c r="AY85" s="26"/>
      <c r="AZ85" s="45"/>
      <c r="BA85" s="45"/>
      <c r="BD85" s="46"/>
      <c r="BE85" s="26"/>
      <c r="BF85" s="45"/>
      <c r="BG85" s="45"/>
      <c r="BI85" s="45"/>
      <c r="BJ85" s="45"/>
      <c r="BK85" s="5"/>
      <c r="BM85" s="26"/>
      <c r="BN85" s="44"/>
      <c r="BO85" s="44"/>
      <c r="BP85" s="2"/>
      <c r="BQ85" s="44"/>
      <c r="BR85" s="44"/>
      <c r="BS85" s="22"/>
      <c r="BT85" s="45"/>
      <c r="BU85" s="45"/>
      <c r="BX85" s="46"/>
      <c r="BY85" s="26"/>
      <c r="BZ85" s="45"/>
      <c r="CA85" s="45"/>
      <c r="CC85" s="45"/>
      <c r="CD85" s="45"/>
      <c r="CE85" s="26"/>
      <c r="CG85" s="26"/>
      <c r="CH85" s="44"/>
      <c r="CI85" s="44"/>
      <c r="CJ85" s="2"/>
      <c r="CK85" s="44"/>
      <c r="CL85" s="44"/>
      <c r="CM85" s="26"/>
      <c r="CN85" s="45"/>
      <c r="CO85" s="45"/>
      <c r="CR85" s="46"/>
      <c r="CS85" s="26"/>
      <c r="CT85" s="45"/>
      <c r="CU85" s="45"/>
      <c r="CW85" s="45"/>
      <c r="CX85" s="45"/>
      <c r="CY85" s="5"/>
      <c r="DA85" s="26"/>
      <c r="DB85" s="44"/>
      <c r="DC85" s="44"/>
      <c r="DD85" s="2"/>
      <c r="DE85" s="44"/>
      <c r="DF85" s="44"/>
      <c r="DG85" s="26"/>
      <c r="DH85" s="45"/>
      <c r="DI85" s="45"/>
      <c r="DL85" s="46"/>
      <c r="DM85" s="26"/>
      <c r="DN85" s="45"/>
      <c r="DO85" s="45"/>
      <c r="DQ85" s="45"/>
      <c r="DR85" s="45"/>
      <c r="DS85" s="5"/>
      <c r="DU85" s="26"/>
      <c r="DV85" s="44"/>
      <c r="DW85" s="44"/>
      <c r="DX85" s="2"/>
      <c r="DY85" s="44"/>
      <c r="DZ85" s="44"/>
      <c r="EA85" s="26"/>
      <c r="EC85" s="47"/>
      <c r="EF85" s="46"/>
      <c r="EG85" s="26"/>
      <c r="EH85" s="45"/>
      <c r="EI85" s="45"/>
      <c r="EK85" s="45"/>
      <c r="EL85" s="45"/>
      <c r="EM85" s="5"/>
      <c r="EO85" s="26"/>
      <c r="EP85" s="44"/>
      <c r="EQ85" s="44"/>
      <c r="ER85" s="2"/>
      <c r="ES85" s="44"/>
      <c r="ET85" s="44"/>
      <c r="EU85" s="26"/>
      <c r="EV85" s="45"/>
      <c r="EW85" s="45"/>
      <c r="EZ85" s="46"/>
      <c r="FA85" s="26"/>
      <c r="FB85" s="45"/>
      <c r="FC85" s="45"/>
      <c r="FE85" s="45"/>
      <c r="FF85" s="45"/>
      <c r="FG85" s="5"/>
      <c r="FI85" s="26"/>
      <c r="FJ85" s="44"/>
      <c r="FK85" s="44"/>
      <c r="FL85" s="2"/>
      <c r="FM85" s="44"/>
      <c r="FN85" s="44"/>
      <c r="FO85" s="26"/>
      <c r="FP85" s="45"/>
      <c r="FQ85" s="45"/>
      <c r="FT85" s="46"/>
      <c r="FU85" s="26"/>
      <c r="FV85" s="45"/>
      <c r="FW85" s="45"/>
      <c r="FY85" s="45"/>
      <c r="FZ85" s="45"/>
      <c r="GA85" s="5"/>
      <c r="GI85" s="48"/>
      <c r="GN85" s="46"/>
      <c r="GU85" s="5"/>
      <c r="HC85" s="48"/>
      <c r="HH85" s="46"/>
      <c r="HO85" s="5"/>
      <c r="HW85" s="48"/>
      <c r="IB85" s="46"/>
      <c r="II85" s="5"/>
      <c r="IQ85" s="48"/>
      <c r="IV85" s="46"/>
    </row>
    <row r="86" spans="1:256" ht="13.5" customHeight="1" x14ac:dyDescent="0.25">
      <c r="A86" s="59"/>
      <c r="C86" s="5"/>
      <c r="D86" s="4"/>
      <c r="E86" s="26"/>
      <c r="F86" s="44"/>
      <c r="G86" s="45"/>
      <c r="I86" s="44"/>
      <c r="J86" s="45"/>
      <c r="K86" s="26"/>
      <c r="L86" s="45"/>
      <c r="M86" s="45"/>
      <c r="N86" s="4"/>
      <c r="O86" s="4"/>
      <c r="P86" s="46"/>
      <c r="Q86" s="26"/>
      <c r="R86" s="45"/>
      <c r="S86" s="45"/>
      <c r="T86" s="4"/>
      <c r="U86" s="45"/>
      <c r="V86" s="45"/>
      <c r="W86" s="5"/>
      <c r="X86" s="4"/>
      <c r="Y86" s="26"/>
      <c r="Z86" s="44"/>
      <c r="AA86" s="44"/>
      <c r="AC86" s="44"/>
      <c r="AD86" s="44"/>
      <c r="AE86" s="26"/>
      <c r="AF86" s="45"/>
      <c r="AG86" s="45"/>
      <c r="AH86" s="4"/>
      <c r="AI86" s="4"/>
      <c r="AJ86" s="46"/>
      <c r="AK86" s="26"/>
      <c r="AL86" s="4"/>
      <c r="AM86" s="45"/>
      <c r="AN86" s="4"/>
      <c r="AO86" s="45"/>
      <c r="AP86" s="45"/>
      <c r="AQ86" s="5"/>
      <c r="AR86" s="4"/>
      <c r="AS86" s="26"/>
      <c r="AT86" s="44"/>
      <c r="AU86" s="44"/>
      <c r="AW86" s="44"/>
      <c r="AX86" s="44"/>
      <c r="AY86" s="26"/>
      <c r="AZ86" s="45"/>
      <c r="BA86" s="45"/>
      <c r="BB86" s="4"/>
      <c r="BC86" s="4"/>
      <c r="BD86" s="46"/>
      <c r="BE86" s="26"/>
      <c r="BF86" s="45"/>
      <c r="BG86" s="45"/>
      <c r="BH86" s="4"/>
      <c r="BI86" s="45"/>
      <c r="BJ86" s="45"/>
      <c r="BK86" s="5"/>
      <c r="BL86" s="4"/>
      <c r="BM86" s="26"/>
      <c r="BN86" s="44"/>
      <c r="BO86" s="44"/>
      <c r="BQ86" s="44"/>
      <c r="BR86" s="44"/>
      <c r="BS86" s="22"/>
      <c r="BT86" s="45"/>
      <c r="BU86" s="45"/>
      <c r="BV86" s="4"/>
      <c r="BW86" s="4"/>
      <c r="BX86" s="46"/>
      <c r="BY86" s="26"/>
      <c r="BZ86" s="45"/>
      <c r="CA86" s="45"/>
      <c r="CB86" s="4"/>
      <c r="CC86" s="45"/>
      <c r="CD86" s="45"/>
      <c r="CE86" s="26"/>
      <c r="CF86" s="4"/>
      <c r="CG86" s="26"/>
      <c r="CH86" s="44"/>
      <c r="CI86" s="44"/>
      <c r="CK86" s="44"/>
      <c r="CL86" s="44"/>
      <c r="CM86" s="26"/>
      <c r="CN86" s="45"/>
      <c r="CO86" s="45"/>
      <c r="CP86" s="4"/>
      <c r="CQ86" s="4"/>
      <c r="CR86" s="46"/>
      <c r="CS86" s="26"/>
      <c r="CT86" s="45"/>
      <c r="CU86" s="45"/>
      <c r="CV86" s="4"/>
      <c r="CW86" s="45"/>
      <c r="CX86" s="45"/>
      <c r="CY86" s="5"/>
      <c r="CZ86" s="4"/>
      <c r="DA86" s="26"/>
      <c r="DB86" s="44"/>
      <c r="DC86" s="44"/>
      <c r="DE86" s="44"/>
      <c r="DF86" s="44"/>
      <c r="DG86" s="26"/>
      <c r="DH86" s="45"/>
      <c r="DI86" s="45"/>
      <c r="DJ86" s="4"/>
      <c r="DK86" s="4"/>
      <c r="DL86" s="46"/>
      <c r="DM86" s="26"/>
      <c r="DN86" s="45"/>
      <c r="DO86" s="45"/>
      <c r="DP86" s="4"/>
      <c r="DQ86" s="45"/>
      <c r="DR86" s="45"/>
      <c r="DS86" s="5"/>
      <c r="DT86" s="4"/>
      <c r="DU86" s="26"/>
      <c r="DV86" s="44"/>
      <c r="DW86" s="44"/>
      <c r="DY86" s="44"/>
      <c r="DZ86" s="44"/>
      <c r="EA86" s="26"/>
      <c r="EB86" s="4"/>
      <c r="EC86" s="47"/>
      <c r="ED86" s="4"/>
      <c r="EE86" s="4"/>
      <c r="EF86" s="46"/>
      <c r="EG86" s="26"/>
      <c r="EH86" s="45"/>
      <c r="EI86" s="45"/>
      <c r="EJ86" s="4"/>
      <c r="EK86" s="45"/>
      <c r="EL86" s="45"/>
      <c r="EM86" s="5"/>
      <c r="EN86" s="4"/>
      <c r="EO86" s="26"/>
      <c r="EP86" s="44"/>
      <c r="EQ86" s="44"/>
      <c r="ES86" s="44"/>
      <c r="ET86" s="44"/>
      <c r="EU86" s="26"/>
      <c r="EV86" s="45"/>
      <c r="EW86" s="45"/>
      <c r="EX86" s="4"/>
      <c r="EY86" s="4"/>
      <c r="EZ86" s="46"/>
      <c r="FA86" s="26"/>
      <c r="FB86" s="45"/>
      <c r="FC86" s="45"/>
      <c r="FD86" s="4"/>
      <c r="FE86" s="45"/>
      <c r="FF86" s="45"/>
      <c r="FG86" s="5"/>
      <c r="FH86" s="4"/>
      <c r="FI86" s="26"/>
      <c r="FJ86" s="44"/>
      <c r="FK86" s="44"/>
      <c r="FM86" s="44"/>
      <c r="FN86" s="44"/>
      <c r="FO86" s="26"/>
      <c r="FP86" s="45"/>
      <c r="FQ86" s="45"/>
      <c r="FR86" s="4"/>
      <c r="FS86" s="4"/>
      <c r="FT86" s="46"/>
      <c r="FU86" s="26"/>
      <c r="FV86" s="45"/>
      <c r="FW86" s="45"/>
      <c r="FX86" s="4"/>
      <c r="FY86" s="45"/>
      <c r="FZ86" s="45"/>
      <c r="GA86" s="16"/>
      <c r="GI86" s="53"/>
      <c r="GN86" s="54"/>
      <c r="GU86" s="16"/>
      <c r="HC86" s="53"/>
      <c r="HH86" s="54"/>
      <c r="HO86" s="16"/>
      <c r="HW86" s="53"/>
      <c r="IB86" s="54"/>
      <c r="II86" s="16"/>
      <c r="IQ86" s="53"/>
      <c r="IV86" s="54"/>
    </row>
    <row r="87" spans="1:256" ht="13.5" customHeight="1" x14ac:dyDescent="0.25">
      <c r="A87" s="59"/>
      <c r="C87" s="5"/>
      <c r="D87" s="4"/>
      <c r="E87" s="26"/>
      <c r="F87" s="44"/>
      <c r="G87" s="45"/>
      <c r="I87" s="44"/>
      <c r="J87" s="45"/>
      <c r="K87" s="26"/>
      <c r="L87" s="45"/>
      <c r="M87" s="45"/>
      <c r="N87" s="4"/>
      <c r="O87" s="4"/>
      <c r="P87" s="46"/>
      <c r="Q87" s="26"/>
      <c r="R87" s="45"/>
      <c r="S87" s="45"/>
      <c r="T87" s="4"/>
      <c r="U87" s="45"/>
      <c r="V87" s="45"/>
      <c r="W87" s="5"/>
      <c r="X87" s="4"/>
      <c r="Y87" s="26"/>
      <c r="Z87" s="44"/>
      <c r="AA87" s="44"/>
      <c r="AC87" s="44"/>
      <c r="AD87" s="44"/>
      <c r="AE87" s="26"/>
      <c r="AF87" s="45"/>
      <c r="AG87" s="45"/>
      <c r="AH87" s="4"/>
      <c r="AI87" s="4"/>
      <c r="AJ87" s="46"/>
      <c r="AK87" s="26"/>
      <c r="AL87" s="4"/>
      <c r="AM87" s="45"/>
      <c r="AN87" s="4"/>
      <c r="AO87" s="45"/>
      <c r="AP87" s="45"/>
      <c r="AQ87" s="5"/>
      <c r="AR87" s="4"/>
      <c r="AS87" s="26"/>
      <c r="AT87" s="44"/>
      <c r="AU87" s="44"/>
      <c r="AW87" s="44"/>
      <c r="AX87" s="44"/>
      <c r="AY87" s="26"/>
      <c r="AZ87" s="45"/>
      <c r="BA87" s="45"/>
      <c r="BB87" s="4"/>
      <c r="BC87" s="4"/>
      <c r="BD87" s="46"/>
      <c r="BE87" s="26"/>
      <c r="BF87" s="45"/>
      <c r="BG87" s="45"/>
      <c r="BH87" s="4"/>
      <c r="BI87" s="45"/>
      <c r="BJ87" s="45"/>
      <c r="BK87" s="5"/>
      <c r="BL87" s="4"/>
      <c r="BM87" s="26"/>
      <c r="BN87" s="44"/>
      <c r="BO87" s="44"/>
      <c r="BQ87" s="44"/>
      <c r="BR87" s="44"/>
      <c r="BS87" s="22"/>
      <c r="BT87" s="45"/>
      <c r="BU87" s="45"/>
      <c r="BV87" s="4"/>
      <c r="BW87" s="4"/>
      <c r="BX87" s="46"/>
      <c r="BY87" s="26"/>
      <c r="BZ87" s="45"/>
      <c r="CA87" s="45"/>
      <c r="CB87" s="4"/>
      <c r="CC87" s="45"/>
      <c r="CD87" s="45"/>
      <c r="CE87" s="26"/>
      <c r="CF87" s="4"/>
      <c r="CG87" s="26"/>
      <c r="CH87" s="44"/>
      <c r="CI87" s="44"/>
      <c r="CK87" s="44"/>
      <c r="CL87" s="44"/>
      <c r="CM87" s="26"/>
      <c r="CN87" s="45"/>
      <c r="CO87" s="45"/>
      <c r="CP87" s="4"/>
      <c r="CQ87" s="4"/>
      <c r="CR87" s="46"/>
      <c r="CS87" s="26"/>
      <c r="CT87" s="45"/>
      <c r="CU87" s="45"/>
      <c r="CV87" s="4"/>
      <c r="CW87" s="45"/>
      <c r="CX87" s="45"/>
      <c r="CY87" s="5"/>
      <c r="CZ87" s="4"/>
      <c r="DA87" s="26"/>
      <c r="DB87" s="44"/>
      <c r="DC87" s="44"/>
      <c r="DE87" s="44"/>
      <c r="DF87" s="44"/>
      <c r="DG87" s="26"/>
      <c r="DH87" s="45"/>
      <c r="DI87" s="45"/>
      <c r="DJ87" s="4"/>
      <c r="DK87" s="4"/>
      <c r="DL87" s="46"/>
      <c r="DM87" s="26"/>
      <c r="DN87" s="45"/>
      <c r="DO87" s="45"/>
      <c r="DP87" s="4"/>
      <c r="DQ87" s="45"/>
      <c r="DR87" s="45"/>
      <c r="DS87" s="5"/>
      <c r="DT87" s="4"/>
      <c r="DU87" s="26"/>
      <c r="DV87" s="44"/>
      <c r="DW87" s="44"/>
      <c r="DY87" s="44"/>
      <c r="DZ87" s="44"/>
      <c r="EA87" s="26"/>
      <c r="EB87" s="4"/>
      <c r="EC87" s="47"/>
      <c r="ED87" s="4"/>
      <c r="EE87" s="4"/>
      <c r="EF87" s="46"/>
      <c r="EG87" s="26"/>
      <c r="EH87" s="45"/>
      <c r="EI87" s="45"/>
      <c r="EJ87" s="4"/>
      <c r="EK87" s="45"/>
      <c r="EL87" s="45"/>
      <c r="EM87" s="5"/>
      <c r="EN87" s="4"/>
      <c r="EO87" s="26"/>
      <c r="EP87" s="44"/>
      <c r="EQ87" s="44"/>
      <c r="ES87" s="44"/>
      <c r="ET87" s="44"/>
      <c r="EU87" s="26"/>
      <c r="EV87" s="45"/>
      <c r="EW87" s="45"/>
      <c r="EX87" s="4"/>
      <c r="EY87" s="4"/>
      <c r="EZ87" s="46"/>
      <c r="FA87" s="26"/>
      <c r="FB87" s="45"/>
      <c r="FC87" s="45"/>
      <c r="FD87" s="4"/>
      <c r="FE87" s="45"/>
      <c r="FF87" s="45"/>
      <c r="FG87" s="5"/>
      <c r="FH87" s="4"/>
      <c r="FI87" s="26"/>
      <c r="FJ87" s="44"/>
      <c r="FK87" s="44"/>
      <c r="FM87" s="44"/>
      <c r="FN87" s="44"/>
      <c r="FO87" s="26"/>
      <c r="FP87" s="45"/>
      <c r="FQ87" s="45"/>
      <c r="FR87" s="4"/>
      <c r="FS87" s="4"/>
      <c r="FT87" s="46"/>
      <c r="FU87" s="26"/>
      <c r="FV87" s="45"/>
      <c r="FW87" s="45"/>
      <c r="FX87" s="4"/>
      <c r="FY87" s="45"/>
      <c r="FZ87" s="45"/>
      <c r="GA87" s="16"/>
      <c r="GI87" s="53"/>
      <c r="GN87" s="54"/>
      <c r="GU87" s="16"/>
      <c r="HC87" s="53"/>
      <c r="HH87" s="54"/>
      <c r="HO87" s="16"/>
      <c r="HW87" s="53"/>
      <c r="IB87" s="54"/>
      <c r="II87" s="16"/>
      <c r="IQ87" s="53"/>
      <c r="IV87" s="54"/>
    </row>
    <row r="88" spans="1:256" ht="13.5" customHeight="1" x14ac:dyDescent="0.25">
      <c r="A88" s="59"/>
      <c r="C88" s="5"/>
      <c r="D88" s="4"/>
      <c r="E88" s="26"/>
      <c r="F88" s="44"/>
      <c r="G88" s="45"/>
      <c r="I88" s="44"/>
      <c r="J88" s="45"/>
      <c r="K88" s="26"/>
      <c r="L88" s="45"/>
      <c r="M88" s="45"/>
      <c r="N88" s="4"/>
      <c r="O88" s="4"/>
      <c r="P88" s="46"/>
      <c r="Q88" s="26"/>
      <c r="R88" s="45"/>
      <c r="S88" s="45"/>
      <c r="T88" s="4"/>
      <c r="U88" s="45"/>
      <c r="V88" s="45"/>
      <c r="W88" s="5"/>
      <c r="X88" s="4"/>
      <c r="Y88" s="26"/>
      <c r="Z88" s="44"/>
      <c r="AA88" s="44"/>
      <c r="AC88" s="44"/>
      <c r="AD88" s="44"/>
      <c r="AE88" s="26"/>
      <c r="AF88" s="45"/>
      <c r="AG88" s="45"/>
      <c r="AH88" s="4"/>
      <c r="AI88" s="4"/>
      <c r="AJ88" s="46"/>
      <c r="AK88" s="26"/>
      <c r="AL88" s="4"/>
      <c r="AM88" s="45"/>
      <c r="AN88" s="4"/>
      <c r="AO88" s="45"/>
      <c r="AP88" s="45"/>
      <c r="AQ88" s="5"/>
      <c r="AR88" s="4"/>
      <c r="AS88" s="26"/>
      <c r="AT88" s="44"/>
      <c r="AU88" s="44"/>
      <c r="AW88" s="44"/>
      <c r="AX88" s="44"/>
      <c r="AY88" s="26"/>
      <c r="AZ88" s="45"/>
      <c r="BA88" s="45"/>
      <c r="BB88" s="4"/>
      <c r="BC88" s="4"/>
      <c r="BD88" s="46"/>
      <c r="BE88" s="26"/>
      <c r="BF88" s="45"/>
      <c r="BG88" s="45"/>
      <c r="BH88" s="4"/>
      <c r="BI88" s="45"/>
      <c r="BJ88" s="45"/>
      <c r="BK88" s="5"/>
      <c r="BL88" s="4"/>
      <c r="BM88" s="26"/>
      <c r="BN88" s="44"/>
      <c r="BO88" s="44"/>
      <c r="BQ88" s="44"/>
      <c r="BR88" s="44"/>
      <c r="BS88" s="22"/>
      <c r="BT88" s="45"/>
      <c r="BU88" s="45"/>
      <c r="BV88" s="4"/>
      <c r="BW88" s="4"/>
      <c r="BX88" s="46"/>
      <c r="BY88" s="26"/>
      <c r="BZ88" s="45"/>
      <c r="CA88" s="45"/>
      <c r="CB88" s="4"/>
      <c r="CC88" s="45"/>
      <c r="CD88" s="45"/>
      <c r="CE88" s="26"/>
      <c r="CF88" s="4"/>
      <c r="CG88" s="26"/>
      <c r="CH88" s="44"/>
      <c r="CI88" s="44"/>
      <c r="CK88" s="44"/>
      <c r="CL88" s="44"/>
      <c r="CM88" s="26"/>
      <c r="CN88" s="45"/>
      <c r="CO88" s="45"/>
      <c r="CP88" s="4"/>
      <c r="CQ88" s="4"/>
      <c r="CR88" s="46"/>
      <c r="CS88" s="26"/>
      <c r="CT88" s="45"/>
      <c r="CU88" s="45"/>
      <c r="CV88" s="4"/>
      <c r="CW88" s="45"/>
      <c r="CX88" s="45"/>
      <c r="CY88" s="5"/>
      <c r="CZ88" s="4"/>
      <c r="DA88" s="26"/>
      <c r="DB88" s="44"/>
      <c r="DC88" s="44"/>
      <c r="DE88" s="44"/>
      <c r="DF88" s="44"/>
      <c r="DG88" s="26"/>
      <c r="DH88" s="45"/>
      <c r="DI88" s="45"/>
      <c r="DJ88" s="4"/>
      <c r="DK88" s="4"/>
      <c r="DL88" s="46"/>
      <c r="DM88" s="26"/>
      <c r="DN88" s="45"/>
      <c r="DO88" s="45"/>
      <c r="DP88" s="4"/>
      <c r="DQ88" s="45"/>
      <c r="DR88" s="45"/>
      <c r="DS88" s="5"/>
      <c r="DT88" s="4"/>
      <c r="DU88" s="26"/>
      <c r="DV88" s="44"/>
      <c r="DW88" s="44"/>
      <c r="DY88" s="44"/>
      <c r="DZ88" s="44"/>
      <c r="EA88" s="26"/>
      <c r="EB88" s="4"/>
      <c r="EC88" s="47"/>
      <c r="ED88" s="4"/>
      <c r="EE88" s="4"/>
      <c r="EF88" s="46"/>
      <c r="EG88" s="26"/>
      <c r="EH88" s="45"/>
      <c r="EI88" s="45"/>
      <c r="EJ88" s="4"/>
      <c r="EK88" s="45"/>
      <c r="EL88" s="45"/>
      <c r="EM88" s="5"/>
      <c r="EN88" s="4"/>
      <c r="EO88" s="26"/>
      <c r="EP88" s="44"/>
      <c r="EQ88" s="44"/>
      <c r="ES88" s="44"/>
      <c r="ET88" s="44"/>
      <c r="EU88" s="26"/>
      <c r="EV88" s="45"/>
      <c r="EW88" s="45"/>
      <c r="EX88" s="4"/>
      <c r="EY88" s="4"/>
      <c r="EZ88" s="46"/>
      <c r="FA88" s="26"/>
      <c r="FB88" s="45"/>
      <c r="FC88" s="45"/>
      <c r="FD88" s="4"/>
      <c r="FE88" s="45"/>
      <c r="FF88" s="45"/>
      <c r="FG88" s="5"/>
      <c r="FH88" s="4"/>
      <c r="FI88" s="26"/>
      <c r="FJ88" s="44"/>
      <c r="FK88" s="44"/>
      <c r="FM88" s="44"/>
      <c r="FN88" s="44"/>
      <c r="FO88" s="26"/>
      <c r="FP88" s="45"/>
      <c r="FQ88" s="45"/>
      <c r="FR88" s="4"/>
      <c r="FS88" s="4"/>
      <c r="FT88" s="46"/>
      <c r="FU88" s="26"/>
      <c r="FV88" s="45"/>
      <c r="FW88" s="45"/>
      <c r="FX88" s="4"/>
      <c r="FY88" s="45"/>
      <c r="FZ88" s="45"/>
      <c r="GA88" s="16"/>
      <c r="GI88" s="53"/>
      <c r="GN88" s="54"/>
      <c r="GU88" s="16"/>
      <c r="HC88" s="53"/>
      <c r="HH88" s="54"/>
      <c r="HO88" s="16"/>
      <c r="HW88" s="53"/>
      <c r="IB88" s="54"/>
      <c r="II88" s="16"/>
      <c r="IQ88" s="53"/>
      <c r="IV88" s="54"/>
    </row>
    <row r="89" spans="1:256" ht="13.5" customHeight="1" x14ac:dyDescent="0.25">
      <c r="A89" s="59"/>
      <c r="C89" s="5"/>
      <c r="D89" s="4"/>
      <c r="E89" s="26"/>
      <c r="F89" s="44"/>
      <c r="G89" s="45"/>
      <c r="I89" s="44"/>
      <c r="J89" s="45"/>
      <c r="K89" s="26"/>
      <c r="L89" s="45"/>
      <c r="M89" s="45"/>
      <c r="N89" s="4"/>
      <c r="O89" s="4"/>
      <c r="P89" s="46"/>
      <c r="Q89" s="26"/>
      <c r="R89" s="45"/>
      <c r="S89" s="45"/>
      <c r="T89" s="4"/>
      <c r="U89" s="45"/>
      <c r="V89" s="45"/>
      <c r="W89" s="5"/>
      <c r="X89" s="4"/>
      <c r="Y89" s="26"/>
      <c r="Z89" s="44"/>
      <c r="AA89" s="44"/>
      <c r="AC89" s="44"/>
      <c r="AD89" s="44"/>
      <c r="AE89" s="26"/>
      <c r="AF89" s="45"/>
      <c r="AG89" s="45"/>
      <c r="AH89" s="4"/>
      <c r="AI89" s="4"/>
      <c r="AJ89" s="46"/>
      <c r="AK89" s="26"/>
      <c r="AL89" s="4"/>
      <c r="AM89" s="45"/>
      <c r="AN89" s="4"/>
      <c r="AO89" s="45"/>
      <c r="AP89" s="45"/>
      <c r="AQ89" s="5"/>
      <c r="AR89" s="4"/>
      <c r="AS89" s="26"/>
      <c r="AT89" s="44"/>
      <c r="AU89" s="44"/>
      <c r="AW89" s="44"/>
      <c r="AX89" s="44"/>
      <c r="AY89" s="26"/>
      <c r="AZ89" s="45"/>
      <c r="BA89" s="45"/>
      <c r="BB89" s="4"/>
      <c r="BC89" s="4"/>
      <c r="BD89" s="46"/>
      <c r="BE89" s="26"/>
      <c r="BF89" s="45"/>
      <c r="BG89" s="45"/>
      <c r="BH89" s="4"/>
      <c r="BI89" s="45"/>
      <c r="BJ89" s="45"/>
      <c r="BK89" s="5"/>
      <c r="BL89" s="4"/>
      <c r="BM89" s="26"/>
      <c r="BN89" s="44"/>
      <c r="BO89" s="44"/>
      <c r="BQ89" s="44"/>
      <c r="BR89" s="44"/>
      <c r="BS89" s="22"/>
      <c r="BT89" s="45"/>
      <c r="BU89" s="45"/>
      <c r="BV89" s="4"/>
      <c r="BW89" s="4"/>
      <c r="BX89" s="46"/>
      <c r="BY89" s="26"/>
      <c r="BZ89" s="45"/>
      <c r="CA89" s="45"/>
      <c r="CB89" s="4"/>
      <c r="CC89" s="45"/>
      <c r="CD89" s="45"/>
      <c r="CE89" s="26"/>
      <c r="CF89" s="4"/>
      <c r="CG89" s="26"/>
      <c r="CH89" s="44"/>
      <c r="CI89" s="44"/>
      <c r="CK89" s="44"/>
      <c r="CL89" s="44"/>
      <c r="CM89" s="26"/>
      <c r="CN89" s="45"/>
      <c r="CO89" s="45"/>
      <c r="CP89" s="4"/>
      <c r="CQ89" s="4"/>
      <c r="CR89" s="46"/>
      <c r="CS89" s="26"/>
      <c r="CT89" s="45"/>
      <c r="CU89" s="45"/>
      <c r="CV89" s="4"/>
      <c r="CW89" s="45"/>
      <c r="CX89" s="45"/>
      <c r="CY89" s="5"/>
      <c r="CZ89" s="4"/>
      <c r="DA89" s="26"/>
      <c r="DB89" s="44"/>
      <c r="DC89" s="44"/>
      <c r="DE89" s="44"/>
      <c r="DF89" s="44"/>
      <c r="DG89" s="26"/>
      <c r="DH89" s="45"/>
      <c r="DI89" s="45"/>
      <c r="DJ89" s="4"/>
      <c r="DK89" s="4"/>
      <c r="DL89" s="46"/>
      <c r="DM89" s="26"/>
      <c r="DN89" s="45"/>
      <c r="DO89" s="45"/>
      <c r="DP89" s="4"/>
      <c r="DQ89" s="45"/>
      <c r="DR89" s="45"/>
      <c r="DS89" s="5"/>
      <c r="DT89" s="4"/>
      <c r="DU89" s="26"/>
      <c r="DV89" s="44"/>
      <c r="DW89" s="44"/>
      <c r="DY89" s="44"/>
      <c r="DZ89" s="44"/>
      <c r="EA89" s="26"/>
      <c r="EB89" s="4"/>
      <c r="EC89" s="47"/>
      <c r="ED89" s="4"/>
      <c r="EE89" s="4"/>
      <c r="EF89" s="46"/>
      <c r="EG89" s="26"/>
      <c r="EH89" s="45"/>
      <c r="EI89" s="45"/>
      <c r="EJ89" s="4"/>
      <c r="EK89" s="45"/>
      <c r="EL89" s="45"/>
      <c r="EM89" s="5"/>
      <c r="EN89" s="4"/>
      <c r="EO89" s="26"/>
      <c r="EP89" s="44"/>
      <c r="EQ89" s="44"/>
      <c r="ES89" s="44"/>
      <c r="ET89" s="44"/>
      <c r="EU89" s="26"/>
      <c r="EV89" s="45"/>
      <c r="EW89" s="45"/>
      <c r="EX89" s="4"/>
      <c r="EY89" s="4"/>
      <c r="EZ89" s="46"/>
      <c r="FA89" s="26"/>
      <c r="FB89" s="45"/>
      <c r="FC89" s="45"/>
      <c r="FD89" s="4"/>
      <c r="FE89" s="45"/>
      <c r="FF89" s="45"/>
      <c r="FG89" s="5"/>
      <c r="FH89" s="4"/>
      <c r="FI89" s="26"/>
      <c r="FJ89" s="44"/>
      <c r="FK89" s="44"/>
      <c r="FM89" s="44"/>
      <c r="FN89" s="44"/>
      <c r="FO89" s="26"/>
      <c r="FP89" s="45"/>
      <c r="FQ89" s="45"/>
      <c r="FR89" s="4"/>
      <c r="FS89" s="4"/>
      <c r="FT89" s="46"/>
      <c r="FU89" s="26"/>
      <c r="FV89" s="45"/>
      <c r="FW89" s="45"/>
      <c r="FX89" s="4"/>
      <c r="FY89" s="45"/>
      <c r="FZ89" s="45"/>
      <c r="GA89" s="16"/>
      <c r="GI89" s="53"/>
      <c r="GN89" s="54"/>
      <c r="GU89" s="16"/>
      <c r="HC89" s="53"/>
      <c r="HH89" s="54"/>
      <c r="HO89" s="16"/>
      <c r="HW89" s="53"/>
      <c r="IB89" s="54"/>
      <c r="II89" s="16"/>
      <c r="IQ89" s="53"/>
      <c r="IV89" s="54"/>
    </row>
    <row r="90" spans="1:256" ht="13.5" customHeight="1" x14ac:dyDescent="0.25">
      <c r="A90" s="59"/>
      <c r="C90" s="5"/>
      <c r="D90" s="4"/>
      <c r="E90" s="26"/>
      <c r="F90" s="44"/>
      <c r="G90" s="45"/>
      <c r="I90" s="44"/>
      <c r="J90" s="45"/>
      <c r="K90" s="26"/>
      <c r="L90" s="45"/>
      <c r="M90" s="45"/>
      <c r="N90" s="4"/>
      <c r="O90" s="4"/>
      <c r="P90" s="46"/>
      <c r="Q90" s="26"/>
      <c r="R90" s="45"/>
      <c r="S90" s="45"/>
      <c r="T90" s="4"/>
      <c r="U90" s="45"/>
      <c r="V90" s="45"/>
      <c r="W90" s="5"/>
      <c r="X90" s="4"/>
      <c r="Y90" s="26"/>
      <c r="Z90" s="44"/>
      <c r="AA90" s="44"/>
      <c r="AC90" s="44"/>
      <c r="AD90" s="44"/>
      <c r="AE90" s="26"/>
      <c r="AF90" s="45"/>
      <c r="AG90" s="45"/>
      <c r="AH90" s="4"/>
      <c r="AI90" s="4"/>
      <c r="AJ90" s="46"/>
      <c r="AK90" s="26"/>
      <c r="AL90" s="4"/>
      <c r="AM90" s="45"/>
      <c r="AN90" s="4"/>
      <c r="AO90" s="45"/>
      <c r="AP90" s="45"/>
      <c r="AQ90" s="5"/>
      <c r="AR90" s="4"/>
      <c r="AS90" s="26"/>
      <c r="AT90" s="44"/>
      <c r="AU90" s="44"/>
      <c r="AW90" s="44"/>
      <c r="AX90" s="44"/>
      <c r="AY90" s="26"/>
      <c r="AZ90" s="45"/>
      <c r="BA90" s="45"/>
      <c r="BB90" s="4"/>
      <c r="BC90" s="4"/>
      <c r="BD90" s="46"/>
      <c r="BE90" s="26"/>
      <c r="BF90" s="45"/>
      <c r="BG90" s="45"/>
      <c r="BH90" s="4"/>
      <c r="BI90" s="45"/>
      <c r="BJ90" s="45"/>
      <c r="BK90" s="5"/>
      <c r="BL90" s="4"/>
      <c r="BM90" s="26"/>
      <c r="BN90" s="44"/>
      <c r="BO90" s="44"/>
      <c r="BQ90" s="44"/>
      <c r="BR90" s="44"/>
      <c r="BS90" s="22"/>
      <c r="BT90" s="45"/>
      <c r="BU90" s="45"/>
      <c r="BV90" s="4"/>
      <c r="BW90" s="4"/>
      <c r="BX90" s="46"/>
      <c r="BY90" s="26"/>
      <c r="BZ90" s="45"/>
      <c r="CA90" s="45"/>
      <c r="CB90" s="4"/>
      <c r="CC90" s="45"/>
      <c r="CD90" s="45"/>
      <c r="CE90" s="26"/>
      <c r="CF90" s="4"/>
      <c r="CG90" s="26"/>
      <c r="CH90" s="44"/>
      <c r="CI90" s="44"/>
      <c r="CK90" s="44"/>
      <c r="CL90" s="44"/>
      <c r="CM90" s="26"/>
      <c r="CN90" s="45"/>
      <c r="CO90" s="45"/>
      <c r="CP90" s="4"/>
      <c r="CQ90" s="4"/>
      <c r="CR90" s="46"/>
      <c r="CS90" s="26"/>
      <c r="CT90" s="45"/>
      <c r="CU90" s="45"/>
      <c r="CV90" s="4"/>
      <c r="CW90" s="45"/>
      <c r="CX90" s="45"/>
      <c r="CY90" s="5"/>
      <c r="CZ90" s="4"/>
      <c r="DA90" s="26"/>
      <c r="DB90" s="44"/>
      <c r="DC90" s="44"/>
      <c r="DE90" s="44"/>
      <c r="DF90" s="44"/>
      <c r="DG90" s="26"/>
      <c r="DH90" s="45"/>
      <c r="DI90" s="45"/>
      <c r="DJ90" s="4"/>
      <c r="DK90" s="4"/>
      <c r="DL90" s="46"/>
      <c r="DM90" s="26"/>
      <c r="DN90" s="45"/>
      <c r="DO90" s="45"/>
      <c r="DP90" s="4"/>
      <c r="DQ90" s="45"/>
      <c r="DR90" s="45"/>
      <c r="DS90" s="5"/>
      <c r="DT90" s="4"/>
      <c r="DU90" s="26"/>
      <c r="DV90" s="44"/>
      <c r="DW90" s="44"/>
      <c r="DY90" s="44"/>
      <c r="DZ90" s="44"/>
      <c r="EA90" s="26"/>
      <c r="EB90" s="4"/>
      <c r="EC90" s="47"/>
      <c r="ED90" s="4"/>
      <c r="EE90" s="4"/>
      <c r="EF90" s="46"/>
      <c r="EG90" s="26"/>
      <c r="EH90" s="45"/>
      <c r="EI90" s="45"/>
      <c r="EJ90" s="4"/>
      <c r="EK90" s="45"/>
      <c r="EL90" s="45"/>
      <c r="EM90" s="5"/>
      <c r="EN90" s="4"/>
      <c r="EO90" s="26"/>
      <c r="EP90" s="44"/>
      <c r="EQ90" s="44"/>
      <c r="ES90" s="44"/>
      <c r="ET90" s="44"/>
      <c r="EU90" s="26"/>
      <c r="EV90" s="45"/>
      <c r="EW90" s="45"/>
      <c r="EX90" s="4"/>
      <c r="EY90" s="4"/>
      <c r="EZ90" s="46"/>
      <c r="FA90" s="26"/>
      <c r="FB90" s="45"/>
      <c r="FC90" s="45"/>
      <c r="FD90" s="4"/>
      <c r="FE90" s="45"/>
      <c r="FF90" s="45"/>
      <c r="FG90" s="5"/>
      <c r="FH90" s="4"/>
      <c r="FI90" s="26"/>
      <c r="FJ90" s="44"/>
      <c r="FK90" s="44"/>
      <c r="FM90" s="44"/>
      <c r="FN90" s="44"/>
      <c r="FO90" s="26"/>
      <c r="FP90" s="45"/>
      <c r="FQ90" s="45"/>
      <c r="FR90" s="4"/>
      <c r="FS90" s="4"/>
      <c r="FT90" s="46"/>
      <c r="FU90" s="26"/>
      <c r="FV90" s="45"/>
      <c r="FW90" s="45"/>
      <c r="FX90" s="4"/>
      <c r="FY90" s="45"/>
      <c r="FZ90" s="45"/>
      <c r="GA90" s="16"/>
      <c r="GI90" s="53"/>
      <c r="GN90" s="54"/>
      <c r="GU90" s="16"/>
      <c r="HC90" s="53"/>
      <c r="HH90" s="54"/>
      <c r="HO90" s="16"/>
      <c r="HW90" s="53"/>
      <c r="IB90" s="54"/>
      <c r="II90" s="16"/>
      <c r="IQ90" s="53"/>
      <c r="IV90" s="54"/>
    </row>
    <row r="91" spans="1:256" ht="13.5" customHeight="1" x14ac:dyDescent="0.25">
      <c r="A91" s="59"/>
      <c r="C91" s="5"/>
      <c r="D91" s="4"/>
      <c r="E91" s="26"/>
      <c r="F91" s="44"/>
      <c r="G91" s="45"/>
      <c r="I91" s="44"/>
      <c r="J91" s="45"/>
      <c r="K91" s="26"/>
      <c r="L91" s="45"/>
      <c r="M91" s="45"/>
      <c r="N91" s="4"/>
      <c r="O91" s="4"/>
      <c r="P91" s="46"/>
      <c r="Q91" s="26"/>
      <c r="R91" s="45"/>
      <c r="S91" s="45"/>
      <c r="T91" s="4"/>
      <c r="U91" s="45"/>
      <c r="V91" s="45"/>
      <c r="W91" s="5"/>
      <c r="X91" s="4"/>
      <c r="Y91" s="26"/>
      <c r="Z91" s="44"/>
      <c r="AA91" s="44"/>
      <c r="AC91" s="44"/>
      <c r="AD91" s="44"/>
      <c r="AE91" s="26"/>
      <c r="AF91" s="45"/>
      <c r="AG91" s="45"/>
      <c r="AH91" s="4"/>
      <c r="AI91" s="4"/>
      <c r="AJ91" s="46"/>
      <c r="AK91" s="26"/>
      <c r="AL91" s="4"/>
      <c r="AM91" s="45"/>
      <c r="AN91" s="4"/>
      <c r="AO91" s="45"/>
      <c r="AP91" s="45"/>
      <c r="AQ91" s="5"/>
      <c r="AR91" s="4"/>
      <c r="AS91" s="26"/>
      <c r="AT91" s="44"/>
      <c r="AU91" s="44"/>
      <c r="AW91" s="44"/>
      <c r="AX91" s="44"/>
      <c r="AY91" s="26"/>
      <c r="AZ91" s="45"/>
      <c r="BA91" s="45"/>
      <c r="BB91" s="4"/>
      <c r="BC91" s="4"/>
      <c r="BD91" s="46"/>
      <c r="BE91" s="26"/>
      <c r="BF91" s="45"/>
      <c r="BG91" s="45"/>
      <c r="BH91" s="4"/>
      <c r="BI91" s="45"/>
      <c r="BJ91" s="45"/>
      <c r="BK91" s="5"/>
      <c r="BL91" s="4"/>
      <c r="BM91" s="26"/>
      <c r="BN91" s="44"/>
      <c r="BO91" s="44"/>
      <c r="BQ91" s="44"/>
      <c r="BR91" s="44"/>
      <c r="BS91" s="22"/>
      <c r="BT91" s="45"/>
      <c r="BU91" s="45"/>
      <c r="BV91" s="4"/>
      <c r="BW91" s="4"/>
      <c r="BX91" s="46"/>
      <c r="BY91" s="26"/>
      <c r="BZ91" s="45"/>
      <c r="CA91" s="45"/>
      <c r="CB91" s="4"/>
      <c r="CC91" s="45"/>
      <c r="CD91" s="45"/>
      <c r="CE91" s="26"/>
      <c r="CF91" s="4"/>
      <c r="CG91" s="26"/>
      <c r="CH91" s="44"/>
      <c r="CI91" s="44"/>
      <c r="CK91" s="44"/>
      <c r="CL91" s="44"/>
      <c r="CM91" s="26"/>
      <c r="CN91" s="45"/>
      <c r="CO91" s="45"/>
      <c r="CP91" s="4"/>
      <c r="CQ91" s="4"/>
      <c r="CR91" s="46"/>
      <c r="CS91" s="26"/>
      <c r="CT91" s="45"/>
      <c r="CU91" s="45"/>
      <c r="CV91" s="4"/>
      <c r="CW91" s="45"/>
      <c r="CX91" s="45"/>
      <c r="CY91" s="5"/>
      <c r="CZ91" s="4"/>
      <c r="DA91" s="26"/>
      <c r="DB91" s="44"/>
      <c r="DC91" s="44"/>
      <c r="DE91" s="44"/>
      <c r="DF91" s="44"/>
      <c r="DG91" s="26"/>
      <c r="DH91" s="45"/>
      <c r="DI91" s="45"/>
      <c r="DJ91" s="4"/>
      <c r="DK91" s="4"/>
      <c r="DL91" s="46"/>
      <c r="DM91" s="26"/>
      <c r="DN91" s="45"/>
      <c r="DO91" s="45"/>
      <c r="DP91" s="4"/>
      <c r="DQ91" s="45"/>
      <c r="DR91" s="45"/>
      <c r="DS91" s="5"/>
      <c r="DT91" s="4"/>
      <c r="DU91" s="26"/>
      <c r="DV91" s="44"/>
      <c r="DW91" s="44"/>
      <c r="DY91" s="44"/>
      <c r="DZ91" s="44"/>
      <c r="EA91" s="26"/>
      <c r="EB91" s="4"/>
      <c r="EC91" s="47"/>
      <c r="ED91" s="4"/>
      <c r="EE91" s="4"/>
      <c r="EF91" s="46"/>
      <c r="EG91" s="26"/>
      <c r="EH91" s="45"/>
      <c r="EI91" s="45"/>
      <c r="EJ91" s="4"/>
      <c r="EK91" s="45"/>
      <c r="EL91" s="45"/>
      <c r="EM91" s="5"/>
      <c r="EN91" s="4"/>
      <c r="EO91" s="26"/>
      <c r="EP91" s="44"/>
      <c r="EQ91" s="44"/>
      <c r="ES91" s="44"/>
      <c r="ET91" s="44"/>
      <c r="EU91" s="26"/>
      <c r="EV91" s="45"/>
      <c r="EW91" s="45"/>
      <c r="EX91" s="4"/>
      <c r="EY91" s="4"/>
      <c r="EZ91" s="46"/>
      <c r="FA91" s="26"/>
      <c r="FB91" s="45"/>
      <c r="FC91" s="45"/>
      <c r="FD91" s="4"/>
      <c r="FE91" s="45"/>
      <c r="FF91" s="45"/>
      <c r="FG91" s="5"/>
      <c r="FH91" s="4"/>
      <c r="FI91" s="26"/>
      <c r="FJ91" s="44"/>
      <c r="FK91" s="44"/>
      <c r="FM91" s="44"/>
      <c r="FN91" s="44"/>
      <c r="FO91" s="26"/>
      <c r="FP91" s="45"/>
      <c r="FQ91" s="45"/>
      <c r="FR91" s="4"/>
      <c r="FS91" s="4"/>
      <c r="FT91" s="46"/>
      <c r="FU91" s="26"/>
      <c r="FV91" s="45"/>
      <c r="FW91" s="45"/>
      <c r="FX91" s="4"/>
      <c r="FY91" s="45"/>
      <c r="FZ91" s="45"/>
      <c r="GA91" s="16"/>
      <c r="GI91" s="53"/>
      <c r="GN91" s="54"/>
      <c r="GU91" s="16"/>
      <c r="HC91" s="53"/>
      <c r="HH91" s="54"/>
      <c r="HO91" s="16"/>
      <c r="HW91" s="53"/>
      <c r="IB91" s="54"/>
      <c r="II91" s="16"/>
      <c r="IQ91" s="53"/>
      <c r="IV91" s="54"/>
    </row>
    <row r="92" spans="1:256" ht="13.5" customHeight="1" x14ac:dyDescent="0.25">
      <c r="A92" s="59"/>
      <c r="C92" s="5"/>
      <c r="D92" s="4"/>
      <c r="E92" s="26"/>
      <c r="F92" s="44"/>
      <c r="G92" s="45"/>
      <c r="I92" s="44"/>
      <c r="J92" s="45"/>
      <c r="K92" s="26"/>
      <c r="L92" s="45"/>
      <c r="M92" s="45"/>
      <c r="N92" s="4"/>
      <c r="O92" s="4"/>
      <c r="P92" s="46"/>
      <c r="Q92" s="26"/>
      <c r="R92" s="45"/>
      <c r="S92" s="45"/>
      <c r="T92" s="4"/>
      <c r="U92" s="45"/>
      <c r="V92" s="45"/>
      <c r="W92" s="5"/>
      <c r="X92" s="4"/>
      <c r="Y92" s="26"/>
      <c r="Z92" s="44"/>
      <c r="AA92" s="44"/>
      <c r="AC92" s="44"/>
      <c r="AD92" s="44"/>
      <c r="AE92" s="26"/>
      <c r="AF92" s="45"/>
      <c r="AG92" s="45"/>
      <c r="AH92" s="4"/>
      <c r="AI92" s="4"/>
      <c r="AJ92" s="46"/>
      <c r="AK92" s="26"/>
      <c r="AL92" s="4"/>
      <c r="AM92" s="45"/>
      <c r="AN92" s="4"/>
      <c r="AO92" s="45"/>
      <c r="AP92" s="45"/>
      <c r="AQ92" s="5"/>
      <c r="AR92" s="4"/>
      <c r="AS92" s="26"/>
      <c r="AT92" s="44"/>
      <c r="AU92" s="44"/>
      <c r="AW92" s="44"/>
      <c r="AX92" s="44"/>
      <c r="AY92" s="26"/>
      <c r="AZ92" s="45"/>
      <c r="BA92" s="45"/>
      <c r="BB92" s="4"/>
      <c r="BC92" s="4"/>
      <c r="BD92" s="46"/>
      <c r="BE92" s="26"/>
      <c r="BF92" s="45"/>
      <c r="BG92" s="45"/>
      <c r="BH92" s="4"/>
      <c r="BI92" s="45"/>
      <c r="BJ92" s="45"/>
      <c r="BK92" s="5"/>
      <c r="BL92" s="4"/>
      <c r="BM92" s="26"/>
      <c r="BN92" s="44"/>
      <c r="BO92" s="44"/>
      <c r="BQ92" s="44"/>
      <c r="BR92" s="44"/>
      <c r="BS92" s="22"/>
      <c r="BT92" s="45"/>
      <c r="BU92" s="45"/>
      <c r="BV92" s="4"/>
      <c r="BW92" s="4"/>
      <c r="BX92" s="46"/>
      <c r="BY92" s="26"/>
      <c r="BZ92" s="45"/>
      <c r="CA92" s="45"/>
      <c r="CB92" s="4"/>
      <c r="CC92" s="45"/>
      <c r="CD92" s="45"/>
      <c r="CE92" s="26"/>
      <c r="CF92" s="4"/>
      <c r="CG92" s="26"/>
      <c r="CH92" s="44"/>
      <c r="CI92" s="44"/>
      <c r="CK92" s="44"/>
      <c r="CL92" s="44"/>
      <c r="CM92" s="26"/>
      <c r="CN92" s="45"/>
      <c r="CO92" s="45"/>
      <c r="CP92" s="4"/>
      <c r="CQ92" s="4"/>
      <c r="CR92" s="46"/>
      <c r="CS92" s="26"/>
      <c r="CT92" s="45"/>
      <c r="CU92" s="45"/>
      <c r="CV92" s="4"/>
      <c r="CW92" s="45"/>
      <c r="CX92" s="45"/>
      <c r="CY92" s="5"/>
      <c r="CZ92" s="4"/>
      <c r="DA92" s="26"/>
      <c r="DB92" s="44"/>
      <c r="DC92" s="44"/>
      <c r="DE92" s="44"/>
      <c r="DF92" s="44"/>
      <c r="DG92" s="26"/>
      <c r="DH92" s="45"/>
      <c r="DI92" s="45"/>
      <c r="DJ92" s="4"/>
      <c r="DK92" s="4"/>
      <c r="DL92" s="46"/>
      <c r="DM92" s="26"/>
      <c r="DN92" s="45"/>
      <c r="DO92" s="45"/>
      <c r="DP92" s="4"/>
      <c r="DQ92" s="45"/>
      <c r="DR92" s="45"/>
      <c r="DS92" s="5"/>
      <c r="DT92" s="4"/>
      <c r="DU92" s="26"/>
      <c r="DV92" s="44"/>
      <c r="DW92" s="44"/>
      <c r="DY92" s="44"/>
      <c r="DZ92" s="44"/>
      <c r="EA92" s="26"/>
      <c r="EB92" s="4"/>
      <c r="EC92" s="47"/>
      <c r="ED92" s="4"/>
      <c r="EE92" s="4"/>
      <c r="EF92" s="46"/>
      <c r="EG92" s="26"/>
      <c r="EH92" s="45"/>
      <c r="EI92" s="45"/>
      <c r="EJ92" s="4"/>
      <c r="EK92" s="45"/>
      <c r="EL92" s="45"/>
      <c r="EM92" s="5"/>
      <c r="EN92" s="4"/>
      <c r="EO92" s="26"/>
      <c r="EP92" s="44"/>
      <c r="EQ92" s="44"/>
      <c r="ES92" s="44"/>
      <c r="ET92" s="44"/>
      <c r="EU92" s="26"/>
      <c r="EV92" s="45"/>
      <c r="EW92" s="45"/>
      <c r="EX92" s="4"/>
      <c r="EY92" s="4"/>
      <c r="EZ92" s="46"/>
      <c r="FA92" s="26"/>
      <c r="FB92" s="45"/>
      <c r="FC92" s="45"/>
      <c r="FD92" s="4"/>
      <c r="FE92" s="45"/>
      <c r="FF92" s="45"/>
      <c r="FG92" s="5"/>
      <c r="FH92" s="4"/>
      <c r="FI92" s="26"/>
      <c r="FJ92" s="44"/>
      <c r="FK92" s="44"/>
      <c r="FM92" s="44"/>
      <c r="FN92" s="44"/>
      <c r="FO92" s="26"/>
      <c r="FP92" s="45"/>
      <c r="FQ92" s="45"/>
      <c r="FR92" s="4"/>
      <c r="FS92" s="4"/>
      <c r="FT92" s="46"/>
      <c r="FU92" s="26"/>
      <c r="FV92" s="45"/>
      <c r="FW92" s="45"/>
      <c r="FX92" s="4"/>
      <c r="FY92" s="45"/>
      <c r="FZ92" s="45"/>
      <c r="GA92" s="16"/>
      <c r="GI92" s="53"/>
      <c r="GN92" s="54"/>
      <c r="GU92" s="16"/>
      <c r="HC92" s="53"/>
      <c r="HH92" s="54"/>
      <c r="HO92" s="16"/>
      <c r="HW92" s="53"/>
      <c r="IB92" s="54"/>
      <c r="II92" s="16"/>
      <c r="IQ92" s="53"/>
      <c r="IV92" s="54"/>
    </row>
    <row r="93" spans="1:256" ht="13.5" customHeight="1" x14ac:dyDescent="0.25">
      <c r="A93" s="59"/>
      <c r="C93" s="5"/>
      <c r="D93" s="4"/>
      <c r="E93" s="26"/>
      <c r="F93" s="44"/>
      <c r="G93" s="45"/>
      <c r="I93" s="44"/>
      <c r="J93" s="45"/>
      <c r="K93" s="26"/>
      <c r="L93" s="45"/>
      <c r="M93" s="45"/>
      <c r="N93" s="4"/>
      <c r="O93" s="4"/>
      <c r="P93" s="46"/>
      <c r="Q93" s="26"/>
      <c r="R93" s="45"/>
      <c r="S93" s="45"/>
      <c r="T93" s="4"/>
      <c r="U93" s="45"/>
      <c r="V93" s="45"/>
      <c r="W93" s="5"/>
      <c r="X93" s="4"/>
      <c r="Y93" s="26"/>
      <c r="Z93" s="44"/>
      <c r="AA93" s="44"/>
      <c r="AC93" s="44"/>
      <c r="AD93" s="44"/>
      <c r="AE93" s="26"/>
      <c r="AF93" s="45"/>
      <c r="AG93" s="45"/>
      <c r="AH93" s="4"/>
      <c r="AI93" s="4"/>
      <c r="AJ93" s="46"/>
      <c r="AK93" s="26"/>
      <c r="AL93" s="4"/>
      <c r="AM93" s="45"/>
      <c r="AN93" s="4"/>
      <c r="AO93" s="45"/>
      <c r="AP93" s="45"/>
      <c r="AQ93" s="5"/>
      <c r="AR93" s="4"/>
      <c r="AS93" s="26"/>
      <c r="AT93" s="44"/>
      <c r="AU93" s="44"/>
      <c r="AW93" s="44"/>
      <c r="AX93" s="44"/>
      <c r="AY93" s="26"/>
      <c r="AZ93" s="45"/>
      <c r="BA93" s="45"/>
      <c r="BB93" s="4"/>
      <c r="BC93" s="4"/>
      <c r="BD93" s="46"/>
      <c r="BE93" s="26"/>
      <c r="BF93" s="45"/>
      <c r="BG93" s="45"/>
      <c r="BH93" s="4"/>
      <c r="BI93" s="45"/>
      <c r="BJ93" s="45"/>
      <c r="BK93" s="5"/>
      <c r="BL93" s="4"/>
      <c r="BM93" s="26"/>
      <c r="BN93" s="44"/>
      <c r="BO93" s="44"/>
      <c r="BQ93" s="44"/>
      <c r="BR93" s="44"/>
      <c r="BS93" s="22"/>
      <c r="BT93" s="45"/>
      <c r="BU93" s="45"/>
      <c r="BV93" s="4"/>
      <c r="BW93" s="4"/>
      <c r="BX93" s="46"/>
      <c r="BY93" s="26"/>
      <c r="BZ93" s="45"/>
      <c r="CA93" s="45"/>
      <c r="CB93" s="4"/>
      <c r="CC93" s="45"/>
      <c r="CD93" s="45"/>
      <c r="CE93" s="26"/>
      <c r="CF93" s="4"/>
      <c r="CG93" s="26"/>
      <c r="CH93" s="44"/>
      <c r="CI93" s="44"/>
      <c r="CK93" s="44"/>
      <c r="CL93" s="44"/>
      <c r="CM93" s="26"/>
      <c r="CN93" s="45"/>
      <c r="CO93" s="45"/>
      <c r="CP93" s="4"/>
      <c r="CQ93" s="4"/>
      <c r="CR93" s="46"/>
      <c r="CS93" s="26"/>
      <c r="CT93" s="45"/>
      <c r="CU93" s="45"/>
      <c r="CV93" s="4"/>
      <c r="CW93" s="45"/>
      <c r="CX93" s="45"/>
      <c r="CY93" s="5"/>
      <c r="CZ93" s="4"/>
      <c r="DA93" s="26"/>
      <c r="DB93" s="44"/>
      <c r="DC93" s="44"/>
      <c r="DE93" s="44"/>
      <c r="DF93" s="44"/>
      <c r="DG93" s="26"/>
      <c r="DH93" s="45"/>
      <c r="DI93" s="45"/>
      <c r="DJ93" s="4"/>
      <c r="DK93" s="4"/>
      <c r="DL93" s="46"/>
      <c r="DM93" s="26"/>
      <c r="DN93" s="45"/>
      <c r="DO93" s="45"/>
      <c r="DP93" s="4"/>
      <c r="DQ93" s="45"/>
      <c r="DR93" s="45"/>
      <c r="DS93" s="5"/>
      <c r="DT93" s="4"/>
      <c r="DU93" s="26"/>
      <c r="DV93" s="44"/>
      <c r="DW93" s="44"/>
      <c r="DY93" s="44"/>
      <c r="DZ93" s="44"/>
      <c r="EA93" s="26"/>
      <c r="EB93" s="4"/>
      <c r="EC93" s="47"/>
      <c r="ED93" s="4"/>
      <c r="EE93" s="4"/>
      <c r="EF93" s="46"/>
      <c r="EG93" s="26"/>
      <c r="EH93" s="45"/>
      <c r="EI93" s="45"/>
      <c r="EJ93" s="4"/>
      <c r="EK93" s="45"/>
      <c r="EL93" s="45"/>
      <c r="EM93" s="5"/>
      <c r="EN93" s="4"/>
      <c r="EO93" s="26"/>
      <c r="EP93" s="44"/>
      <c r="EQ93" s="44"/>
      <c r="ES93" s="44"/>
      <c r="ET93" s="44"/>
      <c r="EU93" s="26"/>
      <c r="EV93" s="45"/>
      <c r="EW93" s="45"/>
      <c r="EX93" s="4"/>
      <c r="EY93" s="4"/>
      <c r="EZ93" s="46"/>
      <c r="FA93" s="26"/>
      <c r="FB93" s="45"/>
      <c r="FC93" s="45"/>
      <c r="FD93" s="4"/>
      <c r="FE93" s="45"/>
      <c r="FF93" s="45"/>
      <c r="FG93" s="5"/>
      <c r="FH93" s="4"/>
      <c r="FI93" s="26"/>
      <c r="FJ93" s="44"/>
      <c r="FK93" s="44"/>
      <c r="FM93" s="44"/>
      <c r="FN93" s="44"/>
      <c r="FO93" s="26"/>
      <c r="FP93" s="45"/>
      <c r="FQ93" s="45"/>
      <c r="FR93" s="4"/>
      <c r="FS93" s="4"/>
      <c r="FT93" s="46"/>
      <c r="FU93" s="26"/>
      <c r="FV93" s="45"/>
      <c r="FW93" s="45"/>
      <c r="FX93" s="4"/>
      <c r="FY93" s="45"/>
      <c r="FZ93" s="45"/>
      <c r="GA93" s="16"/>
      <c r="GI93" s="53"/>
      <c r="GN93" s="54"/>
      <c r="GU93" s="16"/>
      <c r="HC93" s="53"/>
      <c r="HH93" s="54"/>
      <c r="HO93" s="16"/>
      <c r="HW93" s="53"/>
      <c r="IB93" s="54"/>
      <c r="II93" s="16"/>
      <c r="IQ93" s="53"/>
      <c r="IV93" s="54"/>
    </row>
    <row r="94" spans="1:256" ht="13.5" customHeight="1" x14ac:dyDescent="0.25">
      <c r="A94" s="59"/>
      <c r="C94" s="5"/>
      <c r="D94" s="4"/>
      <c r="E94" s="26"/>
      <c r="F94" s="44"/>
      <c r="G94" s="45"/>
      <c r="I94" s="44"/>
      <c r="J94" s="45"/>
      <c r="K94" s="26"/>
      <c r="L94" s="45"/>
      <c r="M94" s="45"/>
      <c r="N94" s="4"/>
      <c r="O94" s="4"/>
      <c r="P94" s="46"/>
      <c r="Q94" s="26"/>
      <c r="R94" s="45"/>
      <c r="S94" s="45"/>
      <c r="T94" s="4"/>
      <c r="U94" s="45"/>
      <c r="V94" s="45"/>
      <c r="W94" s="5"/>
      <c r="X94" s="4"/>
      <c r="Y94" s="26"/>
      <c r="Z94" s="44"/>
      <c r="AA94" s="44"/>
      <c r="AC94" s="44"/>
      <c r="AD94" s="44"/>
      <c r="AE94" s="26"/>
      <c r="AF94" s="45"/>
      <c r="AG94" s="45"/>
      <c r="AH94" s="4"/>
      <c r="AI94" s="4"/>
      <c r="AJ94" s="46"/>
      <c r="AK94" s="26"/>
      <c r="AL94" s="4"/>
      <c r="AM94" s="45"/>
      <c r="AN94" s="4"/>
      <c r="AO94" s="45"/>
      <c r="AP94" s="45"/>
      <c r="AQ94" s="5"/>
      <c r="AR94" s="4"/>
      <c r="AS94" s="26"/>
      <c r="AT94" s="44"/>
      <c r="AU94" s="44"/>
      <c r="AW94" s="44"/>
      <c r="AX94" s="44"/>
      <c r="AY94" s="26"/>
      <c r="AZ94" s="45"/>
      <c r="BA94" s="45"/>
      <c r="BB94" s="4"/>
      <c r="BC94" s="4"/>
      <c r="BD94" s="46"/>
      <c r="BE94" s="26"/>
      <c r="BF94" s="45"/>
      <c r="BG94" s="45"/>
      <c r="BH94" s="4"/>
      <c r="BI94" s="45"/>
      <c r="BJ94" s="45"/>
      <c r="BK94" s="5"/>
      <c r="BL94" s="4"/>
      <c r="BM94" s="26"/>
      <c r="BN94" s="44"/>
      <c r="BO94" s="44"/>
      <c r="BQ94" s="44"/>
      <c r="BR94" s="44"/>
      <c r="BS94" s="22"/>
      <c r="BT94" s="45"/>
      <c r="BU94" s="45"/>
      <c r="BV94" s="4"/>
      <c r="BW94" s="4"/>
      <c r="BX94" s="46"/>
      <c r="BY94" s="26"/>
      <c r="BZ94" s="45"/>
      <c r="CA94" s="45"/>
      <c r="CB94" s="4"/>
      <c r="CC94" s="45"/>
      <c r="CD94" s="45"/>
      <c r="CE94" s="26"/>
      <c r="CF94" s="4"/>
      <c r="CG94" s="26"/>
      <c r="CH94" s="44"/>
      <c r="CI94" s="44"/>
      <c r="CK94" s="44"/>
      <c r="CL94" s="44"/>
      <c r="CM94" s="26"/>
      <c r="CN94" s="45"/>
      <c r="CO94" s="45"/>
      <c r="CP94" s="4"/>
      <c r="CQ94" s="4"/>
      <c r="CR94" s="46"/>
      <c r="CS94" s="26"/>
      <c r="CT94" s="45"/>
      <c r="CU94" s="45"/>
      <c r="CV94" s="4"/>
      <c r="CW94" s="45"/>
      <c r="CX94" s="45"/>
      <c r="CY94" s="5"/>
      <c r="CZ94" s="4"/>
      <c r="DA94" s="26"/>
      <c r="DB94" s="44"/>
      <c r="DC94" s="44"/>
      <c r="DE94" s="44"/>
      <c r="DF94" s="44"/>
      <c r="DG94" s="26"/>
      <c r="DH94" s="45"/>
      <c r="DI94" s="45"/>
      <c r="DJ94" s="4"/>
      <c r="DK94" s="4"/>
      <c r="DL94" s="46"/>
      <c r="DM94" s="26"/>
      <c r="DN94" s="45"/>
      <c r="DO94" s="45"/>
      <c r="DP94" s="4"/>
      <c r="DQ94" s="45"/>
      <c r="DR94" s="45"/>
      <c r="DS94" s="5"/>
      <c r="DT94" s="4"/>
      <c r="DU94" s="26"/>
      <c r="DV94" s="44"/>
      <c r="DW94" s="44"/>
      <c r="DY94" s="44"/>
      <c r="DZ94" s="44"/>
      <c r="EA94" s="26"/>
      <c r="EB94" s="4"/>
      <c r="EC94" s="47"/>
      <c r="ED94" s="4"/>
      <c r="EE94" s="4"/>
      <c r="EF94" s="46"/>
      <c r="EG94" s="26"/>
      <c r="EH94" s="45"/>
      <c r="EI94" s="45"/>
      <c r="EJ94" s="4"/>
      <c r="EK94" s="45"/>
      <c r="EL94" s="45"/>
      <c r="EM94" s="5"/>
      <c r="EN94" s="4"/>
      <c r="EO94" s="26"/>
      <c r="EP94" s="44"/>
      <c r="EQ94" s="44"/>
      <c r="ES94" s="44"/>
      <c r="ET94" s="44"/>
      <c r="EU94" s="26"/>
      <c r="EV94" s="45"/>
      <c r="EW94" s="45"/>
      <c r="EX94" s="4"/>
      <c r="EY94" s="4"/>
      <c r="EZ94" s="46"/>
      <c r="FA94" s="26"/>
      <c r="FB94" s="45"/>
      <c r="FC94" s="45"/>
      <c r="FD94" s="4"/>
      <c r="FE94" s="45"/>
      <c r="FF94" s="45"/>
      <c r="FG94" s="5"/>
      <c r="FH94" s="4"/>
      <c r="FI94" s="26"/>
      <c r="FJ94" s="44"/>
      <c r="FK94" s="44"/>
      <c r="FM94" s="44"/>
      <c r="FN94" s="44"/>
      <c r="FO94" s="26"/>
      <c r="FP94" s="45"/>
      <c r="FQ94" s="45"/>
      <c r="FR94" s="4"/>
      <c r="FS94" s="4"/>
      <c r="FT94" s="46"/>
      <c r="FU94" s="26"/>
      <c r="FV94" s="45"/>
      <c r="FW94" s="45"/>
      <c r="FX94" s="4"/>
      <c r="FY94" s="45"/>
      <c r="FZ94" s="45"/>
      <c r="GA94" s="16"/>
      <c r="GI94" s="53"/>
      <c r="GN94" s="54"/>
      <c r="GU94" s="16"/>
      <c r="HC94" s="53"/>
      <c r="HH94" s="54"/>
      <c r="HO94" s="16"/>
      <c r="HW94" s="53"/>
      <c r="IB94" s="54"/>
      <c r="II94" s="16"/>
      <c r="IQ94" s="53"/>
      <c r="IV94" s="54"/>
    </row>
    <row r="95" spans="1:256" ht="13.5" customHeight="1" x14ac:dyDescent="0.25">
      <c r="A95" s="59"/>
      <c r="C95" s="5"/>
      <c r="D95" s="4"/>
      <c r="E95" s="26"/>
      <c r="F95" s="44"/>
      <c r="G95" s="45"/>
      <c r="I95" s="44"/>
      <c r="J95" s="45"/>
      <c r="K95" s="26"/>
      <c r="L95" s="45"/>
      <c r="M95" s="45"/>
      <c r="N95" s="4"/>
      <c r="O95" s="4"/>
      <c r="P95" s="46"/>
      <c r="Q95" s="26"/>
      <c r="R95" s="45"/>
      <c r="S95" s="45"/>
      <c r="T95" s="4"/>
      <c r="U95" s="45"/>
      <c r="V95" s="45"/>
      <c r="W95" s="5"/>
      <c r="X95" s="4"/>
      <c r="Y95" s="26"/>
      <c r="Z95" s="44"/>
      <c r="AA95" s="44"/>
      <c r="AC95" s="44"/>
      <c r="AD95" s="44"/>
      <c r="AE95" s="26"/>
      <c r="AF95" s="45"/>
      <c r="AG95" s="45"/>
      <c r="AH95" s="4"/>
      <c r="AI95" s="4"/>
      <c r="AJ95" s="46"/>
      <c r="AK95" s="26"/>
      <c r="AL95" s="4"/>
      <c r="AM95" s="45"/>
      <c r="AN95" s="4"/>
      <c r="AO95" s="45"/>
      <c r="AP95" s="45"/>
      <c r="AQ95" s="5"/>
      <c r="AR95" s="4"/>
      <c r="AS95" s="26"/>
      <c r="AT95" s="44"/>
      <c r="AU95" s="44"/>
      <c r="AW95" s="44"/>
      <c r="AX95" s="44"/>
      <c r="AY95" s="26"/>
      <c r="AZ95" s="45"/>
      <c r="BA95" s="45"/>
      <c r="BB95" s="4"/>
      <c r="BC95" s="4"/>
      <c r="BD95" s="46"/>
      <c r="BE95" s="26"/>
      <c r="BF95" s="45"/>
      <c r="BG95" s="45"/>
      <c r="BH95" s="4"/>
      <c r="BI95" s="45"/>
      <c r="BJ95" s="45"/>
      <c r="BK95" s="5"/>
      <c r="BL95" s="4"/>
      <c r="BM95" s="26"/>
      <c r="BN95" s="44"/>
      <c r="BO95" s="44"/>
      <c r="BQ95" s="44"/>
      <c r="BR95" s="44"/>
      <c r="BS95" s="22"/>
      <c r="BT95" s="45"/>
      <c r="BU95" s="45"/>
      <c r="BV95" s="4"/>
      <c r="BW95" s="4"/>
      <c r="BX95" s="46"/>
      <c r="BY95" s="26"/>
      <c r="BZ95" s="45"/>
      <c r="CA95" s="45"/>
      <c r="CB95" s="4"/>
      <c r="CC95" s="45"/>
      <c r="CD95" s="45"/>
      <c r="CE95" s="26"/>
      <c r="CF95" s="4"/>
      <c r="CG95" s="26"/>
      <c r="CH95" s="44"/>
      <c r="CI95" s="44"/>
      <c r="CK95" s="44"/>
      <c r="CL95" s="44"/>
      <c r="CM95" s="26"/>
      <c r="CN95" s="45"/>
      <c r="CO95" s="45"/>
      <c r="CP95" s="4"/>
      <c r="CQ95" s="4"/>
      <c r="CR95" s="46"/>
      <c r="CS95" s="26"/>
      <c r="CT95" s="45"/>
      <c r="CU95" s="45"/>
      <c r="CV95" s="4"/>
      <c r="CW95" s="45"/>
      <c r="CX95" s="45"/>
      <c r="CY95" s="5"/>
      <c r="CZ95" s="4"/>
      <c r="DA95" s="26"/>
      <c r="DB95" s="44"/>
      <c r="DC95" s="44"/>
      <c r="DE95" s="44"/>
      <c r="DF95" s="44"/>
      <c r="DG95" s="26"/>
      <c r="DH95" s="45"/>
      <c r="DI95" s="45"/>
      <c r="DJ95" s="4"/>
      <c r="DK95" s="4"/>
      <c r="DL95" s="46"/>
      <c r="DM95" s="26"/>
      <c r="DN95" s="45"/>
      <c r="DO95" s="45"/>
      <c r="DP95" s="4"/>
      <c r="DQ95" s="45"/>
      <c r="DR95" s="45"/>
      <c r="DS95" s="5"/>
      <c r="DT95" s="4"/>
      <c r="DU95" s="26"/>
      <c r="DV95" s="44"/>
      <c r="DW95" s="44"/>
      <c r="DY95" s="44"/>
      <c r="DZ95" s="44"/>
      <c r="EA95" s="26"/>
      <c r="EB95" s="4"/>
      <c r="EC95" s="47"/>
      <c r="ED95" s="4"/>
      <c r="EE95" s="4"/>
      <c r="EF95" s="46"/>
      <c r="EG95" s="26"/>
      <c r="EH95" s="45"/>
      <c r="EI95" s="45"/>
      <c r="EJ95" s="4"/>
      <c r="EK95" s="45"/>
      <c r="EL95" s="45"/>
      <c r="EM95" s="5"/>
      <c r="EN95" s="4"/>
      <c r="EO95" s="26"/>
      <c r="EP95" s="44"/>
      <c r="EQ95" s="44"/>
      <c r="ES95" s="44"/>
      <c r="ET95" s="44"/>
      <c r="EU95" s="26"/>
      <c r="EV95" s="45"/>
      <c r="EW95" s="45"/>
      <c r="EX95" s="4"/>
      <c r="EY95" s="4"/>
      <c r="EZ95" s="46"/>
      <c r="FA95" s="26"/>
      <c r="FB95" s="45"/>
      <c r="FC95" s="45"/>
      <c r="FD95" s="4"/>
      <c r="FE95" s="45"/>
      <c r="FF95" s="45"/>
      <c r="FG95" s="5"/>
      <c r="FH95" s="4"/>
      <c r="FI95" s="26"/>
      <c r="FJ95" s="44"/>
      <c r="FK95" s="44"/>
      <c r="FM95" s="44"/>
      <c r="FN95" s="44"/>
      <c r="FO95" s="26"/>
      <c r="FP95" s="45"/>
      <c r="FQ95" s="45"/>
      <c r="FR95" s="4"/>
      <c r="FS95" s="4"/>
      <c r="FT95" s="46"/>
      <c r="FU95" s="26"/>
      <c r="FV95" s="45"/>
      <c r="FW95" s="45"/>
      <c r="FX95" s="4"/>
      <c r="FY95" s="45"/>
      <c r="FZ95" s="45"/>
      <c r="GA95" s="16"/>
      <c r="GI95" s="53"/>
      <c r="GN95" s="54"/>
      <c r="GU95" s="16"/>
      <c r="HC95" s="53"/>
      <c r="HH95" s="54"/>
      <c r="HO95" s="16"/>
      <c r="HW95" s="53"/>
      <c r="IB95" s="54"/>
      <c r="II95" s="16"/>
      <c r="IQ95" s="53"/>
      <c r="IV95" s="54"/>
    </row>
    <row r="96" spans="1:256" ht="13.5" customHeight="1" x14ac:dyDescent="0.25">
      <c r="A96" s="59"/>
      <c r="C96" s="5"/>
      <c r="D96" s="4"/>
      <c r="E96" s="26"/>
      <c r="F96" s="44"/>
      <c r="G96" s="45"/>
      <c r="I96" s="44"/>
      <c r="J96" s="45"/>
      <c r="K96" s="26"/>
      <c r="L96" s="45"/>
      <c r="M96" s="45"/>
      <c r="N96" s="4"/>
      <c r="O96" s="4"/>
      <c r="P96" s="46"/>
      <c r="Q96" s="26"/>
      <c r="R96" s="45"/>
      <c r="S96" s="45"/>
      <c r="T96" s="4"/>
      <c r="U96" s="45"/>
      <c r="V96" s="45"/>
      <c r="W96" s="5"/>
      <c r="X96" s="4"/>
      <c r="Y96" s="26"/>
      <c r="Z96" s="44"/>
      <c r="AA96" s="44"/>
      <c r="AC96" s="44"/>
      <c r="AD96" s="44"/>
      <c r="AE96" s="26"/>
      <c r="AF96" s="45"/>
      <c r="AG96" s="45"/>
      <c r="AH96" s="4"/>
      <c r="AI96" s="4"/>
      <c r="AJ96" s="46"/>
      <c r="AK96" s="26"/>
      <c r="AL96" s="4"/>
      <c r="AM96" s="45"/>
      <c r="AN96" s="4"/>
      <c r="AO96" s="45"/>
      <c r="AP96" s="45"/>
      <c r="AQ96" s="5"/>
      <c r="AR96" s="4"/>
      <c r="AS96" s="26"/>
      <c r="AT96" s="44"/>
      <c r="AU96" s="44"/>
      <c r="AW96" s="44"/>
      <c r="AX96" s="44"/>
      <c r="AY96" s="26"/>
      <c r="AZ96" s="45"/>
      <c r="BA96" s="45"/>
      <c r="BB96" s="4"/>
      <c r="BC96" s="4"/>
      <c r="BD96" s="46"/>
      <c r="BE96" s="26"/>
      <c r="BF96" s="45"/>
      <c r="BG96" s="45"/>
      <c r="BH96" s="4"/>
      <c r="BI96" s="45"/>
      <c r="BJ96" s="45"/>
      <c r="BK96" s="5"/>
      <c r="BL96" s="4"/>
      <c r="BM96" s="26"/>
      <c r="BN96" s="44"/>
      <c r="BO96" s="44"/>
      <c r="BQ96" s="44"/>
      <c r="BR96" s="44"/>
      <c r="BS96" s="22"/>
      <c r="BT96" s="45"/>
      <c r="BU96" s="45"/>
      <c r="BV96" s="4"/>
      <c r="BW96" s="4"/>
      <c r="BX96" s="46"/>
      <c r="BY96" s="26"/>
      <c r="BZ96" s="45"/>
      <c r="CA96" s="45"/>
      <c r="CB96" s="4"/>
      <c r="CC96" s="45"/>
      <c r="CD96" s="45"/>
      <c r="CE96" s="26"/>
      <c r="CF96" s="4"/>
      <c r="CG96" s="26"/>
      <c r="CH96" s="44"/>
      <c r="CI96" s="44"/>
      <c r="CK96" s="44"/>
      <c r="CL96" s="44"/>
      <c r="CM96" s="26"/>
      <c r="CN96" s="45"/>
      <c r="CO96" s="45"/>
      <c r="CP96" s="4"/>
      <c r="CQ96" s="4"/>
      <c r="CR96" s="46"/>
      <c r="CS96" s="26"/>
      <c r="CT96" s="45"/>
      <c r="CU96" s="45"/>
      <c r="CV96" s="4"/>
      <c r="CW96" s="45"/>
      <c r="CX96" s="45"/>
      <c r="CY96" s="5"/>
      <c r="CZ96" s="4"/>
      <c r="DA96" s="26"/>
      <c r="DB96" s="44"/>
      <c r="DC96" s="44"/>
      <c r="DE96" s="44"/>
      <c r="DF96" s="44"/>
      <c r="DG96" s="26"/>
      <c r="DH96" s="45"/>
      <c r="DI96" s="45"/>
      <c r="DJ96" s="4"/>
      <c r="DK96" s="4"/>
      <c r="DL96" s="46"/>
      <c r="DM96" s="26"/>
      <c r="DN96" s="45"/>
      <c r="DO96" s="45"/>
      <c r="DP96" s="4"/>
      <c r="DQ96" s="45"/>
      <c r="DR96" s="45"/>
      <c r="DS96" s="5"/>
      <c r="DT96" s="4"/>
      <c r="DU96" s="26"/>
      <c r="DV96" s="44"/>
      <c r="DW96" s="44"/>
      <c r="DY96" s="44"/>
      <c r="DZ96" s="44"/>
      <c r="EA96" s="26"/>
      <c r="EB96" s="4"/>
      <c r="EC96" s="47"/>
      <c r="ED96" s="4"/>
      <c r="EE96" s="4"/>
      <c r="EF96" s="46"/>
      <c r="EG96" s="26"/>
      <c r="EH96" s="45"/>
      <c r="EI96" s="45"/>
      <c r="EJ96" s="4"/>
      <c r="EK96" s="45"/>
      <c r="EL96" s="45"/>
      <c r="EM96" s="5"/>
      <c r="EN96" s="4"/>
      <c r="EO96" s="26"/>
      <c r="EP96" s="44"/>
      <c r="EQ96" s="44"/>
      <c r="ES96" s="44"/>
      <c r="ET96" s="44"/>
      <c r="EU96" s="26"/>
      <c r="EV96" s="45"/>
      <c r="EW96" s="45"/>
      <c r="EX96" s="4"/>
      <c r="EY96" s="4"/>
      <c r="EZ96" s="46"/>
      <c r="FA96" s="26"/>
      <c r="FB96" s="45"/>
      <c r="FC96" s="45"/>
      <c r="FD96" s="4"/>
      <c r="FE96" s="45"/>
      <c r="FF96" s="45"/>
      <c r="FG96" s="5"/>
      <c r="FH96" s="4"/>
      <c r="FI96" s="26"/>
      <c r="FJ96" s="44"/>
      <c r="FK96" s="44"/>
      <c r="FM96" s="44"/>
      <c r="FN96" s="44"/>
      <c r="FO96" s="26"/>
      <c r="FP96" s="45"/>
      <c r="FQ96" s="45"/>
      <c r="FR96" s="4"/>
      <c r="FS96" s="4"/>
      <c r="FT96" s="46"/>
      <c r="FU96" s="26"/>
      <c r="FV96" s="45"/>
      <c r="FW96" s="45"/>
      <c r="FX96" s="4"/>
      <c r="FY96" s="45"/>
      <c r="FZ96" s="45"/>
      <c r="GA96" s="16"/>
      <c r="GI96" s="53"/>
      <c r="GN96" s="54"/>
      <c r="GU96" s="16"/>
      <c r="HC96" s="53"/>
      <c r="HH96" s="54"/>
      <c r="HO96" s="16"/>
      <c r="HW96" s="53"/>
      <c r="IB96" s="54"/>
      <c r="II96" s="16"/>
      <c r="IQ96" s="53"/>
      <c r="IV96" s="54"/>
    </row>
    <row r="97" spans="1:256" ht="13.5" customHeight="1" x14ac:dyDescent="0.25">
      <c r="A97" s="59"/>
      <c r="C97" s="5"/>
      <c r="D97" s="4"/>
      <c r="E97" s="26"/>
      <c r="F97" s="44"/>
      <c r="G97" s="45"/>
      <c r="I97" s="44"/>
      <c r="J97" s="45"/>
      <c r="K97" s="26"/>
      <c r="L97" s="45"/>
      <c r="M97" s="45"/>
      <c r="N97" s="4"/>
      <c r="O97" s="4"/>
      <c r="P97" s="46"/>
      <c r="Q97" s="26"/>
      <c r="R97" s="45"/>
      <c r="S97" s="45"/>
      <c r="T97" s="4"/>
      <c r="U97" s="45"/>
      <c r="V97" s="45"/>
      <c r="W97" s="5"/>
      <c r="X97" s="4"/>
      <c r="Y97" s="26"/>
      <c r="Z97" s="44"/>
      <c r="AA97" s="44"/>
      <c r="AC97" s="44"/>
      <c r="AD97" s="44"/>
      <c r="AE97" s="26"/>
      <c r="AF97" s="45"/>
      <c r="AG97" s="45"/>
      <c r="AH97" s="4"/>
      <c r="AI97" s="4"/>
      <c r="AJ97" s="46"/>
      <c r="AK97" s="26"/>
      <c r="AL97" s="4"/>
      <c r="AM97" s="45"/>
      <c r="AN97" s="4"/>
      <c r="AO97" s="45"/>
      <c r="AP97" s="45"/>
      <c r="AQ97" s="5"/>
      <c r="AR97" s="4"/>
      <c r="AS97" s="26"/>
      <c r="AT97" s="44"/>
      <c r="AU97" s="44"/>
      <c r="AW97" s="44"/>
      <c r="AX97" s="44"/>
      <c r="AY97" s="26"/>
      <c r="AZ97" s="45"/>
      <c r="BA97" s="45"/>
      <c r="BB97" s="4"/>
      <c r="BC97" s="4"/>
      <c r="BD97" s="46"/>
      <c r="BE97" s="26"/>
      <c r="BF97" s="45"/>
      <c r="BG97" s="45"/>
      <c r="BH97" s="4"/>
      <c r="BI97" s="45"/>
      <c r="BJ97" s="45"/>
      <c r="BK97" s="5"/>
      <c r="BL97" s="4"/>
      <c r="BM97" s="26"/>
      <c r="BN97" s="44"/>
      <c r="BO97" s="44"/>
      <c r="BQ97" s="44"/>
      <c r="BR97" s="44"/>
      <c r="BS97" s="22"/>
      <c r="BT97" s="45"/>
      <c r="BU97" s="45"/>
      <c r="BV97" s="4"/>
      <c r="BW97" s="4"/>
      <c r="BX97" s="46"/>
      <c r="BY97" s="26"/>
      <c r="BZ97" s="45"/>
      <c r="CA97" s="45"/>
      <c r="CB97" s="4"/>
      <c r="CC97" s="45"/>
      <c r="CD97" s="45"/>
      <c r="CE97" s="26"/>
      <c r="CF97" s="4"/>
      <c r="CG97" s="26"/>
      <c r="CH97" s="44"/>
      <c r="CI97" s="44"/>
      <c r="CK97" s="44"/>
      <c r="CL97" s="44"/>
      <c r="CM97" s="26"/>
      <c r="CN97" s="45"/>
      <c r="CO97" s="45"/>
      <c r="CP97" s="4"/>
      <c r="CQ97" s="4"/>
      <c r="CR97" s="46"/>
      <c r="CS97" s="26"/>
      <c r="CT97" s="45"/>
      <c r="CU97" s="45"/>
      <c r="CV97" s="4"/>
      <c r="CW97" s="45"/>
      <c r="CX97" s="45"/>
      <c r="CY97" s="5"/>
      <c r="CZ97" s="4"/>
      <c r="DA97" s="26"/>
      <c r="DB97" s="44"/>
      <c r="DC97" s="44"/>
      <c r="DE97" s="44"/>
      <c r="DF97" s="44"/>
      <c r="DG97" s="26"/>
      <c r="DH97" s="45"/>
      <c r="DI97" s="45"/>
      <c r="DJ97" s="4"/>
      <c r="DK97" s="4"/>
      <c r="DL97" s="46"/>
      <c r="DM97" s="26"/>
      <c r="DN97" s="45"/>
      <c r="DO97" s="45"/>
      <c r="DP97" s="4"/>
      <c r="DQ97" s="45"/>
      <c r="DR97" s="45"/>
      <c r="DS97" s="5"/>
      <c r="DT97" s="4"/>
      <c r="DU97" s="26"/>
      <c r="DV97" s="44"/>
      <c r="DW97" s="44"/>
      <c r="DY97" s="44"/>
      <c r="DZ97" s="44"/>
      <c r="EA97" s="26"/>
      <c r="EB97" s="4"/>
      <c r="EC97" s="47"/>
      <c r="ED97" s="4"/>
      <c r="EE97" s="4"/>
      <c r="EF97" s="46"/>
      <c r="EG97" s="26"/>
      <c r="EH97" s="45"/>
      <c r="EI97" s="45"/>
      <c r="EJ97" s="4"/>
      <c r="EK97" s="45"/>
      <c r="EL97" s="45"/>
      <c r="EM97" s="5"/>
      <c r="EN97" s="4"/>
      <c r="EO97" s="26"/>
      <c r="EP97" s="44"/>
      <c r="EQ97" s="44"/>
      <c r="ES97" s="44"/>
      <c r="ET97" s="44"/>
      <c r="EU97" s="26"/>
      <c r="EV97" s="45"/>
      <c r="EW97" s="45"/>
      <c r="EX97" s="4"/>
      <c r="EY97" s="4"/>
      <c r="EZ97" s="46"/>
      <c r="FA97" s="26"/>
      <c r="FB97" s="45"/>
      <c r="FC97" s="45"/>
      <c r="FD97" s="4"/>
      <c r="FE97" s="45"/>
      <c r="FF97" s="45"/>
      <c r="FG97" s="5"/>
      <c r="FH97" s="4"/>
      <c r="FI97" s="26"/>
      <c r="FJ97" s="44"/>
      <c r="FK97" s="44"/>
      <c r="FM97" s="44"/>
      <c r="FN97" s="44"/>
      <c r="FO97" s="26"/>
      <c r="FP97" s="45"/>
      <c r="FQ97" s="45"/>
      <c r="FR97" s="4"/>
      <c r="FS97" s="4"/>
      <c r="FT97" s="46"/>
      <c r="FU97" s="26"/>
      <c r="FV97" s="45"/>
      <c r="FW97" s="45"/>
      <c r="FX97" s="4"/>
      <c r="FY97" s="45"/>
      <c r="FZ97" s="45"/>
      <c r="GA97" s="16"/>
      <c r="GI97" s="53"/>
      <c r="GN97" s="54"/>
      <c r="GU97" s="16"/>
      <c r="HC97" s="53"/>
      <c r="HH97" s="54"/>
      <c r="HO97" s="16"/>
      <c r="HW97" s="53"/>
      <c r="IB97" s="54"/>
      <c r="II97" s="16"/>
      <c r="IQ97" s="53"/>
      <c r="IV97" s="54"/>
    </row>
    <row r="98" spans="1:256" ht="13.5" customHeight="1" x14ac:dyDescent="0.25">
      <c r="A98" s="59"/>
      <c r="C98" s="5"/>
      <c r="D98" s="4"/>
      <c r="E98" s="26"/>
      <c r="F98" s="44"/>
      <c r="G98" s="45"/>
      <c r="I98" s="44"/>
      <c r="J98" s="45"/>
      <c r="K98" s="26"/>
      <c r="L98" s="45"/>
      <c r="M98" s="45"/>
      <c r="N98" s="4"/>
      <c r="O98" s="4"/>
      <c r="P98" s="46"/>
      <c r="Q98" s="26"/>
      <c r="R98" s="45"/>
      <c r="S98" s="45"/>
      <c r="T98" s="4"/>
      <c r="U98" s="45"/>
      <c r="V98" s="45"/>
      <c r="W98" s="5"/>
      <c r="X98" s="4"/>
      <c r="Y98" s="26"/>
      <c r="Z98" s="44"/>
      <c r="AA98" s="44"/>
      <c r="AC98" s="44"/>
      <c r="AD98" s="44"/>
      <c r="AE98" s="26"/>
      <c r="AF98" s="45"/>
      <c r="AG98" s="45"/>
      <c r="AH98" s="4"/>
      <c r="AI98" s="4"/>
      <c r="AJ98" s="46"/>
      <c r="AK98" s="26"/>
      <c r="AL98" s="4"/>
      <c r="AM98" s="45"/>
      <c r="AN98" s="4"/>
      <c r="AO98" s="45"/>
      <c r="AP98" s="45"/>
      <c r="AQ98" s="5"/>
      <c r="AR98" s="4"/>
      <c r="AS98" s="26"/>
      <c r="AT98" s="44"/>
      <c r="AU98" s="44"/>
      <c r="AW98" s="44"/>
      <c r="AX98" s="44"/>
      <c r="AY98" s="26"/>
      <c r="AZ98" s="45"/>
      <c r="BA98" s="45"/>
      <c r="BB98" s="4"/>
      <c r="BC98" s="4"/>
      <c r="BD98" s="46"/>
      <c r="BE98" s="26"/>
      <c r="BF98" s="45"/>
      <c r="BG98" s="45"/>
      <c r="BH98" s="4"/>
      <c r="BI98" s="45"/>
      <c r="BJ98" s="45"/>
      <c r="BK98" s="5"/>
      <c r="BL98" s="4"/>
      <c r="BM98" s="26"/>
      <c r="BN98" s="44"/>
      <c r="BO98" s="44"/>
      <c r="BQ98" s="44"/>
      <c r="BR98" s="44"/>
      <c r="BS98" s="22"/>
      <c r="BT98" s="45"/>
      <c r="BU98" s="45"/>
      <c r="BV98" s="4"/>
      <c r="BW98" s="4"/>
      <c r="BX98" s="46"/>
      <c r="BY98" s="26"/>
      <c r="BZ98" s="45"/>
      <c r="CA98" s="45"/>
      <c r="CB98" s="4"/>
      <c r="CC98" s="45"/>
      <c r="CD98" s="45"/>
      <c r="CE98" s="26"/>
      <c r="CF98" s="4"/>
      <c r="CG98" s="26"/>
      <c r="CH98" s="44"/>
      <c r="CI98" s="44"/>
      <c r="CK98" s="44"/>
      <c r="CL98" s="44"/>
      <c r="CM98" s="26"/>
      <c r="CN98" s="45"/>
      <c r="CO98" s="45"/>
      <c r="CP98" s="4"/>
      <c r="CQ98" s="4"/>
      <c r="CR98" s="46"/>
      <c r="CS98" s="26"/>
      <c r="CT98" s="45"/>
      <c r="CU98" s="45"/>
      <c r="CV98" s="4"/>
      <c r="CW98" s="45"/>
      <c r="CX98" s="45"/>
      <c r="CY98" s="5"/>
      <c r="CZ98" s="4"/>
      <c r="DA98" s="26"/>
      <c r="DB98" s="44"/>
      <c r="DC98" s="44"/>
      <c r="DE98" s="44"/>
      <c r="DF98" s="44"/>
      <c r="DG98" s="26"/>
      <c r="DH98" s="45"/>
      <c r="DI98" s="45"/>
      <c r="DJ98" s="4"/>
      <c r="DK98" s="4"/>
      <c r="DL98" s="46"/>
      <c r="DM98" s="26"/>
      <c r="DN98" s="45"/>
      <c r="DO98" s="45"/>
      <c r="DP98" s="4"/>
      <c r="DQ98" s="45"/>
      <c r="DR98" s="45"/>
      <c r="DS98" s="5"/>
      <c r="DT98" s="4"/>
      <c r="DU98" s="26"/>
      <c r="DV98" s="44"/>
      <c r="DW98" s="44"/>
      <c r="DY98" s="44"/>
      <c r="DZ98" s="44"/>
      <c r="EA98" s="26"/>
      <c r="EB98" s="4"/>
      <c r="EC98" s="47"/>
      <c r="ED98" s="4"/>
      <c r="EE98" s="4"/>
      <c r="EF98" s="46"/>
      <c r="EG98" s="26"/>
      <c r="EH98" s="45"/>
      <c r="EI98" s="45"/>
      <c r="EJ98" s="4"/>
      <c r="EK98" s="45"/>
      <c r="EL98" s="45"/>
      <c r="EM98" s="5"/>
      <c r="EN98" s="4"/>
      <c r="EO98" s="26"/>
      <c r="EP98" s="44"/>
      <c r="EQ98" s="44"/>
      <c r="ES98" s="44"/>
      <c r="ET98" s="44"/>
      <c r="EU98" s="26"/>
      <c r="EV98" s="45"/>
      <c r="EW98" s="45"/>
      <c r="EX98" s="4"/>
      <c r="EY98" s="4"/>
      <c r="EZ98" s="46"/>
      <c r="FA98" s="26"/>
      <c r="FB98" s="45"/>
      <c r="FC98" s="45"/>
      <c r="FD98" s="4"/>
      <c r="FE98" s="45"/>
      <c r="FF98" s="45"/>
      <c r="FG98" s="5"/>
      <c r="FH98" s="4"/>
      <c r="FI98" s="26"/>
      <c r="FJ98" s="44"/>
      <c r="FK98" s="44"/>
      <c r="FM98" s="44"/>
      <c r="FN98" s="44"/>
      <c r="FO98" s="26"/>
      <c r="FP98" s="45"/>
      <c r="FQ98" s="45"/>
      <c r="FR98" s="4"/>
      <c r="FS98" s="4"/>
      <c r="FT98" s="46"/>
      <c r="FU98" s="26"/>
      <c r="FV98" s="45"/>
      <c r="FW98" s="45"/>
      <c r="FX98" s="4"/>
      <c r="FY98" s="45"/>
      <c r="FZ98" s="45"/>
      <c r="GA98" s="16"/>
      <c r="GI98" s="53"/>
      <c r="GN98" s="54"/>
      <c r="GU98" s="16"/>
      <c r="HC98" s="53"/>
      <c r="HH98" s="54"/>
      <c r="HO98" s="16"/>
      <c r="HW98" s="53"/>
      <c r="IB98" s="54"/>
      <c r="II98" s="16"/>
      <c r="IQ98" s="53"/>
      <c r="IV98" s="54"/>
    </row>
    <row r="99" spans="1:256" ht="13.5" customHeight="1" x14ac:dyDescent="0.25">
      <c r="S99" s="44"/>
    </row>
  </sheetData>
  <customSheetViews>
    <customSheetView guid="{58E98FBC-18A6-4DF7-8BE5-466B393E75B5}">
      <pane xSplit="2" ySplit="10" topLeftCell="AI11" activePane="bottomRight" state="frozen"/>
      <selection pane="bottomRight" activeCell="AR11" sqref="AR11"/>
      <pageMargins left="0.75" right="0.75" top="1" bottom="1" header="0.5" footer="0.5"/>
      <pageSetup orientation="portrait" horizontalDpi="4294967292" verticalDpi="4294967292" r:id="rId1"/>
      <headerFooter alignWithMargins="0"/>
    </customSheetView>
  </customSheetViews>
  <phoneticPr fontId="0" type="noConversion"/>
  <pageMargins left="0.75" right="0.75" top="1" bottom="1" header="0.5" footer="0.5"/>
  <pageSetup orientation="portrait" horizontalDpi="4294967292" verticalDpi="4294967292" r:id="rId2"/>
  <headerFooter alignWithMargins="0"/>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400-000000000000}">
          <x14:formula1>
            <xm:f>info_parties!$A$1:$A$94</xm:f>
          </x14:formula1>
          <xm:sqref>A38:A97 A11:A33</xm:sqref>
        </x14:dataValidation>
        <x14:dataValidation type="list" allowBlank="1" showInputMessage="1" showErrorMessage="1" xr:uid="{00000000-0002-0000-0400-000001000000}">
          <x14:formula1>
            <xm:f>'C:\Users\tmustill\Desktop\PDY Drafts from Maggie\[pdy_hu_maggie.xlsx]info_parties'!#REF!</xm:f>
          </x14:formula1>
          <xm:sqref>A34:A37</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7">
    <tabColor rgb="FFDCDCDC"/>
  </sheetPr>
  <dimension ref="A1:BY102"/>
  <sheetViews>
    <sheetView zoomScaleNormal="100" workbookViewId="0">
      <pane xSplit="2" ySplit="10" topLeftCell="AX11" activePane="bottomRight" state="frozen"/>
      <selection activeCell="I23" sqref="I23:I24"/>
      <selection pane="topRight" activeCell="I23" sqref="I23:I24"/>
      <selection pane="bottomLeft" activeCell="I23" sqref="I23:I24"/>
      <selection pane="bottomRight"/>
    </sheetView>
  </sheetViews>
  <sheetFormatPr defaultColWidth="9.08984375" defaultRowHeight="13.5" customHeight="1" x14ac:dyDescent="0.25"/>
  <cols>
    <col min="1" max="1" width="9.08984375" style="190"/>
    <col min="2" max="2" width="27.6328125" style="190" customWidth="1"/>
    <col min="3" max="4" width="10.36328125" style="190" customWidth="1"/>
    <col min="5" max="5" width="9.08984375" style="190"/>
    <col min="6" max="6" width="9.08984375" style="220" customWidth="1"/>
    <col min="7" max="8" width="9.08984375" style="190" customWidth="1"/>
    <col min="9" max="9" width="9.08984375" style="190"/>
    <col min="10" max="11" width="12" style="190" customWidth="1"/>
    <col min="12" max="16384" width="9.08984375" style="190"/>
  </cols>
  <sheetData>
    <row r="1" spans="1:77" ht="13.5" customHeight="1" x14ac:dyDescent="0.25">
      <c r="A1" s="190" t="s">
        <v>5</v>
      </c>
      <c r="C1" s="209"/>
      <c r="D1" s="210"/>
      <c r="E1" s="210"/>
      <c r="F1" s="211"/>
      <c r="G1" s="210"/>
      <c r="H1" s="212"/>
      <c r="I1" s="209"/>
      <c r="J1" s="210"/>
      <c r="K1" s="210"/>
      <c r="L1" s="211"/>
      <c r="M1" s="210"/>
      <c r="N1" s="212"/>
      <c r="O1" s="211"/>
      <c r="P1" s="210"/>
      <c r="Q1" s="212"/>
      <c r="R1" s="213"/>
      <c r="S1" s="210"/>
      <c r="T1" s="212"/>
      <c r="U1" s="211"/>
      <c r="V1" s="210"/>
      <c r="W1" s="212"/>
      <c r="X1" s="211"/>
      <c r="Y1" s="210"/>
      <c r="Z1" s="212"/>
      <c r="AA1" s="211"/>
      <c r="AB1" s="210"/>
      <c r="AC1" s="212"/>
      <c r="AD1" s="211"/>
      <c r="AE1" s="210"/>
      <c r="AF1" s="212"/>
      <c r="AG1" s="211"/>
      <c r="AH1" s="210"/>
      <c r="AI1" s="212"/>
      <c r="AJ1" s="211"/>
      <c r="AK1" s="210"/>
      <c r="AL1" s="212"/>
      <c r="AM1" s="211"/>
      <c r="AN1" s="210"/>
      <c r="AO1" s="212"/>
      <c r="AP1" s="211"/>
      <c r="AQ1" s="210"/>
      <c r="AR1" s="212"/>
      <c r="AS1" s="211"/>
      <c r="AT1" s="210"/>
      <c r="AU1" s="212"/>
      <c r="AV1" s="211"/>
      <c r="AW1" s="210"/>
      <c r="AX1" s="212"/>
      <c r="AY1" s="211"/>
      <c r="AZ1" s="210"/>
      <c r="BA1" s="212"/>
      <c r="BB1" s="211"/>
      <c r="BC1" s="210"/>
      <c r="BD1" s="212"/>
      <c r="BE1" s="211"/>
      <c r="BF1" s="210"/>
      <c r="BG1" s="212"/>
      <c r="BH1" s="211"/>
      <c r="BI1" s="210"/>
      <c r="BJ1" s="212"/>
      <c r="BK1" s="211"/>
      <c r="BL1" s="210"/>
      <c r="BM1" s="212"/>
      <c r="BN1" s="211"/>
      <c r="BO1" s="210"/>
      <c r="BP1" s="212"/>
      <c r="BQ1" s="211"/>
      <c r="BR1" s="210"/>
      <c r="BS1" s="212"/>
      <c r="BT1" s="211"/>
      <c r="BU1" s="210"/>
      <c r="BV1" s="212"/>
      <c r="BW1" s="211"/>
      <c r="BX1" s="210"/>
      <c r="BY1" s="212"/>
    </row>
    <row r="2" spans="1:77" ht="3.75" customHeight="1" x14ac:dyDescent="0.25">
      <c r="C2" s="211"/>
      <c r="D2" s="210"/>
      <c r="E2" s="210"/>
      <c r="F2" s="211"/>
      <c r="G2" s="210"/>
      <c r="H2" s="212"/>
      <c r="I2" s="209"/>
      <c r="J2" s="210"/>
      <c r="K2" s="210"/>
      <c r="L2" s="211"/>
      <c r="M2" s="210"/>
      <c r="N2" s="212"/>
      <c r="O2" s="211"/>
      <c r="P2" s="210"/>
      <c r="Q2" s="212"/>
      <c r="R2" s="211"/>
      <c r="S2" s="210"/>
      <c r="T2" s="212"/>
      <c r="U2" s="211"/>
      <c r="V2" s="210"/>
      <c r="W2" s="212"/>
      <c r="X2" s="211"/>
      <c r="Y2" s="210"/>
      <c r="Z2" s="212"/>
      <c r="AA2" s="211"/>
      <c r="AB2" s="210"/>
      <c r="AC2" s="212"/>
      <c r="AD2" s="211"/>
      <c r="AE2" s="210"/>
      <c r="AF2" s="212"/>
      <c r="AG2" s="211"/>
      <c r="AH2" s="210"/>
      <c r="AI2" s="212"/>
      <c r="AJ2" s="211"/>
      <c r="AK2" s="210"/>
      <c r="AL2" s="212"/>
      <c r="AM2" s="211"/>
      <c r="AN2" s="210"/>
      <c r="AO2" s="212"/>
      <c r="AP2" s="211"/>
      <c r="AQ2" s="210"/>
      <c r="AR2" s="212"/>
      <c r="AS2" s="211"/>
      <c r="AT2" s="210"/>
      <c r="AU2" s="212"/>
      <c r="AV2" s="211"/>
      <c r="AW2" s="210"/>
      <c r="AX2" s="212"/>
      <c r="AY2" s="211"/>
      <c r="AZ2" s="210"/>
      <c r="BA2" s="212"/>
      <c r="BB2" s="211"/>
      <c r="BC2" s="210"/>
      <c r="BD2" s="212"/>
      <c r="BE2" s="211"/>
      <c r="BF2" s="210"/>
      <c r="BG2" s="212"/>
      <c r="BH2" s="211"/>
      <c r="BI2" s="210"/>
      <c r="BJ2" s="212"/>
      <c r="BK2" s="211"/>
      <c r="BL2" s="210"/>
      <c r="BM2" s="212"/>
      <c r="BN2" s="211"/>
      <c r="BO2" s="210"/>
      <c r="BP2" s="212"/>
      <c r="BQ2" s="211"/>
      <c r="BR2" s="210"/>
      <c r="BS2" s="212"/>
      <c r="BT2" s="211"/>
      <c r="BU2" s="210"/>
      <c r="BV2" s="212"/>
      <c r="BW2" s="211"/>
      <c r="BX2" s="210"/>
      <c r="BY2" s="212"/>
    </row>
    <row r="3" spans="1:77" ht="3.75" customHeight="1" x14ac:dyDescent="0.25">
      <c r="C3" s="211"/>
      <c r="D3" s="210"/>
      <c r="E3" s="210"/>
      <c r="F3" s="211"/>
      <c r="G3" s="210"/>
      <c r="H3" s="212"/>
      <c r="I3" s="209"/>
      <c r="J3" s="210"/>
      <c r="K3" s="210"/>
      <c r="L3" s="211"/>
      <c r="M3" s="210"/>
      <c r="N3" s="212"/>
      <c r="O3" s="211"/>
      <c r="P3" s="210"/>
      <c r="Q3" s="212"/>
      <c r="R3" s="211"/>
      <c r="S3" s="210"/>
      <c r="T3" s="212"/>
      <c r="U3" s="211"/>
      <c r="V3" s="210"/>
      <c r="W3" s="212"/>
      <c r="X3" s="211"/>
      <c r="Y3" s="210"/>
      <c r="Z3" s="212"/>
      <c r="AA3" s="211"/>
      <c r="AB3" s="210"/>
      <c r="AC3" s="212"/>
      <c r="AD3" s="211"/>
      <c r="AE3" s="210"/>
      <c r="AF3" s="212"/>
      <c r="AG3" s="211"/>
      <c r="AH3" s="210"/>
      <c r="AI3" s="212"/>
      <c r="AJ3" s="211"/>
      <c r="AK3" s="210"/>
      <c r="AL3" s="212"/>
      <c r="AM3" s="211"/>
      <c r="AN3" s="210"/>
      <c r="AO3" s="212"/>
      <c r="AP3" s="211"/>
      <c r="AQ3" s="210"/>
      <c r="AR3" s="212"/>
      <c r="AS3" s="211"/>
      <c r="AT3" s="210"/>
      <c r="AU3" s="212"/>
      <c r="AV3" s="211"/>
      <c r="AW3" s="210"/>
      <c r="AX3" s="212"/>
      <c r="AY3" s="211"/>
      <c r="AZ3" s="210"/>
      <c r="BA3" s="212"/>
      <c r="BB3" s="211"/>
      <c r="BC3" s="210"/>
      <c r="BD3" s="212"/>
      <c r="BE3" s="211"/>
      <c r="BF3" s="210"/>
      <c r="BG3" s="212"/>
      <c r="BH3" s="211"/>
      <c r="BI3" s="210"/>
      <c r="BJ3" s="212"/>
      <c r="BK3" s="211"/>
      <c r="BL3" s="210"/>
      <c r="BM3" s="212"/>
      <c r="BN3" s="211"/>
      <c r="BO3" s="210"/>
      <c r="BP3" s="212"/>
      <c r="BQ3" s="211"/>
      <c r="BR3" s="210"/>
      <c r="BS3" s="212"/>
      <c r="BT3" s="211"/>
      <c r="BU3" s="210"/>
      <c r="BV3" s="212"/>
      <c r="BW3" s="211"/>
      <c r="BX3" s="210"/>
      <c r="BY3" s="212"/>
    </row>
    <row r="4" spans="1:77" ht="3.75" customHeight="1" x14ac:dyDescent="0.25">
      <c r="C4" s="211"/>
      <c r="D4" s="210"/>
      <c r="E4" s="210"/>
      <c r="F4" s="211"/>
      <c r="G4" s="210"/>
      <c r="H4" s="212"/>
      <c r="I4" s="209"/>
      <c r="J4" s="210"/>
      <c r="K4" s="210"/>
      <c r="L4" s="211"/>
      <c r="M4" s="210"/>
      <c r="N4" s="212"/>
      <c r="O4" s="211"/>
      <c r="P4" s="210"/>
      <c r="Q4" s="212"/>
      <c r="R4" s="211"/>
      <c r="S4" s="210"/>
      <c r="T4" s="212"/>
      <c r="U4" s="211"/>
      <c r="V4" s="210"/>
      <c r="W4" s="212"/>
      <c r="X4" s="211"/>
      <c r="Y4" s="210"/>
      <c r="Z4" s="212"/>
      <c r="AA4" s="211"/>
      <c r="AB4" s="210"/>
      <c r="AC4" s="212"/>
      <c r="AD4" s="211"/>
      <c r="AE4" s="210"/>
      <c r="AF4" s="212"/>
      <c r="AG4" s="211"/>
      <c r="AH4" s="210"/>
      <c r="AI4" s="212"/>
      <c r="AJ4" s="211"/>
      <c r="AK4" s="210"/>
      <c r="AL4" s="212"/>
      <c r="AM4" s="211"/>
      <c r="AN4" s="210"/>
      <c r="AO4" s="212"/>
      <c r="AP4" s="211"/>
      <c r="AQ4" s="210"/>
      <c r="AR4" s="212"/>
      <c r="AS4" s="211"/>
      <c r="AT4" s="210"/>
      <c r="AU4" s="212"/>
      <c r="AV4" s="211"/>
      <c r="AW4" s="210"/>
      <c r="AX4" s="212"/>
      <c r="AY4" s="211"/>
      <c r="AZ4" s="210"/>
      <c r="BA4" s="212"/>
      <c r="BB4" s="211"/>
      <c r="BC4" s="210"/>
      <c r="BD4" s="212"/>
      <c r="BE4" s="211"/>
      <c r="BF4" s="210"/>
      <c r="BG4" s="212"/>
      <c r="BH4" s="211"/>
      <c r="BI4" s="210"/>
      <c r="BJ4" s="212"/>
      <c r="BK4" s="211"/>
      <c r="BL4" s="210"/>
      <c r="BM4" s="212"/>
      <c r="BN4" s="211"/>
      <c r="BO4" s="210"/>
      <c r="BP4" s="212"/>
      <c r="BQ4" s="211"/>
      <c r="BR4" s="210"/>
      <c r="BS4" s="212"/>
      <c r="BT4" s="211"/>
      <c r="BU4" s="210"/>
      <c r="BV4" s="212"/>
      <c r="BW4" s="211"/>
      <c r="BX4" s="210"/>
      <c r="BY4" s="212"/>
    </row>
    <row r="5" spans="1:77" ht="3.75" customHeight="1" x14ac:dyDescent="0.25">
      <c r="C5" s="211"/>
      <c r="D5" s="210"/>
      <c r="E5" s="210"/>
      <c r="F5" s="211"/>
      <c r="G5" s="210"/>
      <c r="H5" s="212"/>
      <c r="I5" s="209"/>
      <c r="J5" s="210"/>
      <c r="K5" s="210"/>
      <c r="L5" s="211"/>
      <c r="M5" s="210"/>
      <c r="N5" s="212"/>
      <c r="O5" s="211"/>
      <c r="P5" s="210"/>
      <c r="Q5" s="212"/>
      <c r="R5" s="211"/>
      <c r="S5" s="210"/>
      <c r="T5" s="212"/>
      <c r="U5" s="211"/>
      <c r="V5" s="210"/>
      <c r="W5" s="212"/>
      <c r="X5" s="211"/>
      <c r="Y5" s="210"/>
      <c r="Z5" s="212"/>
      <c r="AA5" s="211"/>
      <c r="AB5" s="210"/>
      <c r="AC5" s="212"/>
      <c r="AD5" s="211"/>
      <c r="AE5" s="210"/>
      <c r="AF5" s="212"/>
      <c r="AG5" s="211"/>
      <c r="AH5" s="210"/>
      <c r="AI5" s="212"/>
      <c r="AJ5" s="211"/>
      <c r="AK5" s="210"/>
      <c r="AL5" s="212"/>
      <c r="AM5" s="211"/>
      <c r="AN5" s="210"/>
      <c r="AO5" s="212"/>
      <c r="AP5" s="211"/>
      <c r="AQ5" s="210"/>
      <c r="AR5" s="212"/>
      <c r="AS5" s="211"/>
      <c r="AT5" s="210"/>
      <c r="AU5" s="212"/>
      <c r="AV5" s="211"/>
      <c r="AW5" s="210"/>
      <c r="AX5" s="212"/>
      <c r="AY5" s="211"/>
      <c r="AZ5" s="210"/>
      <c r="BA5" s="212"/>
      <c r="BB5" s="211"/>
      <c r="BC5" s="210"/>
      <c r="BD5" s="212"/>
      <c r="BE5" s="211"/>
      <c r="BF5" s="210"/>
      <c r="BG5" s="212"/>
      <c r="BH5" s="211"/>
      <c r="BI5" s="210"/>
      <c r="BJ5" s="212"/>
      <c r="BK5" s="211"/>
      <c r="BL5" s="210"/>
      <c r="BM5" s="212"/>
      <c r="BN5" s="211"/>
      <c r="BO5" s="210"/>
      <c r="BP5" s="212"/>
      <c r="BQ5" s="211"/>
      <c r="BR5" s="210"/>
      <c r="BS5" s="212"/>
      <c r="BT5" s="211"/>
      <c r="BU5" s="210"/>
      <c r="BV5" s="212"/>
      <c r="BW5" s="211"/>
      <c r="BX5" s="210"/>
      <c r="BY5" s="212"/>
    </row>
    <row r="6" spans="1:77" ht="3.75" customHeight="1" x14ac:dyDescent="0.25">
      <c r="C6" s="211"/>
      <c r="D6" s="210"/>
      <c r="E6" s="210"/>
      <c r="F6" s="211"/>
      <c r="G6" s="210"/>
      <c r="H6" s="212"/>
      <c r="I6" s="209"/>
      <c r="J6" s="210"/>
      <c r="K6" s="210"/>
      <c r="L6" s="211"/>
      <c r="M6" s="210"/>
      <c r="N6" s="212"/>
      <c r="O6" s="211"/>
      <c r="P6" s="210"/>
      <c r="Q6" s="212"/>
      <c r="R6" s="211"/>
      <c r="S6" s="210"/>
      <c r="T6" s="212"/>
      <c r="U6" s="211"/>
      <c r="V6" s="210"/>
      <c r="W6" s="212"/>
      <c r="X6" s="211"/>
      <c r="Y6" s="210"/>
      <c r="Z6" s="212"/>
      <c r="AA6" s="211"/>
      <c r="AB6" s="210"/>
      <c r="AC6" s="212"/>
      <c r="AD6" s="211"/>
      <c r="AE6" s="210"/>
      <c r="AF6" s="212"/>
      <c r="AG6" s="211"/>
      <c r="AH6" s="210"/>
      <c r="AI6" s="212"/>
      <c r="AJ6" s="211"/>
      <c r="AK6" s="210"/>
      <c r="AL6" s="212"/>
      <c r="AM6" s="211"/>
      <c r="AN6" s="210"/>
      <c r="AO6" s="212"/>
      <c r="AP6" s="211"/>
      <c r="AQ6" s="210"/>
      <c r="AR6" s="212"/>
      <c r="AS6" s="211"/>
      <c r="AT6" s="210"/>
      <c r="AU6" s="212"/>
      <c r="AV6" s="211"/>
      <c r="AW6" s="210"/>
      <c r="AX6" s="212"/>
      <c r="AY6" s="211"/>
      <c r="AZ6" s="210"/>
      <c r="BA6" s="212"/>
      <c r="BB6" s="211"/>
      <c r="BC6" s="210"/>
      <c r="BD6" s="212"/>
      <c r="BE6" s="211"/>
      <c r="BF6" s="210"/>
      <c r="BG6" s="212"/>
      <c r="BH6" s="211"/>
      <c r="BI6" s="210"/>
      <c r="BJ6" s="212"/>
      <c r="BK6" s="211"/>
      <c r="BL6" s="210"/>
      <c r="BM6" s="212"/>
      <c r="BN6" s="211"/>
      <c r="BO6" s="210"/>
      <c r="BP6" s="212"/>
      <c r="BQ6" s="211"/>
      <c r="BR6" s="210"/>
      <c r="BS6" s="212"/>
      <c r="BT6" s="211"/>
      <c r="BU6" s="210"/>
      <c r="BV6" s="212"/>
      <c r="BW6" s="211"/>
      <c r="BX6" s="210"/>
      <c r="BY6" s="212"/>
    </row>
    <row r="7" spans="1:77" ht="3.75" customHeight="1" x14ac:dyDescent="0.25">
      <c r="C7" s="211"/>
      <c r="D7" s="210"/>
      <c r="E7" s="210"/>
      <c r="F7" s="211"/>
      <c r="G7" s="210"/>
      <c r="H7" s="212"/>
      <c r="I7" s="209"/>
      <c r="J7" s="210"/>
      <c r="K7" s="210"/>
      <c r="L7" s="211"/>
      <c r="M7" s="210"/>
      <c r="N7" s="212"/>
      <c r="O7" s="211"/>
      <c r="P7" s="210"/>
      <c r="Q7" s="212"/>
      <c r="R7" s="211"/>
      <c r="S7" s="210"/>
      <c r="T7" s="212"/>
      <c r="U7" s="211"/>
      <c r="V7" s="210"/>
      <c r="W7" s="212"/>
      <c r="X7" s="211"/>
      <c r="Y7" s="210"/>
      <c r="Z7" s="212"/>
      <c r="AA7" s="211"/>
      <c r="AB7" s="210"/>
      <c r="AC7" s="212"/>
      <c r="AD7" s="211"/>
      <c r="AE7" s="210"/>
      <c r="AF7" s="212"/>
      <c r="AG7" s="211"/>
      <c r="AH7" s="210"/>
      <c r="AI7" s="212"/>
      <c r="AJ7" s="211"/>
      <c r="AK7" s="210"/>
      <c r="AL7" s="212"/>
      <c r="AM7" s="211"/>
      <c r="AN7" s="210"/>
      <c r="AO7" s="212"/>
      <c r="AP7" s="211"/>
      <c r="AQ7" s="210"/>
      <c r="AR7" s="212"/>
      <c r="AS7" s="211"/>
      <c r="AT7" s="210"/>
      <c r="AU7" s="212"/>
      <c r="AV7" s="211"/>
      <c r="AW7" s="210"/>
      <c r="AX7" s="212"/>
      <c r="AY7" s="211"/>
      <c r="AZ7" s="210"/>
      <c r="BA7" s="212"/>
      <c r="BB7" s="211"/>
      <c r="BC7" s="210"/>
      <c r="BD7" s="212"/>
      <c r="BE7" s="211"/>
      <c r="BF7" s="210"/>
      <c r="BG7" s="212"/>
      <c r="BH7" s="211"/>
      <c r="BI7" s="210"/>
      <c r="BJ7" s="212"/>
      <c r="BK7" s="211"/>
      <c r="BL7" s="210"/>
      <c r="BM7" s="212"/>
      <c r="BN7" s="211"/>
      <c r="BO7" s="210"/>
      <c r="BP7" s="212"/>
      <c r="BQ7" s="211"/>
      <c r="BR7" s="210"/>
      <c r="BS7" s="212"/>
      <c r="BT7" s="211"/>
      <c r="BU7" s="210"/>
      <c r="BV7" s="212"/>
      <c r="BW7" s="211"/>
      <c r="BX7" s="210"/>
      <c r="BY7" s="212"/>
    </row>
    <row r="8" spans="1:77" ht="3.75" customHeight="1" x14ac:dyDescent="0.25">
      <c r="C8" s="211"/>
      <c r="D8" s="210"/>
      <c r="E8" s="210"/>
      <c r="F8" s="211"/>
      <c r="G8" s="210"/>
      <c r="H8" s="212"/>
      <c r="I8" s="209"/>
      <c r="J8" s="210"/>
      <c r="K8" s="210"/>
      <c r="L8" s="211"/>
      <c r="M8" s="210"/>
      <c r="N8" s="212"/>
      <c r="O8" s="211"/>
      <c r="P8" s="210"/>
      <c r="Q8" s="212"/>
      <c r="R8" s="211"/>
      <c r="S8" s="210"/>
      <c r="T8" s="212"/>
      <c r="U8" s="211"/>
      <c r="V8" s="210"/>
      <c r="W8" s="212"/>
      <c r="X8" s="211"/>
      <c r="Y8" s="210"/>
      <c r="Z8" s="212"/>
      <c r="AA8" s="211"/>
      <c r="AB8" s="210"/>
      <c r="AC8" s="212"/>
      <c r="AD8" s="211"/>
      <c r="AE8" s="210"/>
      <c r="AF8" s="212"/>
      <c r="AG8" s="211"/>
      <c r="AH8" s="210"/>
      <c r="AI8" s="212"/>
      <c r="AJ8" s="211"/>
      <c r="AK8" s="210"/>
      <c r="AL8" s="212"/>
      <c r="AM8" s="211"/>
      <c r="AN8" s="210"/>
      <c r="AO8" s="212"/>
      <c r="AP8" s="211"/>
      <c r="AQ8" s="210"/>
      <c r="AR8" s="212"/>
      <c r="AS8" s="211"/>
      <c r="AT8" s="210"/>
      <c r="AU8" s="212"/>
      <c r="AV8" s="211"/>
      <c r="AW8" s="210"/>
      <c r="AX8" s="212"/>
      <c r="AY8" s="211"/>
      <c r="AZ8" s="210"/>
      <c r="BA8" s="212"/>
      <c r="BB8" s="211"/>
      <c r="BC8" s="210"/>
      <c r="BD8" s="212"/>
      <c r="BE8" s="211"/>
      <c r="BF8" s="210"/>
      <c r="BG8" s="212"/>
      <c r="BH8" s="211"/>
      <c r="BI8" s="210"/>
      <c r="BJ8" s="212"/>
      <c r="BK8" s="211"/>
      <c r="BL8" s="210"/>
      <c r="BM8" s="212"/>
      <c r="BN8" s="211"/>
      <c r="BO8" s="210"/>
      <c r="BP8" s="212"/>
      <c r="BQ8" s="211"/>
      <c r="BR8" s="210"/>
      <c r="BS8" s="212"/>
      <c r="BT8" s="211"/>
      <c r="BU8" s="210"/>
      <c r="BV8" s="212"/>
      <c r="BW8" s="211"/>
      <c r="BX8" s="210"/>
      <c r="BY8" s="212"/>
    </row>
    <row r="9" spans="1:77" ht="13.5" customHeight="1" x14ac:dyDescent="0.25">
      <c r="A9" s="190" t="s">
        <v>6</v>
      </c>
      <c r="C9" s="209"/>
      <c r="D9" s="210"/>
      <c r="E9" s="210"/>
      <c r="F9" s="211"/>
      <c r="G9" s="210"/>
      <c r="H9" s="212"/>
      <c r="I9" s="209"/>
      <c r="J9" s="210"/>
      <c r="K9" s="210"/>
      <c r="L9" s="211"/>
      <c r="M9" s="210"/>
      <c r="N9" s="212"/>
      <c r="O9" s="211"/>
      <c r="P9" s="210"/>
      <c r="Q9" s="212"/>
      <c r="R9" s="211"/>
      <c r="S9" s="210"/>
      <c r="T9" s="212"/>
      <c r="U9" s="211"/>
      <c r="V9" s="210"/>
      <c r="W9" s="212"/>
      <c r="X9" s="211"/>
      <c r="Y9" s="210"/>
      <c r="Z9" s="212"/>
      <c r="AA9" s="211"/>
      <c r="AB9" s="210"/>
      <c r="AC9" s="212"/>
      <c r="AD9" s="211"/>
      <c r="AE9" s="210"/>
      <c r="AF9" s="212"/>
      <c r="AG9" s="211"/>
      <c r="AH9" s="210"/>
      <c r="AI9" s="212"/>
      <c r="AJ9" s="211"/>
      <c r="AK9" s="210"/>
      <c r="AL9" s="212"/>
      <c r="AM9" s="211"/>
      <c r="AN9" s="210"/>
      <c r="AO9" s="212"/>
      <c r="AP9" s="211"/>
      <c r="AQ9" s="210"/>
      <c r="AR9" s="212"/>
      <c r="AS9" s="211"/>
      <c r="AT9" s="210"/>
      <c r="AU9" s="212"/>
      <c r="AV9" s="211"/>
      <c r="AW9" s="210"/>
      <c r="AX9" s="212"/>
      <c r="AY9" s="211"/>
      <c r="AZ9" s="210"/>
      <c r="BA9" s="212"/>
      <c r="BB9" s="211"/>
      <c r="BC9" s="210"/>
      <c r="BD9" s="212"/>
      <c r="BE9" s="211"/>
      <c r="BF9" s="210"/>
      <c r="BG9" s="212"/>
      <c r="BH9" s="211"/>
      <c r="BI9" s="210"/>
      <c r="BJ9" s="212"/>
      <c r="BK9" s="211"/>
      <c r="BL9" s="210"/>
      <c r="BM9" s="212"/>
      <c r="BN9" s="211"/>
      <c r="BO9" s="210"/>
      <c r="BP9" s="212"/>
      <c r="BQ9" s="211"/>
      <c r="BR9" s="210"/>
      <c r="BS9" s="212"/>
      <c r="BT9" s="211"/>
      <c r="BU9" s="210"/>
      <c r="BV9" s="212"/>
      <c r="BW9" s="211"/>
      <c r="BX9" s="210"/>
      <c r="BY9" s="212"/>
    </row>
    <row r="10" spans="1:77" ht="31.5" customHeight="1" x14ac:dyDescent="0.25">
      <c r="A10" s="200" t="s">
        <v>131</v>
      </c>
      <c r="B10" s="200" t="s">
        <v>33</v>
      </c>
      <c r="C10" s="201" t="s">
        <v>125</v>
      </c>
      <c r="D10" s="200" t="s">
        <v>34</v>
      </c>
      <c r="E10" s="200" t="s">
        <v>35</v>
      </c>
      <c r="F10" s="201" t="s">
        <v>125</v>
      </c>
      <c r="G10" s="200" t="s">
        <v>34</v>
      </c>
      <c r="H10" s="214" t="s">
        <v>35</v>
      </c>
      <c r="I10" s="200" t="s">
        <v>125</v>
      </c>
      <c r="J10" s="200" t="s">
        <v>34</v>
      </c>
      <c r="K10" s="200" t="s">
        <v>35</v>
      </c>
      <c r="L10" s="201" t="s">
        <v>125</v>
      </c>
      <c r="M10" s="200" t="s">
        <v>34</v>
      </c>
      <c r="N10" s="214" t="s">
        <v>35</v>
      </c>
      <c r="O10" s="201" t="s">
        <v>125</v>
      </c>
      <c r="P10" s="200" t="s">
        <v>34</v>
      </c>
      <c r="Q10" s="214" t="s">
        <v>35</v>
      </c>
      <c r="R10" s="201" t="s">
        <v>125</v>
      </c>
      <c r="S10" s="200" t="s">
        <v>34</v>
      </c>
      <c r="T10" s="214" t="s">
        <v>35</v>
      </c>
      <c r="U10" s="201" t="s">
        <v>125</v>
      </c>
      <c r="V10" s="200" t="s">
        <v>34</v>
      </c>
      <c r="W10" s="214" t="s">
        <v>35</v>
      </c>
      <c r="X10" s="201" t="s">
        <v>125</v>
      </c>
      <c r="Y10" s="200" t="s">
        <v>34</v>
      </c>
      <c r="Z10" s="214" t="s">
        <v>35</v>
      </c>
      <c r="AA10" s="201" t="s">
        <v>125</v>
      </c>
      <c r="AB10" s="200" t="s">
        <v>34</v>
      </c>
      <c r="AC10" s="214" t="s">
        <v>35</v>
      </c>
      <c r="AD10" s="201" t="s">
        <v>125</v>
      </c>
      <c r="AE10" s="200" t="s">
        <v>34</v>
      </c>
      <c r="AF10" s="214" t="s">
        <v>35</v>
      </c>
      <c r="AG10" s="201" t="s">
        <v>125</v>
      </c>
      <c r="AH10" s="200" t="s">
        <v>34</v>
      </c>
      <c r="AI10" s="214" t="s">
        <v>35</v>
      </c>
      <c r="AJ10" s="201" t="s">
        <v>125</v>
      </c>
      <c r="AK10" s="200" t="s">
        <v>34</v>
      </c>
      <c r="AL10" s="214" t="s">
        <v>35</v>
      </c>
      <c r="AM10" s="201" t="s">
        <v>125</v>
      </c>
      <c r="AN10" s="200" t="s">
        <v>34</v>
      </c>
      <c r="AO10" s="214" t="s">
        <v>35</v>
      </c>
      <c r="AP10" s="201" t="s">
        <v>125</v>
      </c>
      <c r="AQ10" s="200" t="s">
        <v>34</v>
      </c>
      <c r="AR10" s="214" t="s">
        <v>35</v>
      </c>
      <c r="AS10" s="201" t="s">
        <v>125</v>
      </c>
      <c r="AT10" s="200" t="s">
        <v>34</v>
      </c>
      <c r="AU10" s="214" t="s">
        <v>35</v>
      </c>
      <c r="AV10" s="201" t="s">
        <v>125</v>
      </c>
      <c r="AW10" s="200" t="s">
        <v>34</v>
      </c>
      <c r="AX10" s="214" t="s">
        <v>35</v>
      </c>
      <c r="AY10" s="201" t="s">
        <v>125</v>
      </c>
      <c r="AZ10" s="200" t="s">
        <v>34</v>
      </c>
      <c r="BA10" s="214" t="s">
        <v>35</v>
      </c>
      <c r="BB10" s="201" t="s">
        <v>125</v>
      </c>
      <c r="BC10" s="200" t="s">
        <v>34</v>
      </c>
      <c r="BD10" s="214" t="s">
        <v>35</v>
      </c>
      <c r="BE10" s="201" t="s">
        <v>125</v>
      </c>
      <c r="BF10" s="200" t="s">
        <v>34</v>
      </c>
      <c r="BG10" s="214" t="s">
        <v>35</v>
      </c>
      <c r="BH10" s="201" t="s">
        <v>125</v>
      </c>
      <c r="BI10" s="200" t="s">
        <v>34</v>
      </c>
      <c r="BJ10" s="214" t="s">
        <v>35</v>
      </c>
      <c r="BK10" s="201" t="s">
        <v>125</v>
      </c>
      <c r="BL10" s="200" t="s">
        <v>34</v>
      </c>
      <c r="BM10" s="214" t="s">
        <v>35</v>
      </c>
      <c r="BN10" s="201"/>
      <c r="BO10" s="200"/>
      <c r="BP10" s="214"/>
      <c r="BQ10" s="201"/>
      <c r="BR10" s="200"/>
      <c r="BS10" s="214"/>
      <c r="BT10" s="201"/>
      <c r="BU10" s="200"/>
      <c r="BV10" s="214"/>
      <c r="BW10" s="201"/>
      <c r="BX10" s="200"/>
      <c r="BY10" s="214"/>
    </row>
    <row r="11" spans="1:77" ht="13.5" customHeight="1" x14ac:dyDescent="0.25">
      <c r="F11" s="191"/>
      <c r="H11" s="215"/>
      <c r="L11" s="191"/>
      <c r="N11" s="215"/>
      <c r="O11" s="191"/>
      <c r="Q11" s="215"/>
      <c r="R11" s="191"/>
      <c r="T11" s="215"/>
      <c r="U11" s="191"/>
      <c r="W11" s="215"/>
      <c r="X11" s="191"/>
      <c r="Z11" s="215"/>
      <c r="AA11" s="191"/>
      <c r="AC11" s="215"/>
      <c r="AD11" s="191"/>
      <c r="AF11" s="215"/>
      <c r="AG11" s="191"/>
      <c r="AI11" s="215"/>
      <c r="AJ11" s="191"/>
      <c r="AL11" s="215"/>
      <c r="AM11" s="191"/>
      <c r="AO11" s="215"/>
      <c r="AP11" s="191"/>
      <c r="AR11" s="215"/>
      <c r="AS11" s="191"/>
      <c r="AU11" s="215"/>
      <c r="AV11" s="191"/>
      <c r="AX11" s="215"/>
      <c r="AY11" s="191"/>
      <c r="BA11" s="215"/>
      <c r="BB11" s="191"/>
      <c r="BD11" s="215"/>
      <c r="BE11" s="191"/>
      <c r="BG11" s="215"/>
      <c r="BH11" s="191"/>
      <c r="BJ11" s="215"/>
      <c r="BK11" s="191"/>
      <c r="BM11" s="215"/>
      <c r="BN11" s="191"/>
      <c r="BP11" s="215"/>
      <c r="BQ11" s="191"/>
      <c r="BS11" s="215"/>
      <c r="BT11" s="191"/>
      <c r="BV11" s="215"/>
      <c r="BW11" s="191"/>
      <c r="BY11" s="215"/>
    </row>
    <row r="12" spans="1:77" ht="13.5" customHeight="1" x14ac:dyDescent="0.25">
      <c r="F12" s="191"/>
      <c r="H12" s="215"/>
      <c r="L12" s="191"/>
      <c r="N12" s="215"/>
      <c r="O12" s="191"/>
      <c r="Q12" s="215"/>
      <c r="R12" s="191"/>
      <c r="T12" s="215"/>
      <c r="U12" s="191"/>
      <c r="W12" s="215"/>
      <c r="X12" s="191"/>
      <c r="Z12" s="215"/>
      <c r="AA12" s="191"/>
      <c r="AC12" s="215"/>
      <c r="AD12" s="191"/>
      <c r="AF12" s="215"/>
      <c r="AG12" s="191"/>
      <c r="AI12" s="215"/>
      <c r="AJ12" s="191"/>
      <c r="AL12" s="215"/>
      <c r="AM12" s="191"/>
      <c r="AO12" s="215"/>
      <c r="AP12" s="191"/>
      <c r="AR12" s="215"/>
      <c r="AS12" s="191"/>
      <c r="AU12" s="215"/>
      <c r="AV12" s="191"/>
      <c r="AX12" s="215"/>
      <c r="AY12" s="191"/>
      <c r="BA12" s="215"/>
      <c r="BB12" s="191"/>
      <c r="BD12" s="215"/>
      <c r="BE12" s="191"/>
      <c r="BG12" s="215"/>
      <c r="BH12" s="191"/>
      <c r="BJ12" s="215"/>
      <c r="BK12" s="191"/>
      <c r="BM12" s="215"/>
      <c r="BN12" s="191"/>
      <c r="BP12" s="215"/>
      <c r="BQ12" s="191"/>
      <c r="BS12" s="215"/>
      <c r="BT12" s="191"/>
      <c r="BV12" s="215"/>
      <c r="BW12" s="191"/>
      <c r="BY12" s="215"/>
    </row>
    <row r="13" spans="1:77" ht="13.5" customHeight="1" x14ac:dyDescent="0.25">
      <c r="A13" s="207"/>
      <c r="F13" s="191"/>
      <c r="H13" s="215"/>
      <c r="L13" s="191"/>
      <c r="N13" s="215"/>
      <c r="O13" s="191"/>
      <c r="Q13" s="215"/>
      <c r="R13" s="191"/>
      <c r="T13" s="215"/>
      <c r="U13" s="191"/>
      <c r="W13" s="215"/>
      <c r="X13" s="191"/>
      <c r="Z13" s="215"/>
      <c r="AA13" s="191"/>
      <c r="AC13" s="215"/>
      <c r="AD13" s="191"/>
      <c r="AF13" s="215"/>
      <c r="AG13" s="191"/>
      <c r="AI13" s="215"/>
      <c r="AJ13" s="191"/>
      <c r="AL13" s="215"/>
      <c r="AM13" s="191"/>
      <c r="AO13" s="215"/>
      <c r="AP13" s="191"/>
      <c r="AR13" s="215"/>
      <c r="AS13" s="191"/>
      <c r="AU13" s="215"/>
      <c r="AV13" s="191"/>
      <c r="AX13" s="215"/>
      <c r="AY13" s="191"/>
      <c r="BA13" s="215"/>
      <c r="BB13" s="191"/>
      <c r="BD13" s="215"/>
      <c r="BE13" s="191"/>
      <c r="BG13" s="215"/>
      <c r="BH13" s="191"/>
      <c r="BJ13" s="215"/>
      <c r="BK13" s="191"/>
      <c r="BM13" s="215"/>
      <c r="BN13" s="191"/>
      <c r="BP13" s="215"/>
      <c r="BQ13" s="191"/>
      <c r="BS13" s="215"/>
      <c r="BT13" s="191"/>
      <c r="BV13" s="215"/>
      <c r="BW13" s="191"/>
      <c r="BY13" s="215"/>
    </row>
    <row r="14" spans="1:77" ht="13.5" customHeight="1" x14ac:dyDescent="0.25">
      <c r="F14" s="191"/>
      <c r="H14" s="215"/>
      <c r="L14" s="191"/>
      <c r="N14" s="215"/>
      <c r="O14" s="191"/>
      <c r="Q14" s="215"/>
      <c r="R14" s="191"/>
      <c r="T14" s="215"/>
      <c r="U14" s="191"/>
      <c r="W14" s="215"/>
      <c r="X14" s="191"/>
      <c r="Z14" s="215"/>
      <c r="AA14" s="191"/>
      <c r="AC14" s="215"/>
      <c r="AD14" s="191"/>
      <c r="AF14" s="215"/>
      <c r="AG14" s="191"/>
      <c r="AI14" s="215"/>
      <c r="AJ14" s="191"/>
      <c r="AL14" s="215"/>
      <c r="AM14" s="191"/>
      <c r="AO14" s="215"/>
      <c r="AP14" s="191"/>
      <c r="AR14" s="215"/>
      <c r="AS14" s="191"/>
      <c r="AU14" s="215"/>
      <c r="AV14" s="191"/>
      <c r="AX14" s="215"/>
      <c r="AY14" s="191"/>
      <c r="BA14" s="215"/>
      <c r="BB14" s="191"/>
      <c r="BD14" s="215"/>
      <c r="BE14" s="191"/>
      <c r="BG14" s="215"/>
      <c r="BH14" s="191"/>
      <c r="BJ14" s="215"/>
      <c r="BK14" s="191"/>
      <c r="BM14" s="215"/>
      <c r="BN14" s="191"/>
      <c r="BP14" s="215"/>
      <c r="BQ14" s="191"/>
      <c r="BS14" s="215"/>
      <c r="BT14" s="191"/>
      <c r="BV14" s="215"/>
      <c r="BW14" s="191"/>
      <c r="BY14" s="215"/>
    </row>
    <row r="15" spans="1:77" ht="13.5" customHeight="1" x14ac:dyDescent="0.25">
      <c r="F15" s="191"/>
      <c r="H15" s="215"/>
      <c r="L15" s="191"/>
      <c r="N15" s="215"/>
      <c r="O15" s="191"/>
      <c r="Q15" s="215"/>
      <c r="R15" s="191"/>
      <c r="T15" s="215"/>
      <c r="U15" s="191"/>
      <c r="W15" s="215"/>
      <c r="X15" s="191"/>
      <c r="Z15" s="215"/>
      <c r="AA15" s="191"/>
      <c r="AC15" s="215"/>
      <c r="AD15" s="191"/>
      <c r="AF15" s="215"/>
      <c r="AG15" s="191"/>
      <c r="AI15" s="215"/>
      <c r="AJ15" s="191"/>
      <c r="AL15" s="215"/>
      <c r="AM15" s="191"/>
      <c r="AO15" s="215"/>
      <c r="AP15" s="191"/>
      <c r="AR15" s="215"/>
      <c r="AS15" s="191"/>
      <c r="AU15" s="215"/>
      <c r="AV15" s="191"/>
      <c r="AX15" s="215"/>
      <c r="AY15" s="191"/>
      <c r="BA15" s="215"/>
      <c r="BB15" s="191"/>
      <c r="BD15" s="215"/>
      <c r="BE15" s="191"/>
      <c r="BG15" s="215"/>
      <c r="BH15" s="191"/>
      <c r="BJ15" s="215"/>
      <c r="BK15" s="191"/>
      <c r="BM15" s="215"/>
      <c r="BN15" s="191"/>
      <c r="BP15" s="215"/>
      <c r="BQ15" s="191"/>
      <c r="BS15" s="215"/>
      <c r="BT15" s="191"/>
      <c r="BV15" s="215"/>
      <c r="BW15" s="191"/>
      <c r="BY15" s="215"/>
    </row>
    <row r="16" spans="1:77" ht="13.5" customHeight="1" x14ac:dyDescent="0.25">
      <c r="F16" s="191"/>
      <c r="H16" s="215"/>
      <c r="L16" s="191"/>
      <c r="N16" s="215"/>
      <c r="O16" s="191"/>
      <c r="Q16" s="215"/>
      <c r="R16" s="191"/>
      <c r="T16" s="215"/>
      <c r="U16" s="191"/>
      <c r="W16" s="215"/>
      <c r="X16" s="191"/>
      <c r="Z16" s="215"/>
      <c r="AA16" s="191"/>
      <c r="AC16" s="215"/>
      <c r="AD16" s="191"/>
      <c r="AF16" s="215"/>
      <c r="AG16" s="191"/>
      <c r="AI16" s="215"/>
      <c r="AJ16" s="191"/>
      <c r="AL16" s="215"/>
      <c r="AM16" s="191"/>
      <c r="AO16" s="215"/>
      <c r="AP16" s="191"/>
      <c r="AR16" s="215"/>
      <c r="AS16" s="191"/>
      <c r="AU16" s="215"/>
      <c r="AV16" s="191"/>
      <c r="AX16" s="215"/>
      <c r="AY16" s="191"/>
      <c r="BA16" s="215"/>
      <c r="BB16" s="191"/>
      <c r="BD16" s="215"/>
      <c r="BE16" s="191"/>
      <c r="BG16" s="215"/>
      <c r="BH16" s="191"/>
      <c r="BJ16" s="215"/>
      <c r="BK16" s="191"/>
      <c r="BM16" s="215"/>
      <c r="BN16" s="191"/>
      <c r="BP16" s="215"/>
      <c r="BQ16" s="191"/>
      <c r="BS16" s="215"/>
      <c r="BT16" s="191"/>
      <c r="BV16" s="215"/>
      <c r="BW16" s="191"/>
      <c r="BY16" s="215"/>
    </row>
    <row r="17" spans="1:77" ht="13.5" customHeight="1" x14ac:dyDescent="0.25">
      <c r="F17" s="191"/>
      <c r="H17" s="215"/>
      <c r="L17" s="191"/>
      <c r="N17" s="215"/>
      <c r="O17" s="191"/>
      <c r="Q17" s="215"/>
      <c r="R17" s="191"/>
      <c r="T17" s="215"/>
      <c r="U17" s="191"/>
      <c r="W17" s="215"/>
      <c r="X17" s="191"/>
      <c r="Z17" s="215"/>
      <c r="AA17" s="191"/>
      <c r="AC17" s="215"/>
      <c r="AD17" s="191"/>
      <c r="AF17" s="215"/>
      <c r="AG17" s="191"/>
      <c r="AI17" s="215"/>
      <c r="AJ17" s="191"/>
      <c r="AL17" s="215"/>
      <c r="AM17" s="191"/>
      <c r="AO17" s="215"/>
      <c r="AP17" s="191"/>
      <c r="AR17" s="215"/>
      <c r="AS17" s="191"/>
      <c r="AU17" s="215"/>
      <c r="AV17" s="191"/>
      <c r="AX17" s="215"/>
      <c r="AY17" s="191"/>
      <c r="BA17" s="215"/>
      <c r="BB17" s="191"/>
      <c r="BD17" s="215"/>
      <c r="BE17" s="191"/>
      <c r="BG17" s="215"/>
      <c r="BH17" s="191"/>
      <c r="BJ17" s="215"/>
      <c r="BK17" s="191"/>
      <c r="BM17" s="215"/>
      <c r="BN17" s="191"/>
      <c r="BP17" s="215"/>
      <c r="BQ17" s="191"/>
      <c r="BS17" s="215"/>
      <c r="BT17" s="191"/>
      <c r="BV17" s="215"/>
      <c r="BW17" s="191"/>
      <c r="BY17" s="215"/>
    </row>
    <row r="18" spans="1:77" ht="13.5" customHeight="1" x14ac:dyDescent="0.25">
      <c r="F18" s="191"/>
      <c r="H18" s="215"/>
      <c r="L18" s="191"/>
      <c r="N18" s="215"/>
      <c r="O18" s="191"/>
      <c r="Q18" s="215"/>
      <c r="R18" s="191"/>
      <c r="T18" s="215"/>
      <c r="U18" s="191"/>
      <c r="W18" s="215"/>
      <c r="X18" s="191"/>
      <c r="Z18" s="215"/>
      <c r="AA18" s="191"/>
      <c r="AC18" s="215"/>
      <c r="AD18" s="191"/>
      <c r="AF18" s="215"/>
      <c r="AG18" s="191"/>
      <c r="AI18" s="215"/>
      <c r="AJ18" s="191"/>
      <c r="AL18" s="215"/>
      <c r="AM18" s="191"/>
      <c r="AO18" s="215"/>
      <c r="AP18" s="191"/>
      <c r="AR18" s="215"/>
      <c r="AS18" s="191"/>
      <c r="AU18" s="215"/>
      <c r="AV18" s="191"/>
      <c r="AX18" s="215"/>
      <c r="AY18" s="191"/>
      <c r="BA18" s="215"/>
      <c r="BB18" s="191"/>
      <c r="BD18" s="215"/>
      <c r="BE18" s="191"/>
      <c r="BG18" s="215"/>
      <c r="BH18" s="191"/>
      <c r="BJ18" s="215"/>
      <c r="BK18" s="191"/>
      <c r="BM18" s="215"/>
      <c r="BN18" s="191"/>
      <c r="BP18" s="215"/>
      <c r="BQ18" s="191"/>
      <c r="BS18" s="215"/>
      <c r="BT18" s="191"/>
      <c r="BV18" s="215"/>
      <c r="BW18" s="191"/>
      <c r="BY18" s="215"/>
    </row>
    <row r="19" spans="1:77" ht="13.5" customHeight="1" x14ac:dyDescent="0.25">
      <c r="F19" s="191"/>
      <c r="H19" s="215"/>
      <c r="L19" s="191"/>
      <c r="N19" s="215"/>
      <c r="O19" s="191"/>
      <c r="Q19" s="215"/>
      <c r="R19" s="191"/>
      <c r="T19" s="215"/>
      <c r="U19" s="191"/>
      <c r="W19" s="215"/>
      <c r="X19" s="191"/>
      <c r="Z19" s="215"/>
      <c r="AA19" s="191"/>
      <c r="AC19" s="215"/>
      <c r="AD19" s="191"/>
      <c r="AF19" s="215"/>
      <c r="AG19" s="191"/>
      <c r="AI19" s="215"/>
      <c r="AJ19" s="191"/>
      <c r="AL19" s="215"/>
      <c r="AM19" s="191"/>
      <c r="AO19" s="215"/>
      <c r="AP19" s="191"/>
      <c r="AR19" s="215"/>
      <c r="AS19" s="191"/>
      <c r="AU19" s="215"/>
      <c r="AV19" s="191"/>
      <c r="AX19" s="215"/>
      <c r="AY19" s="191"/>
      <c r="BA19" s="215"/>
      <c r="BB19" s="191"/>
      <c r="BD19" s="215"/>
      <c r="BE19" s="191"/>
      <c r="BG19" s="215"/>
      <c r="BH19" s="191"/>
      <c r="BJ19" s="215"/>
      <c r="BK19" s="191"/>
      <c r="BM19" s="215"/>
      <c r="BN19" s="191"/>
      <c r="BP19" s="215"/>
      <c r="BQ19" s="191"/>
      <c r="BS19" s="215"/>
      <c r="BT19" s="191"/>
      <c r="BV19" s="215"/>
      <c r="BW19" s="191"/>
      <c r="BY19" s="215"/>
    </row>
    <row r="20" spans="1:77" ht="13.5" customHeight="1" x14ac:dyDescent="0.25">
      <c r="F20" s="191"/>
      <c r="H20" s="215"/>
      <c r="L20" s="191"/>
      <c r="N20" s="215"/>
      <c r="O20" s="191"/>
      <c r="Q20" s="215"/>
      <c r="R20" s="191"/>
      <c r="T20" s="215"/>
      <c r="U20" s="191"/>
      <c r="W20" s="215"/>
      <c r="X20" s="191"/>
      <c r="Z20" s="215"/>
      <c r="AA20" s="191"/>
      <c r="AC20" s="215"/>
      <c r="AD20" s="191"/>
      <c r="AF20" s="215"/>
      <c r="AG20" s="191"/>
      <c r="AI20" s="215"/>
      <c r="AJ20" s="191"/>
      <c r="AL20" s="215"/>
      <c r="AM20" s="191"/>
      <c r="AO20" s="215"/>
      <c r="AP20" s="191"/>
      <c r="AR20" s="215"/>
      <c r="AS20" s="191"/>
      <c r="AU20" s="215"/>
      <c r="AV20" s="191"/>
      <c r="AX20" s="215"/>
      <c r="AY20" s="191"/>
      <c r="BA20" s="215"/>
      <c r="BB20" s="191"/>
      <c r="BD20" s="215"/>
      <c r="BE20" s="191"/>
      <c r="BG20" s="215"/>
      <c r="BH20" s="191"/>
      <c r="BJ20" s="215"/>
      <c r="BK20" s="191"/>
      <c r="BM20" s="215"/>
      <c r="BN20" s="191"/>
      <c r="BP20" s="215"/>
      <c r="BQ20" s="191"/>
      <c r="BS20" s="215"/>
      <c r="BT20" s="191"/>
      <c r="BV20" s="215"/>
      <c r="BW20" s="191"/>
      <c r="BY20" s="215"/>
    </row>
    <row r="21" spans="1:77" ht="13.5" customHeight="1" x14ac:dyDescent="0.25">
      <c r="F21" s="191"/>
      <c r="H21" s="215"/>
      <c r="L21" s="191"/>
      <c r="N21" s="215"/>
      <c r="O21" s="191"/>
      <c r="Q21" s="215"/>
      <c r="R21" s="191"/>
      <c r="T21" s="215"/>
      <c r="U21" s="191"/>
      <c r="W21" s="215"/>
      <c r="X21" s="191"/>
      <c r="Z21" s="215"/>
      <c r="AA21" s="191"/>
      <c r="AC21" s="215"/>
      <c r="AD21" s="191"/>
      <c r="AF21" s="215"/>
      <c r="AG21" s="191"/>
      <c r="AI21" s="215"/>
      <c r="AJ21" s="191"/>
      <c r="AL21" s="215"/>
      <c r="AM21" s="191"/>
      <c r="AO21" s="215"/>
      <c r="AP21" s="191"/>
      <c r="AR21" s="215"/>
      <c r="AS21" s="191"/>
      <c r="AU21" s="215"/>
      <c r="AV21" s="191"/>
      <c r="AX21" s="215"/>
      <c r="AY21" s="191"/>
      <c r="BA21" s="215"/>
      <c r="BB21" s="191"/>
      <c r="BD21" s="215"/>
      <c r="BE21" s="191"/>
      <c r="BG21" s="215"/>
      <c r="BH21" s="191"/>
      <c r="BJ21" s="215"/>
      <c r="BK21" s="191"/>
      <c r="BM21" s="215"/>
      <c r="BN21" s="191"/>
      <c r="BP21" s="215"/>
      <c r="BQ21" s="191"/>
      <c r="BS21" s="215"/>
      <c r="BT21" s="191"/>
      <c r="BV21" s="215"/>
      <c r="BW21" s="191"/>
      <c r="BY21" s="215"/>
    </row>
    <row r="22" spans="1:77" ht="13.5" customHeight="1" x14ac:dyDescent="0.25">
      <c r="F22" s="191"/>
      <c r="H22" s="215"/>
      <c r="L22" s="191"/>
      <c r="N22" s="215"/>
      <c r="O22" s="191"/>
      <c r="Q22" s="215"/>
      <c r="R22" s="191"/>
      <c r="T22" s="215"/>
      <c r="U22" s="191"/>
      <c r="W22" s="215"/>
      <c r="X22" s="191"/>
      <c r="Z22" s="215"/>
      <c r="AA22" s="191"/>
      <c r="AC22" s="215"/>
      <c r="AD22" s="191"/>
      <c r="AF22" s="215"/>
      <c r="AG22" s="191"/>
      <c r="AI22" s="215"/>
      <c r="AJ22" s="191"/>
      <c r="AL22" s="215"/>
      <c r="AM22" s="191"/>
      <c r="AO22" s="215"/>
      <c r="AP22" s="191"/>
      <c r="AR22" s="215"/>
      <c r="AS22" s="191"/>
      <c r="AU22" s="215"/>
      <c r="AV22" s="191"/>
      <c r="AX22" s="215"/>
      <c r="AY22" s="191"/>
      <c r="BA22" s="215"/>
      <c r="BB22" s="191"/>
      <c r="BD22" s="215"/>
      <c r="BE22" s="191"/>
      <c r="BG22" s="215"/>
      <c r="BH22" s="191"/>
      <c r="BJ22" s="215"/>
      <c r="BK22" s="191"/>
      <c r="BM22" s="215"/>
      <c r="BN22" s="191"/>
      <c r="BP22" s="215"/>
      <c r="BQ22" s="191"/>
      <c r="BS22" s="215"/>
      <c r="BT22" s="191"/>
      <c r="BV22" s="215"/>
      <c r="BW22" s="191"/>
      <c r="BY22" s="215"/>
    </row>
    <row r="23" spans="1:77" ht="13.5" customHeight="1" x14ac:dyDescent="0.25">
      <c r="F23" s="191"/>
      <c r="H23" s="215"/>
      <c r="L23" s="191"/>
      <c r="N23" s="215"/>
      <c r="O23" s="191"/>
      <c r="Q23" s="215"/>
      <c r="R23" s="191"/>
      <c r="T23" s="215"/>
      <c r="U23" s="191"/>
      <c r="W23" s="215"/>
      <c r="X23" s="191"/>
      <c r="Z23" s="215"/>
      <c r="AA23" s="191"/>
      <c r="AC23" s="215"/>
      <c r="AD23" s="191"/>
      <c r="AF23" s="215"/>
      <c r="AG23" s="191"/>
      <c r="AI23" s="215"/>
      <c r="AJ23" s="191"/>
      <c r="AL23" s="215"/>
      <c r="AM23" s="191"/>
      <c r="AO23" s="215"/>
      <c r="AP23" s="191"/>
      <c r="AR23" s="215"/>
      <c r="AS23" s="191"/>
      <c r="AU23" s="215"/>
      <c r="AV23" s="191"/>
      <c r="AX23" s="215"/>
      <c r="AY23" s="191"/>
      <c r="BA23" s="215"/>
      <c r="BB23" s="191"/>
      <c r="BD23" s="215"/>
      <c r="BE23" s="191"/>
      <c r="BG23" s="215"/>
      <c r="BH23" s="191"/>
      <c r="BJ23" s="215"/>
      <c r="BK23" s="191"/>
      <c r="BM23" s="215"/>
      <c r="BN23" s="191"/>
      <c r="BP23" s="215"/>
      <c r="BQ23" s="191"/>
      <c r="BS23" s="215"/>
      <c r="BT23" s="191"/>
      <c r="BV23" s="215"/>
      <c r="BW23" s="191"/>
      <c r="BY23" s="215"/>
    </row>
    <row r="24" spans="1:77" ht="13.5" customHeight="1" x14ac:dyDescent="0.25">
      <c r="A24" s="216"/>
      <c r="F24" s="191"/>
      <c r="H24" s="215"/>
      <c r="L24" s="191"/>
      <c r="N24" s="215"/>
      <c r="O24" s="191"/>
      <c r="Q24" s="215"/>
      <c r="R24" s="191"/>
      <c r="T24" s="215"/>
      <c r="U24" s="191"/>
      <c r="W24" s="215"/>
      <c r="X24" s="191"/>
      <c r="Z24" s="215"/>
      <c r="AA24" s="191"/>
      <c r="AC24" s="215"/>
      <c r="AD24" s="191"/>
      <c r="AF24" s="215"/>
      <c r="AG24" s="191"/>
      <c r="AI24" s="215"/>
      <c r="AJ24" s="191"/>
      <c r="AL24" s="215"/>
      <c r="AM24" s="191"/>
      <c r="AO24" s="215"/>
      <c r="AP24" s="191"/>
      <c r="AR24" s="215"/>
      <c r="AS24" s="191"/>
      <c r="AU24" s="215"/>
      <c r="AV24" s="191"/>
      <c r="AX24" s="215"/>
      <c r="AY24" s="191"/>
      <c r="BA24" s="215"/>
      <c r="BB24" s="191"/>
      <c r="BD24" s="215"/>
      <c r="BE24" s="191"/>
      <c r="BG24" s="215"/>
      <c r="BH24" s="191"/>
      <c r="BJ24" s="215"/>
      <c r="BK24" s="191"/>
      <c r="BM24" s="215"/>
      <c r="BN24" s="191"/>
      <c r="BP24" s="215"/>
      <c r="BQ24" s="191"/>
      <c r="BS24" s="215"/>
      <c r="BT24" s="191"/>
      <c r="BV24" s="215"/>
      <c r="BW24" s="191"/>
      <c r="BY24" s="215"/>
    </row>
    <row r="25" spans="1:77" ht="13.5" customHeight="1" x14ac:dyDescent="0.25">
      <c r="F25" s="191"/>
      <c r="H25" s="215"/>
      <c r="L25" s="191"/>
      <c r="N25" s="215"/>
      <c r="O25" s="191"/>
      <c r="Q25" s="215"/>
      <c r="R25" s="191"/>
      <c r="T25" s="215"/>
      <c r="U25" s="191"/>
      <c r="W25" s="215"/>
      <c r="X25" s="191"/>
      <c r="Z25" s="215"/>
      <c r="AA25" s="191"/>
      <c r="AC25" s="215"/>
      <c r="AD25" s="191"/>
      <c r="AF25" s="215"/>
      <c r="AG25" s="191"/>
      <c r="AI25" s="215"/>
      <c r="AJ25" s="191"/>
      <c r="AL25" s="215"/>
      <c r="AM25" s="191"/>
      <c r="AO25" s="215"/>
      <c r="AP25" s="191"/>
      <c r="AR25" s="215"/>
      <c r="AS25" s="191"/>
      <c r="AU25" s="215"/>
      <c r="AV25" s="191"/>
      <c r="AX25" s="215"/>
      <c r="AY25" s="191"/>
      <c r="BA25" s="215"/>
      <c r="BB25" s="191"/>
      <c r="BD25" s="215"/>
      <c r="BE25" s="191"/>
      <c r="BG25" s="215"/>
      <c r="BH25" s="191"/>
      <c r="BJ25" s="215"/>
      <c r="BK25" s="191"/>
      <c r="BM25" s="215"/>
      <c r="BN25" s="191"/>
      <c r="BP25" s="215"/>
      <c r="BQ25" s="191"/>
      <c r="BS25" s="215"/>
      <c r="BT25" s="191"/>
      <c r="BV25" s="215"/>
      <c r="BW25" s="191"/>
      <c r="BY25" s="215"/>
    </row>
    <row r="26" spans="1:77" ht="13.5" customHeight="1" x14ac:dyDescent="0.25">
      <c r="F26" s="191"/>
      <c r="H26" s="215"/>
      <c r="L26" s="191"/>
      <c r="N26" s="215"/>
      <c r="O26" s="191"/>
      <c r="Q26" s="215"/>
      <c r="R26" s="191"/>
      <c r="T26" s="215"/>
      <c r="U26" s="191"/>
      <c r="W26" s="215"/>
      <c r="X26" s="191"/>
      <c r="Z26" s="215"/>
      <c r="AA26" s="191"/>
      <c r="AC26" s="215"/>
      <c r="AD26" s="191"/>
      <c r="AF26" s="215"/>
      <c r="AG26" s="191"/>
      <c r="AI26" s="215"/>
      <c r="AJ26" s="191"/>
      <c r="AL26" s="215"/>
      <c r="AM26" s="191"/>
      <c r="AO26" s="215"/>
      <c r="AP26" s="191"/>
      <c r="AR26" s="215"/>
      <c r="AS26" s="191"/>
      <c r="AU26" s="215"/>
      <c r="AV26" s="191"/>
      <c r="AX26" s="215"/>
      <c r="AY26" s="191"/>
      <c r="BA26" s="215"/>
      <c r="BB26" s="191"/>
      <c r="BD26" s="215"/>
      <c r="BE26" s="191"/>
      <c r="BG26" s="215"/>
      <c r="BH26" s="191"/>
      <c r="BJ26" s="215"/>
      <c r="BK26" s="191"/>
      <c r="BM26" s="215"/>
      <c r="BN26" s="191"/>
      <c r="BP26" s="215"/>
      <c r="BQ26" s="191"/>
      <c r="BS26" s="215"/>
      <c r="BT26" s="191"/>
      <c r="BV26" s="215"/>
      <c r="BW26" s="191"/>
      <c r="BY26" s="215"/>
    </row>
    <row r="27" spans="1:77" ht="13.5" customHeight="1" x14ac:dyDescent="0.25">
      <c r="F27" s="191"/>
      <c r="H27" s="215"/>
      <c r="J27" s="217"/>
      <c r="L27" s="191"/>
      <c r="N27" s="215"/>
      <c r="O27" s="191"/>
      <c r="Q27" s="215"/>
      <c r="R27" s="191"/>
      <c r="T27" s="215"/>
      <c r="U27" s="191"/>
      <c r="W27" s="215"/>
      <c r="X27" s="191"/>
      <c r="Z27" s="215"/>
      <c r="AA27" s="191"/>
      <c r="AC27" s="215"/>
      <c r="AD27" s="191"/>
      <c r="AF27" s="215"/>
      <c r="AG27" s="191"/>
      <c r="AI27" s="215"/>
      <c r="AJ27" s="191"/>
      <c r="AL27" s="215"/>
      <c r="AM27" s="191"/>
      <c r="AO27" s="215"/>
      <c r="AP27" s="191"/>
      <c r="AR27" s="215"/>
      <c r="AS27" s="191"/>
      <c r="AU27" s="215"/>
      <c r="AV27" s="191"/>
      <c r="AX27" s="215"/>
      <c r="AY27" s="191"/>
      <c r="BA27" s="215"/>
      <c r="BB27" s="191"/>
      <c r="BD27" s="215"/>
      <c r="BE27" s="191"/>
      <c r="BG27" s="215"/>
      <c r="BH27" s="191"/>
      <c r="BJ27" s="215"/>
      <c r="BK27" s="191"/>
      <c r="BM27" s="215"/>
      <c r="BN27" s="191"/>
      <c r="BP27" s="215"/>
      <c r="BQ27" s="191"/>
      <c r="BS27" s="215"/>
      <c r="BT27" s="191"/>
      <c r="BV27" s="215"/>
      <c r="BW27" s="191"/>
      <c r="BY27" s="215"/>
    </row>
    <row r="28" spans="1:77" ht="13.5" customHeight="1" x14ac:dyDescent="0.25">
      <c r="F28" s="191"/>
      <c r="H28" s="215"/>
      <c r="L28" s="191"/>
      <c r="N28" s="215"/>
      <c r="O28" s="191"/>
      <c r="Q28" s="215"/>
      <c r="R28" s="191"/>
      <c r="T28" s="215"/>
      <c r="U28" s="191"/>
      <c r="W28" s="215"/>
      <c r="X28" s="191"/>
      <c r="Z28" s="215"/>
      <c r="AA28" s="191"/>
      <c r="AC28" s="215"/>
      <c r="AD28" s="191"/>
      <c r="AF28" s="215"/>
      <c r="AG28" s="191"/>
      <c r="AI28" s="215"/>
      <c r="AJ28" s="191"/>
      <c r="AL28" s="215"/>
      <c r="AM28" s="191"/>
      <c r="AO28" s="215"/>
      <c r="AP28" s="191"/>
      <c r="AR28" s="215"/>
      <c r="AS28" s="191"/>
      <c r="AU28" s="215"/>
      <c r="AV28" s="191"/>
      <c r="AX28" s="215"/>
      <c r="AY28" s="191"/>
      <c r="BA28" s="215"/>
      <c r="BB28" s="191"/>
      <c r="BD28" s="215"/>
      <c r="BE28" s="191"/>
      <c r="BG28" s="215"/>
      <c r="BH28" s="191"/>
      <c r="BJ28" s="215"/>
      <c r="BK28" s="191"/>
      <c r="BM28" s="215"/>
      <c r="BN28" s="191"/>
      <c r="BP28" s="215"/>
      <c r="BQ28" s="191"/>
      <c r="BS28" s="215"/>
      <c r="BT28" s="191"/>
      <c r="BV28" s="215"/>
      <c r="BW28" s="191"/>
      <c r="BY28" s="215"/>
    </row>
    <row r="29" spans="1:77" ht="13.5" customHeight="1" x14ac:dyDescent="0.25">
      <c r="F29" s="191"/>
      <c r="H29" s="215"/>
      <c r="L29" s="191"/>
      <c r="N29" s="215"/>
      <c r="O29" s="191"/>
      <c r="Q29" s="215"/>
      <c r="R29" s="191"/>
      <c r="T29" s="215"/>
      <c r="U29" s="191"/>
      <c r="W29" s="215"/>
      <c r="X29" s="191"/>
      <c r="Z29" s="215"/>
      <c r="AA29" s="191"/>
      <c r="AC29" s="215"/>
      <c r="AD29" s="191"/>
      <c r="AF29" s="215"/>
      <c r="AG29" s="191"/>
      <c r="AI29" s="215"/>
      <c r="AJ29" s="191"/>
      <c r="AL29" s="215"/>
      <c r="AM29" s="191"/>
      <c r="AO29" s="215"/>
      <c r="AP29" s="191"/>
      <c r="AR29" s="215"/>
      <c r="AS29" s="191"/>
      <c r="AU29" s="215"/>
      <c r="AV29" s="191"/>
      <c r="AX29" s="215"/>
      <c r="AY29" s="191"/>
      <c r="BA29" s="215"/>
      <c r="BB29" s="191"/>
      <c r="BD29" s="215"/>
      <c r="BE29" s="191"/>
      <c r="BG29" s="215"/>
      <c r="BH29" s="191"/>
      <c r="BJ29" s="215"/>
      <c r="BK29" s="191"/>
      <c r="BM29" s="215"/>
      <c r="BN29" s="191"/>
      <c r="BP29" s="215"/>
      <c r="BQ29" s="191"/>
      <c r="BS29" s="215"/>
      <c r="BT29" s="191"/>
      <c r="BV29" s="215"/>
      <c r="BW29" s="191"/>
      <c r="BY29" s="215"/>
    </row>
    <row r="30" spans="1:77" ht="13.5" customHeight="1" x14ac:dyDescent="0.25">
      <c r="F30" s="191"/>
      <c r="H30" s="215"/>
      <c r="L30" s="191"/>
      <c r="N30" s="215"/>
      <c r="O30" s="191"/>
      <c r="Q30" s="215"/>
      <c r="R30" s="191"/>
      <c r="T30" s="215"/>
      <c r="U30" s="191"/>
      <c r="W30" s="215"/>
      <c r="X30" s="191"/>
      <c r="Z30" s="215"/>
      <c r="AA30" s="191"/>
      <c r="AC30" s="215"/>
      <c r="AD30" s="191"/>
      <c r="AF30" s="215"/>
      <c r="AG30" s="191"/>
      <c r="AI30" s="215"/>
      <c r="AJ30" s="191"/>
      <c r="AL30" s="215"/>
      <c r="AM30" s="191"/>
      <c r="AO30" s="215"/>
      <c r="AP30" s="191"/>
      <c r="AR30" s="215"/>
      <c r="AS30" s="191"/>
      <c r="AU30" s="215"/>
      <c r="AV30" s="191"/>
      <c r="AX30" s="215"/>
      <c r="AY30" s="191"/>
      <c r="BA30" s="215"/>
      <c r="BB30" s="191"/>
      <c r="BD30" s="215"/>
      <c r="BE30" s="191"/>
      <c r="BG30" s="215"/>
      <c r="BH30" s="191"/>
      <c r="BJ30" s="215"/>
      <c r="BK30" s="191"/>
      <c r="BM30" s="215"/>
      <c r="BN30" s="191"/>
      <c r="BP30" s="215"/>
      <c r="BQ30" s="191"/>
      <c r="BS30" s="215"/>
      <c r="BT30" s="191"/>
      <c r="BV30" s="215"/>
      <c r="BW30" s="191"/>
      <c r="BY30" s="215"/>
    </row>
    <row r="31" spans="1:77" ht="13.5" customHeight="1" x14ac:dyDescent="0.25">
      <c r="F31" s="191"/>
      <c r="H31" s="215"/>
      <c r="L31" s="191"/>
      <c r="N31" s="215"/>
      <c r="O31" s="191"/>
      <c r="Q31" s="215"/>
      <c r="R31" s="191"/>
      <c r="T31" s="215"/>
      <c r="U31" s="191"/>
      <c r="W31" s="215"/>
      <c r="X31" s="191"/>
      <c r="Z31" s="215"/>
      <c r="AA31" s="191"/>
      <c r="AC31" s="215"/>
      <c r="AD31" s="191"/>
      <c r="AF31" s="215"/>
      <c r="AG31" s="191"/>
      <c r="AI31" s="215"/>
      <c r="AJ31" s="191"/>
      <c r="AL31" s="215"/>
      <c r="AM31" s="191"/>
      <c r="AO31" s="215"/>
      <c r="AP31" s="191"/>
      <c r="AR31" s="215"/>
      <c r="AS31" s="191"/>
      <c r="AU31" s="215"/>
      <c r="AV31" s="191"/>
      <c r="AX31" s="215"/>
      <c r="AY31" s="191"/>
      <c r="BA31" s="215"/>
      <c r="BB31" s="191"/>
      <c r="BD31" s="215"/>
      <c r="BE31" s="191"/>
      <c r="BG31" s="215"/>
      <c r="BH31" s="191"/>
      <c r="BJ31" s="215"/>
      <c r="BK31" s="191"/>
      <c r="BM31" s="215"/>
      <c r="BN31" s="191"/>
      <c r="BP31" s="215"/>
      <c r="BQ31" s="191"/>
      <c r="BS31" s="215"/>
      <c r="BT31" s="191"/>
      <c r="BV31" s="215"/>
      <c r="BW31" s="191"/>
      <c r="BY31" s="215"/>
    </row>
    <row r="32" spans="1:77" ht="13.5" customHeight="1" x14ac:dyDescent="0.25">
      <c r="F32" s="191"/>
      <c r="H32" s="215"/>
      <c r="L32" s="191"/>
      <c r="N32" s="215"/>
      <c r="O32" s="191"/>
      <c r="Q32" s="215"/>
      <c r="R32" s="191"/>
      <c r="T32" s="215"/>
      <c r="U32" s="191"/>
      <c r="W32" s="215"/>
      <c r="X32" s="191"/>
      <c r="Z32" s="215"/>
      <c r="AA32" s="191"/>
      <c r="AC32" s="215"/>
      <c r="AD32" s="191"/>
      <c r="AF32" s="215"/>
      <c r="AG32" s="191"/>
      <c r="AI32" s="215"/>
      <c r="AJ32" s="191"/>
      <c r="AL32" s="215"/>
      <c r="AM32" s="191"/>
      <c r="AO32" s="215"/>
      <c r="AP32" s="191"/>
      <c r="AR32" s="215"/>
      <c r="AS32" s="191"/>
      <c r="AU32" s="215"/>
      <c r="AV32" s="191"/>
      <c r="AX32" s="215"/>
      <c r="AY32" s="191"/>
      <c r="BA32" s="215"/>
      <c r="BB32" s="191"/>
      <c r="BD32" s="215"/>
      <c r="BE32" s="191"/>
      <c r="BG32" s="215"/>
      <c r="BH32" s="191"/>
      <c r="BJ32" s="215"/>
      <c r="BK32" s="191"/>
      <c r="BM32" s="215"/>
      <c r="BN32" s="191"/>
      <c r="BP32" s="215"/>
      <c r="BQ32" s="191"/>
      <c r="BS32" s="215"/>
      <c r="BT32" s="191"/>
      <c r="BV32" s="215"/>
      <c r="BW32" s="191"/>
      <c r="BY32" s="215"/>
    </row>
    <row r="33" spans="1:77" ht="13.5" customHeight="1" x14ac:dyDescent="0.25">
      <c r="F33" s="191"/>
      <c r="H33" s="215"/>
      <c r="L33" s="191"/>
      <c r="N33" s="215"/>
      <c r="O33" s="191"/>
      <c r="Q33" s="215"/>
      <c r="R33" s="191"/>
      <c r="T33" s="215"/>
      <c r="U33" s="191"/>
      <c r="W33" s="215"/>
      <c r="X33" s="191"/>
      <c r="Z33" s="215"/>
      <c r="AA33" s="191"/>
      <c r="AC33" s="215"/>
      <c r="AD33" s="191"/>
      <c r="AF33" s="215"/>
      <c r="AG33" s="191"/>
      <c r="AI33" s="215"/>
      <c r="AJ33" s="191"/>
      <c r="AL33" s="215"/>
      <c r="AM33" s="191"/>
      <c r="AO33" s="215"/>
      <c r="AP33" s="191"/>
      <c r="AR33" s="215"/>
      <c r="AS33" s="191"/>
      <c r="AU33" s="215"/>
      <c r="AV33" s="191"/>
      <c r="AX33" s="215"/>
      <c r="AY33" s="191"/>
      <c r="BA33" s="215"/>
      <c r="BB33" s="191"/>
      <c r="BD33" s="215"/>
      <c r="BE33" s="191"/>
      <c r="BG33" s="215"/>
      <c r="BH33" s="191"/>
      <c r="BJ33" s="215"/>
      <c r="BK33" s="191"/>
      <c r="BM33" s="215"/>
      <c r="BN33" s="191"/>
      <c r="BP33" s="215"/>
      <c r="BQ33" s="191"/>
      <c r="BS33" s="215"/>
      <c r="BT33" s="191"/>
      <c r="BV33" s="215"/>
      <c r="BW33" s="191"/>
      <c r="BY33" s="215"/>
    </row>
    <row r="34" spans="1:77" ht="13.5" customHeight="1" x14ac:dyDescent="0.25">
      <c r="A34" s="216"/>
      <c r="F34" s="191"/>
      <c r="H34" s="215"/>
      <c r="L34" s="191"/>
      <c r="N34" s="215"/>
      <c r="O34" s="191"/>
      <c r="Q34" s="215"/>
      <c r="R34" s="191"/>
      <c r="T34" s="215"/>
      <c r="U34" s="191"/>
      <c r="W34" s="215"/>
      <c r="X34" s="191"/>
      <c r="Z34" s="215"/>
      <c r="AA34" s="191"/>
      <c r="AC34" s="215"/>
      <c r="AD34" s="191"/>
      <c r="AF34" s="215"/>
      <c r="AG34" s="191"/>
      <c r="AI34" s="215"/>
      <c r="AJ34" s="191"/>
      <c r="AL34" s="215"/>
      <c r="AM34" s="191"/>
      <c r="AO34" s="215"/>
      <c r="AP34" s="191"/>
      <c r="AR34" s="215"/>
      <c r="AS34" s="191"/>
      <c r="AU34" s="215"/>
      <c r="AV34" s="191"/>
      <c r="AX34" s="215"/>
      <c r="AY34" s="191"/>
      <c r="BA34" s="215"/>
      <c r="BB34" s="191"/>
      <c r="BD34" s="215"/>
      <c r="BE34" s="191"/>
      <c r="BG34" s="215"/>
      <c r="BH34" s="191"/>
      <c r="BJ34" s="215"/>
      <c r="BK34" s="191"/>
      <c r="BM34" s="215"/>
      <c r="BN34" s="191"/>
      <c r="BP34" s="215"/>
      <c r="BQ34" s="191"/>
      <c r="BS34" s="215"/>
      <c r="BT34" s="191"/>
      <c r="BV34" s="215"/>
      <c r="BW34" s="191"/>
      <c r="BY34" s="215"/>
    </row>
    <row r="35" spans="1:77" ht="13.5" customHeight="1" x14ac:dyDescent="0.25">
      <c r="A35" s="216"/>
      <c r="F35" s="191"/>
      <c r="H35" s="215"/>
      <c r="L35" s="191"/>
      <c r="N35" s="215"/>
      <c r="O35" s="191"/>
      <c r="Q35" s="215"/>
      <c r="R35" s="191"/>
      <c r="T35" s="215"/>
      <c r="U35" s="191"/>
      <c r="W35" s="215"/>
      <c r="X35" s="191"/>
      <c r="Z35" s="215"/>
      <c r="AA35" s="191"/>
      <c r="AC35" s="215"/>
      <c r="AD35" s="191"/>
      <c r="AF35" s="215"/>
      <c r="AG35" s="191"/>
      <c r="AI35" s="215"/>
      <c r="AJ35" s="191"/>
      <c r="AL35" s="215"/>
      <c r="AM35" s="191"/>
      <c r="AO35" s="215"/>
      <c r="AP35" s="191"/>
      <c r="AR35" s="215"/>
      <c r="AS35" s="191"/>
      <c r="AU35" s="215"/>
      <c r="AV35" s="191"/>
      <c r="AX35" s="215"/>
      <c r="AY35" s="191"/>
      <c r="BA35" s="215"/>
      <c r="BB35" s="191"/>
      <c r="BD35" s="215"/>
      <c r="BE35" s="191"/>
      <c r="BG35" s="215"/>
      <c r="BH35" s="191"/>
      <c r="BJ35" s="215"/>
      <c r="BK35" s="191"/>
      <c r="BM35" s="215"/>
      <c r="BN35" s="191"/>
      <c r="BP35" s="215"/>
      <c r="BQ35" s="191"/>
      <c r="BS35" s="215"/>
      <c r="BT35" s="191"/>
      <c r="BV35" s="215"/>
      <c r="BW35" s="191"/>
      <c r="BY35" s="215"/>
    </row>
    <row r="36" spans="1:77" ht="13.5" customHeight="1" x14ac:dyDescent="0.25">
      <c r="A36" s="216"/>
      <c r="F36" s="191"/>
      <c r="H36" s="215"/>
      <c r="L36" s="191"/>
      <c r="N36" s="215"/>
      <c r="O36" s="191"/>
      <c r="Q36" s="215"/>
      <c r="R36" s="191"/>
      <c r="T36" s="215"/>
      <c r="U36" s="191"/>
      <c r="W36" s="215"/>
      <c r="X36" s="191"/>
      <c r="Z36" s="215"/>
      <c r="AA36" s="191"/>
      <c r="AC36" s="215"/>
      <c r="AD36" s="191"/>
      <c r="AF36" s="215"/>
      <c r="AG36" s="191"/>
      <c r="AI36" s="215"/>
      <c r="AJ36" s="191"/>
      <c r="AL36" s="215"/>
      <c r="AM36" s="191"/>
      <c r="AO36" s="215"/>
      <c r="AP36" s="191"/>
      <c r="AR36" s="215"/>
      <c r="AS36" s="191"/>
      <c r="AU36" s="215"/>
      <c r="AV36" s="191"/>
      <c r="AX36" s="215"/>
      <c r="AY36" s="191"/>
      <c r="BA36" s="215"/>
      <c r="BB36" s="191"/>
      <c r="BD36" s="215"/>
      <c r="BE36" s="191"/>
      <c r="BG36" s="215"/>
      <c r="BH36" s="191"/>
      <c r="BJ36" s="215"/>
      <c r="BK36" s="191"/>
      <c r="BM36" s="215"/>
      <c r="BN36" s="191"/>
      <c r="BP36" s="215"/>
      <c r="BQ36" s="191"/>
      <c r="BS36" s="215"/>
      <c r="BT36" s="191"/>
      <c r="BV36" s="215"/>
      <c r="BW36" s="191"/>
      <c r="BY36" s="215"/>
    </row>
    <row r="37" spans="1:77" ht="13.5" customHeight="1" x14ac:dyDescent="0.25">
      <c r="F37" s="191"/>
      <c r="H37" s="215"/>
      <c r="L37" s="191"/>
      <c r="N37" s="215"/>
      <c r="O37" s="191"/>
      <c r="Q37" s="215"/>
      <c r="R37" s="191"/>
      <c r="T37" s="215"/>
      <c r="U37" s="191"/>
      <c r="W37" s="215"/>
      <c r="X37" s="191"/>
      <c r="Z37" s="215"/>
      <c r="AA37" s="191"/>
      <c r="AC37" s="215"/>
      <c r="AD37" s="191"/>
      <c r="AF37" s="215"/>
      <c r="AG37" s="191"/>
      <c r="AI37" s="215"/>
      <c r="AJ37" s="191"/>
      <c r="AL37" s="215"/>
      <c r="AM37" s="191"/>
      <c r="AO37" s="215"/>
      <c r="AP37" s="191"/>
      <c r="AR37" s="215"/>
      <c r="AS37" s="191"/>
      <c r="AU37" s="215"/>
      <c r="AV37" s="191"/>
      <c r="AX37" s="215"/>
      <c r="AY37" s="191"/>
      <c r="BA37" s="215"/>
      <c r="BB37" s="191"/>
      <c r="BD37" s="215"/>
      <c r="BE37" s="191"/>
      <c r="BG37" s="215"/>
      <c r="BH37" s="191"/>
      <c r="BJ37" s="215"/>
      <c r="BK37" s="191"/>
      <c r="BM37" s="215"/>
      <c r="BN37" s="191"/>
      <c r="BP37" s="215"/>
      <c r="BQ37" s="191"/>
      <c r="BS37" s="215"/>
      <c r="BT37" s="191"/>
      <c r="BV37" s="215"/>
      <c r="BW37" s="191"/>
      <c r="BY37" s="215"/>
    </row>
    <row r="38" spans="1:77" ht="13.5" customHeight="1" x14ac:dyDescent="0.25">
      <c r="F38" s="191"/>
      <c r="H38" s="215"/>
      <c r="L38" s="191"/>
      <c r="N38" s="215"/>
      <c r="O38" s="191"/>
      <c r="Q38" s="215"/>
      <c r="R38" s="191"/>
      <c r="T38" s="215"/>
      <c r="U38" s="191"/>
      <c r="W38" s="215"/>
      <c r="X38" s="191"/>
      <c r="Z38" s="215"/>
      <c r="AA38" s="191"/>
      <c r="AC38" s="215"/>
      <c r="AD38" s="191"/>
      <c r="AF38" s="215"/>
      <c r="AG38" s="191"/>
      <c r="AI38" s="215"/>
      <c r="AJ38" s="191"/>
      <c r="AL38" s="215"/>
      <c r="AM38" s="191"/>
      <c r="AO38" s="215"/>
      <c r="AP38" s="191"/>
      <c r="AR38" s="215"/>
      <c r="AS38" s="191"/>
      <c r="AU38" s="215"/>
      <c r="AV38" s="191"/>
      <c r="AX38" s="215"/>
      <c r="AY38" s="191"/>
      <c r="BA38" s="215"/>
      <c r="BB38" s="191"/>
      <c r="BD38" s="215"/>
      <c r="BE38" s="191"/>
      <c r="BG38" s="215"/>
      <c r="BH38" s="191"/>
      <c r="BJ38" s="215"/>
      <c r="BK38" s="191"/>
      <c r="BM38" s="215"/>
      <c r="BN38" s="191"/>
      <c r="BP38" s="215"/>
      <c r="BQ38" s="191"/>
      <c r="BS38" s="215"/>
      <c r="BT38" s="191"/>
      <c r="BV38" s="215"/>
      <c r="BW38" s="191"/>
      <c r="BY38" s="215"/>
    </row>
    <row r="39" spans="1:77" ht="13.5" customHeight="1" x14ac:dyDescent="0.25">
      <c r="F39" s="191"/>
      <c r="H39" s="215"/>
      <c r="L39" s="191"/>
      <c r="N39" s="215"/>
      <c r="O39" s="191"/>
      <c r="Q39" s="215"/>
      <c r="R39" s="191"/>
      <c r="T39" s="215"/>
      <c r="U39" s="191"/>
      <c r="W39" s="215"/>
      <c r="X39" s="191"/>
      <c r="Z39" s="215"/>
      <c r="AA39" s="191"/>
      <c r="AC39" s="215"/>
      <c r="AD39" s="191"/>
      <c r="AF39" s="215"/>
      <c r="AG39" s="191"/>
      <c r="AI39" s="215"/>
      <c r="AJ39" s="191"/>
      <c r="AL39" s="215"/>
      <c r="AM39" s="191"/>
      <c r="AO39" s="215"/>
      <c r="AP39" s="191"/>
      <c r="AR39" s="215"/>
      <c r="AS39" s="191"/>
      <c r="AU39" s="215"/>
      <c r="AV39" s="191"/>
      <c r="AX39" s="215"/>
      <c r="AY39" s="191"/>
      <c r="BA39" s="215"/>
      <c r="BB39" s="191"/>
      <c r="BD39" s="215"/>
      <c r="BE39" s="191"/>
      <c r="BG39" s="215"/>
      <c r="BH39" s="191"/>
      <c r="BJ39" s="215"/>
      <c r="BK39" s="191"/>
      <c r="BM39" s="215"/>
      <c r="BN39" s="191"/>
      <c r="BP39" s="215"/>
      <c r="BQ39" s="191"/>
      <c r="BS39" s="215"/>
      <c r="BT39" s="191"/>
      <c r="BV39" s="215"/>
      <c r="BW39" s="191"/>
      <c r="BY39" s="215"/>
    </row>
    <row r="40" spans="1:77" ht="13.5" customHeight="1" x14ac:dyDescent="0.25">
      <c r="F40" s="191"/>
      <c r="H40" s="215"/>
      <c r="L40" s="191"/>
      <c r="N40" s="215"/>
      <c r="O40" s="191"/>
      <c r="Q40" s="215"/>
      <c r="R40" s="191"/>
      <c r="T40" s="215"/>
      <c r="U40" s="191"/>
      <c r="W40" s="215"/>
      <c r="X40" s="191"/>
      <c r="Z40" s="215"/>
      <c r="AA40" s="191"/>
      <c r="AC40" s="215"/>
      <c r="AD40" s="191"/>
      <c r="AF40" s="215"/>
      <c r="AG40" s="191"/>
      <c r="AI40" s="215"/>
      <c r="AJ40" s="191"/>
      <c r="AL40" s="215"/>
      <c r="AM40" s="191"/>
      <c r="AO40" s="215"/>
      <c r="AP40" s="191"/>
      <c r="AR40" s="215"/>
      <c r="AS40" s="191"/>
      <c r="AU40" s="215"/>
      <c r="AV40" s="191"/>
      <c r="AX40" s="215"/>
      <c r="AY40" s="191"/>
      <c r="BA40" s="215"/>
      <c r="BB40" s="191"/>
      <c r="BD40" s="215"/>
      <c r="BE40" s="191"/>
      <c r="BG40" s="215"/>
      <c r="BH40" s="191"/>
      <c r="BJ40" s="215"/>
      <c r="BK40" s="191"/>
      <c r="BM40" s="215"/>
      <c r="BN40" s="191"/>
      <c r="BP40" s="215"/>
      <c r="BQ40" s="191"/>
      <c r="BS40" s="215"/>
      <c r="BT40" s="191"/>
      <c r="BV40" s="215"/>
      <c r="BW40" s="191"/>
      <c r="BY40" s="215"/>
    </row>
    <row r="41" spans="1:77" ht="13.5" customHeight="1" x14ac:dyDescent="0.25">
      <c r="F41" s="191"/>
      <c r="H41" s="215"/>
      <c r="L41" s="191"/>
      <c r="N41" s="215"/>
      <c r="O41" s="191"/>
      <c r="Q41" s="215"/>
      <c r="R41" s="191"/>
      <c r="S41" s="216"/>
      <c r="T41" s="215"/>
      <c r="U41" s="191"/>
      <c r="W41" s="215"/>
      <c r="X41" s="191"/>
      <c r="Z41" s="215"/>
      <c r="AA41" s="191"/>
      <c r="AC41" s="215"/>
      <c r="AD41" s="191"/>
      <c r="AF41" s="215"/>
      <c r="AG41" s="191"/>
      <c r="AI41" s="215"/>
      <c r="AJ41" s="191"/>
      <c r="AL41" s="215"/>
      <c r="AM41" s="191"/>
      <c r="AO41" s="215"/>
      <c r="AP41" s="191"/>
      <c r="AR41" s="215"/>
      <c r="AS41" s="191"/>
      <c r="AU41" s="215"/>
      <c r="AV41" s="191"/>
      <c r="AX41" s="215"/>
      <c r="AY41" s="191"/>
      <c r="BA41" s="215"/>
      <c r="BB41" s="191"/>
      <c r="BD41" s="215"/>
      <c r="BE41" s="191"/>
      <c r="BG41" s="215"/>
      <c r="BH41" s="191"/>
      <c r="BJ41" s="215"/>
      <c r="BK41" s="191"/>
      <c r="BM41" s="215"/>
      <c r="BN41" s="191"/>
      <c r="BP41" s="215"/>
      <c r="BQ41" s="191"/>
      <c r="BS41" s="215"/>
      <c r="BT41" s="191"/>
      <c r="BV41" s="215"/>
      <c r="BW41" s="191"/>
      <c r="BY41" s="215"/>
    </row>
    <row r="42" spans="1:77" ht="13.5" customHeight="1" x14ac:dyDescent="0.25">
      <c r="C42" s="218"/>
      <c r="D42" s="216"/>
      <c r="E42" s="216"/>
      <c r="F42" s="218"/>
      <c r="G42" s="216"/>
      <c r="H42" s="219"/>
      <c r="I42" s="216"/>
      <c r="J42" s="216"/>
      <c r="K42" s="216"/>
      <c r="L42" s="218"/>
      <c r="M42" s="216"/>
      <c r="N42" s="219"/>
      <c r="O42" s="218"/>
      <c r="P42" s="216"/>
      <c r="Q42" s="219"/>
      <c r="R42" s="218"/>
      <c r="S42" s="216"/>
      <c r="T42" s="219"/>
      <c r="U42" s="218"/>
      <c r="V42" s="216"/>
      <c r="W42" s="219"/>
      <c r="X42" s="218"/>
      <c r="Y42" s="216"/>
      <c r="Z42" s="219"/>
      <c r="AA42" s="218"/>
      <c r="AB42" s="216"/>
      <c r="AC42" s="219"/>
      <c r="AD42" s="218"/>
      <c r="AE42" s="216"/>
      <c r="AF42" s="219"/>
      <c r="AG42" s="218"/>
      <c r="AH42" s="216"/>
      <c r="AI42" s="219"/>
      <c r="AJ42" s="218"/>
      <c r="AK42" s="216"/>
      <c r="AL42" s="219"/>
      <c r="AM42" s="218"/>
      <c r="AN42" s="216"/>
      <c r="AO42" s="219"/>
      <c r="AP42" s="218"/>
      <c r="AQ42" s="216"/>
      <c r="AR42" s="219"/>
      <c r="AS42" s="218"/>
      <c r="AT42" s="216"/>
      <c r="AU42" s="219"/>
      <c r="AV42" s="218"/>
      <c r="AW42" s="216"/>
      <c r="AX42" s="219"/>
      <c r="AY42" s="218"/>
      <c r="AZ42" s="216"/>
      <c r="BA42" s="219"/>
      <c r="BB42" s="218"/>
      <c r="BC42" s="216"/>
      <c r="BD42" s="219"/>
      <c r="BE42" s="218"/>
      <c r="BF42" s="216"/>
      <c r="BG42" s="219"/>
      <c r="BH42" s="218"/>
      <c r="BI42" s="216"/>
      <c r="BJ42" s="219"/>
      <c r="BK42" s="218"/>
      <c r="BL42" s="216"/>
      <c r="BM42" s="219"/>
      <c r="BN42" s="218"/>
      <c r="BO42" s="216"/>
      <c r="BP42" s="219"/>
      <c r="BQ42" s="218"/>
      <c r="BR42" s="216"/>
      <c r="BS42" s="219"/>
      <c r="BT42" s="218"/>
      <c r="BU42" s="216"/>
      <c r="BV42" s="219"/>
      <c r="BW42" s="218"/>
      <c r="BX42" s="216"/>
      <c r="BY42" s="219"/>
    </row>
    <row r="43" spans="1:77" ht="13.5" customHeight="1" x14ac:dyDescent="0.25">
      <c r="C43" s="218"/>
      <c r="D43" s="216"/>
      <c r="E43" s="216"/>
      <c r="F43" s="218"/>
      <c r="G43" s="216"/>
      <c r="H43" s="219"/>
      <c r="I43" s="216"/>
      <c r="J43" s="216"/>
      <c r="K43" s="216"/>
      <c r="L43" s="218"/>
      <c r="M43" s="216"/>
      <c r="N43" s="219"/>
      <c r="O43" s="218"/>
      <c r="P43" s="216"/>
      <c r="Q43" s="219"/>
      <c r="R43" s="218"/>
      <c r="S43" s="216"/>
      <c r="T43" s="219"/>
      <c r="U43" s="218"/>
      <c r="V43" s="216"/>
      <c r="W43" s="219"/>
      <c r="X43" s="218"/>
      <c r="Y43" s="216"/>
      <c r="Z43" s="219"/>
      <c r="AA43" s="218"/>
      <c r="AB43" s="216"/>
      <c r="AC43" s="219"/>
      <c r="AD43" s="218"/>
      <c r="AE43" s="216"/>
      <c r="AF43" s="219"/>
      <c r="AG43" s="218"/>
      <c r="AH43" s="216"/>
      <c r="AI43" s="219"/>
      <c r="AJ43" s="218"/>
      <c r="AK43" s="216"/>
      <c r="AL43" s="219"/>
      <c r="AM43" s="218"/>
      <c r="AN43" s="216"/>
      <c r="AO43" s="219"/>
      <c r="AP43" s="218"/>
      <c r="AQ43" s="216"/>
      <c r="AR43" s="219"/>
      <c r="AS43" s="218"/>
      <c r="AT43" s="216"/>
      <c r="AU43" s="219"/>
      <c r="AV43" s="218"/>
      <c r="AW43" s="216"/>
      <c r="AX43" s="219"/>
      <c r="AY43" s="218"/>
      <c r="AZ43" s="216"/>
      <c r="BA43" s="219"/>
      <c r="BB43" s="218"/>
      <c r="BC43" s="216"/>
      <c r="BD43" s="219"/>
      <c r="BE43" s="218"/>
      <c r="BF43" s="216"/>
      <c r="BG43" s="219"/>
      <c r="BH43" s="218"/>
      <c r="BI43" s="216"/>
      <c r="BJ43" s="219"/>
      <c r="BK43" s="218"/>
      <c r="BL43" s="216"/>
      <c r="BM43" s="219"/>
      <c r="BN43" s="218"/>
      <c r="BO43" s="216"/>
      <c r="BP43" s="219"/>
      <c r="BQ43" s="218"/>
      <c r="BR43" s="216"/>
      <c r="BS43" s="219"/>
      <c r="BT43" s="218"/>
      <c r="BU43" s="216"/>
      <c r="BV43" s="219"/>
      <c r="BW43" s="218"/>
      <c r="BX43" s="216"/>
      <c r="BY43" s="219"/>
    </row>
    <row r="44" spans="1:77" ht="13.5" customHeight="1" x14ac:dyDescent="0.25">
      <c r="C44" s="218"/>
      <c r="D44" s="216"/>
      <c r="E44" s="216"/>
      <c r="F44" s="218"/>
      <c r="G44" s="216"/>
      <c r="H44" s="219"/>
      <c r="I44" s="216"/>
      <c r="J44" s="216"/>
      <c r="K44" s="216"/>
      <c r="L44" s="218"/>
      <c r="M44" s="216"/>
      <c r="N44" s="219"/>
      <c r="O44" s="218"/>
      <c r="P44" s="216"/>
      <c r="Q44" s="219"/>
      <c r="R44" s="218"/>
      <c r="S44" s="216"/>
      <c r="T44" s="219"/>
      <c r="U44" s="218"/>
      <c r="V44" s="216"/>
      <c r="W44" s="219"/>
      <c r="X44" s="218"/>
      <c r="Y44" s="216"/>
      <c r="Z44" s="219"/>
      <c r="AA44" s="218"/>
      <c r="AB44" s="216"/>
      <c r="AC44" s="219"/>
      <c r="AD44" s="218"/>
      <c r="AE44" s="216"/>
      <c r="AF44" s="219"/>
      <c r="AG44" s="218"/>
      <c r="AH44" s="216"/>
      <c r="AI44" s="219"/>
      <c r="AJ44" s="218"/>
      <c r="AK44" s="216"/>
      <c r="AL44" s="219"/>
      <c r="AM44" s="218"/>
      <c r="AN44" s="216"/>
      <c r="AO44" s="219"/>
      <c r="AP44" s="218"/>
      <c r="AQ44" s="216"/>
      <c r="AR44" s="219"/>
      <c r="AS44" s="218"/>
      <c r="AT44" s="216"/>
      <c r="AU44" s="219"/>
      <c r="AV44" s="218"/>
      <c r="AW44" s="216"/>
      <c r="AX44" s="219"/>
      <c r="AY44" s="218"/>
      <c r="AZ44" s="216"/>
      <c r="BA44" s="219"/>
      <c r="BB44" s="218"/>
      <c r="BC44" s="216"/>
      <c r="BD44" s="219"/>
      <c r="BE44" s="218"/>
      <c r="BF44" s="216"/>
      <c r="BG44" s="219"/>
      <c r="BH44" s="218"/>
      <c r="BI44" s="216"/>
      <c r="BJ44" s="219"/>
      <c r="BK44" s="218"/>
      <c r="BL44" s="216"/>
      <c r="BM44" s="219"/>
      <c r="BN44" s="218"/>
      <c r="BO44" s="216"/>
      <c r="BP44" s="219"/>
      <c r="BQ44" s="218"/>
      <c r="BR44" s="216"/>
      <c r="BS44" s="219"/>
      <c r="BT44" s="218"/>
      <c r="BU44" s="216"/>
      <c r="BV44" s="219"/>
      <c r="BW44" s="218"/>
      <c r="BX44" s="216"/>
      <c r="BY44" s="219"/>
    </row>
    <row r="45" spans="1:77" ht="13.5" customHeight="1" x14ac:dyDescent="0.25">
      <c r="C45" s="218"/>
      <c r="D45" s="216"/>
      <c r="E45" s="216"/>
      <c r="F45" s="218"/>
      <c r="G45" s="216"/>
      <c r="H45" s="219"/>
      <c r="I45" s="216"/>
      <c r="J45" s="216"/>
      <c r="K45" s="216"/>
      <c r="L45" s="218"/>
      <c r="M45" s="216"/>
      <c r="N45" s="219"/>
      <c r="O45" s="218"/>
      <c r="P45" s="216"/>
      <c r="Q45" s="219"/>
      <c r="R45" s="218"/>
      <c r="T45" s="219"/>
      <c r="U45" s="218"/>
      <c r="V45" s="216"/>
      <c r="W45" s="219"/>
      <c r="X45" s="218"/>
      <c r="Y45" s="216"/>
      <c r="Z45" s="219"/>
      <c r="AA45" s="218"/>
      <c r="AB45" s="216"/>
      <c r="AC45" s="219"/>
      <c r="AD45" s="218"/>
      <c r="AE45" s="216"/>
      <c r="AF45" s="219"/>
      <c r="AG45" s="218"/>
      <c r="AH45" s="216"/>
      <c r="AI45" s="219"/>
      <c r="AJ45" s="218"/>
      <c r="AK45" s="216"/>
      <c r="AL45" s="219"/>
      <c r="AM45" s="218"/>
      <c r="AN45" s="216"/>
      <c r="AO45" s="219"/>
      <c r="AP45" s="218"/>
      <c r="AQ45" s="216"/>
      <c r="AR45" s="219"/>
      <c r="AS45" s="218"/>
      <c r="AT45" s="216"/>
      <c r="AU45" s="219"/>
      <c r="AV45" s="218"/>
      <c r="AW45" s="216"/>
      <c r="AX45" s="219"/>
      <c r="AY45" s="218"/>
      <c r="AZ45" s="216"/>
      <c r="BA45" s="219"/>
      <c r="BB45" s="218"/>
      <c r="BC45" s="216"/>
      <c r="BD45" s="219"/>
      <c r="BE45" s="218"/>
      <c r="BF45" s="216"/>
      <c r="BG45" s="219"/>
      <c r="BH45" s="218"/>
      <c r="BI45" s="216"/>
      <c r="BJ45" s="219"/>
      <c r="BK45" s="218"/>
      <c r="BL45" s="216"/>
      <c r="BM45" s="219"/>
      <c r="BN45" s="218"/>
      <c r="BO45" s="216"/>
      <c r="BP45" s="219"/>
      <c r="BQ45" s="218"/>
      <c r="BR45" s="216"/>
      <c r="BS45" s="219"/>
      <c r="BT45" s="218"/>
      <c r="BU45" s="216"/>
      <c r="BV45" s="219"/>
      <c r="BW45" s="218"/>
      <c r="BX45" s="216"/>
      <c r="BY45" s="219"/>
    </row>
    <row r="46" spans="1:77" ht="13.5" customHeight="1" x14ac:dyDescent="0.25">
      <c r="C46" s="218"/>
      <c r="D46" s="216"/>
      <c r="E46" s="216"/>
      <c r="F46" s="218"/>
      <c r="G46" s="216"/>
      <c r="H46" s="219"/>
      <c r="I46" s="216"/>
      <c r="J46" s="216"/>
      <c r="K46" s="216"/>
      <c r="L46" s="218"/>
      <c r="M46" s="216"/>
      <c r="N46" s="219"/>
      <c r="O46" s="218"/>
      <c r="P46" s="216"/>
      <c r="Q46" s="219"/>
      <c r="R46" s="218"/>
      <c r="S46" s="216"/>
      <c r="T46" s="219"/>
      <c r="U46" s="218"/>
      <c r="V46" s="216"/>
      <c r="W46" s="219"/>
      <c r="X46" s="218"/>
      <c r="Y46" s="216"/>
      <c r="Z46" s="219"/>
      <c r="AA46" s="218"/>
      <c r="AB46" s="216"/>
      <c r="AC46" s="219"/>
      <c r="AD46" s="218"/>
      <c r="AE46" s="216"/>
      <c r="AF46" s="219"/>
      <c r="AG46" s="218"/>
      <c r="AH46" s="216"/>
      <c r="AI46" s="219"/>
      <c r="AJ46" s="218"/>
      <c r="AK46" s="216"/>
      <c r="AL46" s="219"/>
      <c r="AM46" s="218"/>
      <c r="AN46" s="216"/>
      <c r="AO46" s="219"/>
      <c r="AP46" s="218"/>
      <c r="AQ46" s="216"/>
      <c r="AR46" s="219"/>
      <c r="AS46" s="218"/>
      <c r="AT46" s="216"/>
      <c r="AU46" s="219"/>
      <c r="AV46" s="218"/>
      <c r="AW46" s="216"/>
      <c r="AX46" s="219"/>
      <c r="AY46" s="218"/>
      <c r="AZ46" s="216"/>
      <c r="BA46" s="219"/>
      <c r="BB46" s="218"/>
      <c r="BC46" s="216"/>
      <c r="BD46" s="219"/>
      <c r="BE46" s="218"/>
      <c r="BF46" s="216"/>
      <c r="BG46" s="219"/>
      <c r="BH46" s="218"/>
      <c r="BI46" s="216"/>
      <c r="BJ46" s="219"/>
      <c r="BK46" s="218"/>
      <c r="BL46" s="216"/>
      <c r="BM46" s="219"/>
      <c r="BN46" s="218"/>
      <c r="BO46" s="216"/>
      <c r="BP46" s="219"/>
      <c r="BQ46" s="218"/>
      <c r="BR46" s="216"/>
      <c r="BS46" s="219"/>
      <c r="BT46" s="218"/>
      <c r="BU46" s="216"/>
      <c r="BV46" s="219"/>
      <c r="BW46" s="218"/>
      <c r="BX46" s="216"/>
      <c r="BY46" s="219"/>
    </row>
    <row r="47" spans="1:77" ht="13.5" customHeight="1" x14ac:dyDescent="0.25">
      <c r="C47" s="218"/>
      <c r="D47" s="216"/>
      <c r="E47" s="216"/>
      <c r="F47" s="218"/>
      <c r="G47" s="216"/>
      <c r="H47" s="219"/>
      <c r="I47" s="216"/>
      <c r="J47" s="216"/>
      <c r="K47" s="216"/>
      <c r="L47" s="218"/>
      <c r="M47" s="216"/>
      <c r="N47" s="219"/>
      <c r="O47" s="218"/>
      <c r="P47" s="216"/>
      <c r="Q47" s="219"/>
      <c r="R47" s="218"/>
      <c r="S47" s="216"/>
      <c r="T47" s="219"/>
      <c r="U47" s="218"/>
      <c r="V47" s="216"/>
      <c r="W47" s="219"/>
      <c r="X47" s="218"/>
      <c r="Y47" s="216"/>
      <c r="Z47" s="219"/>
      <c r="AA47" s="218"/>
      <c r="AB47" s="216"/>
      <c r="AC47" s="219"/>
      <c r="AD47" s="218"/>
      <c r="AE47" s="216"/>
      <c r="AF47" s="219"/>
      <c r="AG47" s="218"/>
      <c r="AH47" s="216"/>
      <c r="AI47" s="219"/>
      <c r="AJ47" s="218"/>
      <c r="AK47" s="216"/>
      <c r="AL47" s="219"/>
      <c r="AM47" s="218"/>
      <c r="AN47" s="216"/>
      <c r="AO47" s="219"/>
      <c r="AP47" s="218"/>
      <c r="AQ47" s="216"/>
      <c r="AR47" s="219"/>
      <c r="AS47" s="218"/>
      <c r="AT47" s="216"/>
      <c r="AU47" s="219"/>
      <c r="AV47" s="218"/>
      <c r="AW47" s="216"/>
      <c r="AX47" s="219"/>
      <c r="AY47" s="218"/>
      <c r="AZ47" s="216"/>
      <c r="BA47" s="219"/>
      <c r="BB47" s="218"/>
      <c r="BC47" s="216"/>
      <c r="BD47" s="219"/>
      <c r="BE47" s="218"/>
      <c r="BF47" s="216"/>
      <c r="BG47" s="219"/>
      <c r="BH47" s="218"/>
      <c r="BI47" s="216"/>
      <c r="BJ47" s="219"/>
      <c r="BK47" s="218"/>
      <c r="BL47" s="216"/>
      <c r="BM47" s="219"/>
      <c r="BN47" s="218"/>
      <c r="BO47" s="216"/>
      <c r="BP47" s="219"/>
      <c r="BQ47" s="218"/>
      <c r="BR47" s="216"/>
      <c r="BS47" s="219"/>
      <c r="BT47" s="218"/>
      <c r="BU47" s="216"/>
      <c r="BV47" s="219"/>
      <c r="BW47" s="218"/>
      <c r="BX47" s="216"/>
      <c r="BY47" s="219"/>
    </row>
    <row r="48" spans="1:77" ht="13.5" customHeight="1" x14ac:dyDescent="0.25">
      <c r="C48" s="218"/>
      <c r="D48" s="216"/>
      <c r="E48" s="216"/>
      <c r="F48" s="218"/>
      <c r="G48" s="216"/>
      <c r="H48" s="219"/>
      <c r="I48" s="216"/>
      <c r="J48" s="216"/>
      <c r="K48" s="216"/>
      <c r="L48" s="218"/>
      <c r="M48" s="216"/>
      <c r="N48" s="219"/>
      <c r="O48" s="218"/>
      <c r="P48" s="216"/>
      <c r="Q48" s="219"/>
      <c r="R48" s="218"/>
      <c r="S48" s="216"/>
      <c r="T48" s="219"/>
      <c r="U48" s="218"/>
      <c r="V48" s="216"/>
      <c r="W48" s="219"/>
      <c r="X48" s="218"/>
      <c r="Y48" s="216"/>
      <c r="Z48" s="219"/>
      <c r="AA48" s="218"/>
      <c r="AB48" s="216"/>
      <c r="AC48" s="219"/>
      <c r="AD48" s="218"/>
      <c r="AE48" s="216"/>
      <c r="AF48" s="219"/>
      <c r="AG48" s="218"/>
      <c r="AH48" s="216"/>
      <c r="AI48" s="219"/>
      <c r="AJ48" s="218"/>
      <c r="AK48" s="216"/>
      <c r="AL48" s="219"/>
      <c r="AM48" s="218"/>
      <c r="AN48" s="216"/>
      <c r="AO48" s="219"/>
      <c r="AP48" s="218"/>
      <c r="AQ48" s="216"/>
      <c r="AR48" s="219"/>
      <c r="AS48" s="218"/>
      <c r="AT48" s="216"/>
      <c r="AU48" s="219"/>
      <c r="AV48" s="218"/>
      <c r="AW48" s="216"/>
      <c r="AX48" s="219"/>
      <c r="AY48" s="218"/>
      <c r="AZ48" s="216"/>
      <c r="BA48" s="219"/>
      <c r="BB48" s="218"/>
      <c r="BC48" s="216"/>
      <c r="BD48" s="219"/>
      <c r="BE48" s="218"/>
      <c r="BF48" s="216"/>
      <c r="BG48" s="219"/>
      <c r="BH48" s="218"/>
      <c r="BI48" s="216"/>
      <c r="BJ48" s="219"/>
      <c r="BK48" s="218"/>
      <c r="BL48" s="216"/>
      <c r="BM48" s="219"/>
      <c r="BN48" s="218"/>
      <c r="BO48" s="216"/>
      <c r="BP48" s="219"/>
      <c r="BQ48" s="218"/>
      <c r="BR48" s="216"/>
      <c r="BS48" s="219"/>
      <c r="BT48" s="218"/>
      <c r="BU48" s="216"/>
      <c r="BV48" s="219"/>
      <c r="BW48" s="218"/>
      <c r="BX48" s="216"/>
      <c r="BY48" s="219"/>
    </row>
    <row r="49" spans="3:77" ht="13.5" customHeight="1" x14ac:dyDescent="0.25">
      <c r="C49" s="218"/>
      <c r="D49" s="216"/>
      <c r="E49" s="216"/>
      <c r="F49" s="218"/>
      <c r="G49" s="216"/>
      <c r="H49" s="219"/>
      <c r="I49" s="216"/>
      <c r="J49" s="216"/>
      <c r="K49" s="216"/>
      <c r="L49" s="218"/>
      <c r="M49" s="216"/>
      <c r="N49" s="219"/>
      <c r="O49" s="218"/>
      <c r="P49" s="216"/>
      <c r="Q49" s="219"/>
      <c r="R49" s="218"/>
      <c r="S49" s="216"/>
      <c r="T49" s="219"/>
      <c r="U49" s="218"/>
      <c r="V49" s="216"/>
      <c r="W49" s="219"/>
      <c r="X49" s="218"/>
      <c r="Y49" s="216"/>
      <c r="Z49" s="219"/>
      <c r="AA49" s="218"/>
      <c r="AB49" s="216"/>
      <c r="AC49" s="219"/>
      <c r="AD49" s="218"/>
      <c r="AE49" s="216"/>
      <c r="AF49" s="219"/>
      <c r="AG49" s="218"/>
      <c r="AH49" s="216"/>
      <c r="AI49" s="219"/>
      <c r="AJ49" s="218"/>
      <c r="AK49" s="216"/>
      <c r="AL49" s="219"/>
      <c r="AM49" s="218"/>
      <c r="AN49" s="216"/>
      <c r="AO49" s="219"/>
      <c r="AP49" s="218"/>
      <c r="AQ49" s="216"/>
      <c r="AR49" s="219"/>
      <c r="AS49" s="218"/>
      <c r="AT49" s="216"/>
      <c r="AU49" s="219"/>
      <c r="AV49" s="218"/>
      <c r="AW49" s="216"/>
      <c r="AX49" s="219"/>
      <c r="AY49" s="218"/>
      <c r="AZ49" s="216"/>
      <c r="BA49" s="219"/>
      <c r="BB49" s="218"/>
      <c r="BC49" s="216"/>
      <c r="BD49" s="219"/>
      <c r="BE49" s="218"/>
      <c r="BF49" s="216"/>
      <c r="BG49" s="219"/>
      <c r="BH49" s="218"/>
      <c r="BI49" s="216"/>
      <c r="BJ49" s="219"/>
      <c r="BK49" s="218"/>
      <c r="BL49" s="216"/>
      <c r="BM49" s="219"/>
      <c r="BN49" s="218"/>
      <c r="BO49" s="216"/>
      <c r="BP49" s="219"/>
      <c r="BQ49" s="218"/>
      <c r="BR49" s="216"/>
      <c r="BS49" s="219"/>
      <c r="BT49" s="218"/>
      <c r="BU49" s="216"/>
      <c r="BV49" s="219"/>
      <c r="BW49" s="218"/>
      <c r="BX49" s="216"/>
      <c r="BY49" s="219"/>
    </row>
    <row r="50" spans="3:77" ht="13.5" customHeight="1" x14ac:dyDescent="0.25">
      <c r="C50" s="218"/>
      <c r="D50" s="216"/>
      <c r="E50" s="216"/>
      <c r="F50" s="218"/>
      <c r="G50" s="216"/>
      <c r="H50" s="219"/>
      <c r="I50" s="216"/>
      <c r="J50" s="216"/>
      <c r="K50" s="216"/>
      <c r="L50" s="218"/>
      <c r="M50" s="216"/>
      <c r="N50" s="219"/>
      <c r="O50" s="218"/>
      <c r="P50" s="216"/>
      <c r="Q50" s="219"/>
      <c r="R50" s="218"/>
      <c r="S50" s="216"/>
      <c r="T50" s="219"/>
      <c r="U50" s="218"/>
      <c r="V50" s="216"/>
      <c r="W50" s="219"/>
      <c r="X50" s="218"/>
      <c r="Y50" s="216"/>
      <c r="Z50" s="219"/>
      <c r="AA50" s="218"/>
      <c r="AB50" s="216"/>
      <c r="AC50" s="219"/>
      <c r="AD50" s="218"/>
      <c r="AE50" s="216"/>
      <c r="AF50" s="219"/>
      <c r="AG50" s="218"/>
      <c r="AH50" s="216"/>
      <c r="AI50" s="219"/>
      <c r="AJ50" s="218"/>
      <c r="AK50" s="216"/>
      <c r="AL50" s="219"/>
      <c r="AM50" s="218"/>
      <c r="AN50" s="216"/>
      <c r="AO50" s="219"/>
      <c r="AP50" s="218"/>
      <c r="AQ50" s="216"/>
      <c r="AR50" s="219"/>
      <c r="AS50" s="218"/>
      <c r="AT50" s="216"/>
      <c r="AU50" s="219"/>
      <c r="AV50" s="218"/>
      <c r="AW50" s="216"/>
      <c r="AX50" s="219"/>
      <c r="AY50" s="218"/>
      <c r="AZ50" s="216"/>
      <c r="BA50" s="219"/>
      <c r="BB50" s="218"/>
      <c r="BC50" s="216"/>
      <c r="BD50" s="219"/>
      <c r="BE50" s="218"/>
      <c r="BF50" s="216"/>
      <c r="BG50" s="219"/>
      <c r="BH50" s="218"/>
      <c r="BI50" s="216"/>
      <c r="BJ50" s="219"/>
      <c r="BK50" s="218"/>
      <c r="BL50" s="216"/>
      <c r="BM50" s="219"/>
      <c r="BN50" s="218"/>
      <c r="BO50" s="216"/>
      <c r="BP50" s="219"/>
      <c r="BQ50" s="218"/>
      <c r="BR50" s="216"/>
      <c r="BS50" s="219"/>
      <c r="BT50" s="218"/>
      <c r="BU50" s="216"/>
      <c r="BV50" s="219"/>
      <c r="BW50" s="218"/>
      <c r="BX50" s="216"/>
      <c r="BY50" s="219"/>
    </row>
    <row r="51" spans="3:77" ht="13.5" customHeight="1" x14ac:dyDescent="0.25">
      <c r="C51" s="218"/>
      <c r="D51" s="216"/>
      <c r="E51" s="216"/>
      <c r="F51" s="218"/>
      <c r="G51" s="216"/>
      <c r="H51" s="219"/>
      <c r="I51" s="216"/>
      <c r="J51" s="216"/>
      <c r="K51" s="216"/>
      <c r="L51" s="218"/>
      <c r="M51" s="216"/>
      <c r="N51" s="219"/>
      <c r="O51" s="218"/>
      <c r="P51" s="216"/>
      <c r="Q51" s="219"/>
      <c r="R51" s="218"/>
      <c r="S51" s="216"/>
      <c r="T51" s="219"/>
      <c r="U51" s="218"/>
      <c r="V51" s="216"/>
      <c r="W51" s="219"/>
      <c r="X51" s="218"/>
      <c r="Y51" s="216"/>
      <c r="Z51" s="219"/>
      <c r="AA51" s="218"/>
      <c r="AB51" s="216"/>
      <c r="AC51" s="219"/>
      <c r="AD51" s="218"/>
      <c r="AE51" s="216"/>
      <c r="AF51" s="219"/>
      <c r="AG51" s="218"/>
      <c r="AH51" s="216"/>
      <c r="AI51" s="219"/>
      <c r="AJ51" s="218"/>
      <c r="AK51" s="216"/>
      <c r="AL51" s="219"/>
      <c r="AM51" s="218"/>
      <c r="AN51" s="216"/>
      <c r="AO51" s="219"/>
      <c r="AP51" s="218"/>
      <c r="AQ51" s="216"/>
      <c r="AR51" s="219"/>
      <c r="AS51" s="218"/>
      <c r="AT51" s="216"/>
      <c r="AU51" s="219"/>
      <c r="AV51" s="218"/>
      <c r="AW51" s="216"/>
      <c r="AX51" s="219"/>
      <c r="AY51" s="218"/>
      <c r="AZ51" s="216"/>
      <c r="BA51" s="219"/>
      <c r="BB51" s="218"/>
      <c r="BC51" s="216"/>
      <c r="BD51" s="219"/>
      <c r="BE51" s="218"/>
      <c r="BF51" s="216"/>
      <c r="BG51" s="219"/>
      <c r="BH51" s="218"/>
      <c r="BI51" s="216"/>
      <c r="BJ51" s="219"/>
      <c r="BK51" s="218"/>
      <c r="BL51" s="216"/>
      <c r="BM51" s="219"/>
      <c r="BN51" s="218"/>
      <c r="BO51" s="216"/>
      <c r="BP51" s="219"/>
      <c r="BQ51" s="218"/>
      <c r="BR51" s="216"/>
      <c r="BS51" s="219"/>
      <c r="BT51" s="218"/>
      <c r="BU51" s="216"/>
      <c r="BV51" s="219"/>
      <c r="BW51" s="218"/>
      <c r="BX51" s="216"/>
      <c r="BY51" s="219"/>
    </row>
    <row r="52" spans="3:77" ht="13.5" customHeight="1" x14ac:dyDescent="0.25">
      <c r="C52" s="218"/>
      <c r="D52" s="216"/>
      <c r="E52" s="216"/>
      <c r="F52" s="218"/>
      <c r="G52" s="216"/>
      <c r="H52" s="219"/>
      <c r="I52" s="216"/>
      <c r="J52" s="216"/>
      <c r="K52" s="216"/>
      <c r="L52" s="218"/>
      <c r="M52" s="216"/>
      <c r="N52" s="219"/>
      <c r="O52" s="218"/>
      <c r="P52" s="216"/>
      <c r="Q52" s="219"/>
      <c r="R52" s="218"/>
      <c r="S52" s="216"/>
      <c r="T52" s="219"/>
      <c r="U52" s="218"/>
      <c r="V52" s="216"/>
      <c r="W52" s="219"/>
      <c r="X52" s="218"/>
      <c r="Y52" s="216"/>
      <c r="Z52" s="219"/>
      <c r="AA52" s="218"/>
      <c r="AB52" s="216"/>
      <c r="AC52" s="219"/>
      <c r="AD52" s="218"/>
      <c r="AE52" s="216"/>
      <c r="AF52" s="219"/>
      <c r="AG52" s="218"/>
      <c r="AH52" s="216"/>
      <c r="AI52" s="219"/>
      <c r="AJ52" s="218"/>
      <c r="AK52" s="216"/>
      <c r="AL52" s="219"/>
      <c r="AM52" s="218"/>
      <c r="AN52" s="216"/>
      <c r="AO52" s="219"/>
      <c r="AP52" s="218"/>
      <c r="AQ52" s="216"/>
      <c r="AR52" s="219"/>
      <c r="AS52" s="218"/>
      <c r="AT52" s="216"/>
      <c r="AU52" s="219"/>
      <c r="AV52" s="218"/>
      <c r="AW52" s="216"/>
      <c r="AX52" s="219"/>
      <c r="AY52" s="218"/>
      <c r="AZ52" s="216"/>
      <c r="BA52" s="219"/>
      <c r="BB52" s="218"/>
      <c r="BC52" s="216"/>
      <c r="BD52" s="219"/>
      <c r="BE52" s="218"/>
      <c r="BF52" s="216"/>
      <c r="BG52" s="219"/>
      <c r="BH52" s="218"/>
      <c r="BI52" s="216"/>
      <c r="BJ52" s="219"/>
      <c r="BK52" s="218"/>
      <c r="BL52" s="216"/>
      <c r="BM52" s="219"/>
      <c r="BN52" s="218"/>
      <c r="BO52" s="216"/>
      <c r="BP52" s="219"/>
      <c r="BQ52" s="218"/>
      <c r="BR52" s="216"/>
      <c r="BS52" s="219"/>
      <c r="BT52" s="218"/>
      <c r="BU52" s="216"/>
      <c r="BV52" s="219"/>
      <c r="BW52" s="218"/>
      <c r="BX52" s="216"/>
      <c r="BY52" s="219"/>
    </row>
    <row r="53" spans="3:77" ht="13.5" customHeight="1" x14ac:dyDescent="0.25">
      <c r="C53" s="218"/>
      <c r="D53" s="216"/>
      <c r="E53" s="216"/>
      <c r="F53" s="218"/>
      <c r="G53" s="216"/>
      <c r="H53" s="219"/>
      <c r="I53" s="216"/>
      <c r="J53" s="216"/>
      <c r="K53" s="216"/>
      <c r="L53" s="218"/>
      <c r="M53" s="216"/>
      <c r="N53" s="219"/>
      <c r="O53" s="218"/>
      <c r="P53" s="216"/>
      <c r="Q53" s="219"/>
      <c r="R53" s="218"/>
      <c r="S53" s="216"/>
      <c r="T53" s="219"/>
      <c r="U53" s="218"/>
      <c r="V53" s="216"/>
      <c r="W53" s="219"/>
      <c r="X53" s="218"/>
      <c r="Y53" s="216"/>
      <c r="Z53" s="219"/>
      <c r="AA53" s="218"/>
      <c r="AB53" s="216"/>
      <c r="AC53" s="219"/>
      <c r="AD53" s="218"/>
      <c r="AE53" s="216"/>
      <c r="AF53" s="219"/>
      <c r="AG53" s="218"/>
      <c r="AH53" s="216"/>
      <c r="AI53" s="219"/>
      <c r="AJ53" s="218"/>
      <c r="AK53" s="216"/>
      <c r="AL53" s="219"/>
      <c r="AM53" s="218"/>
      <c r="AN53" s="216"/>
      <c r="AO53" s="219"/>
      <c r="AP53" s="218"/>
      <c r="AQ53" s="216"/>
      <c r="AR53" s="219"/>
      <c r="AS53" s="218"/>
      <c r="AT53" s="216"/>
      <c r="AU53" s="219"/>
      <c r="AV53" s="218"/>
      <c r="AW53" s="216"/>
      <c r="AX53" s="219"/>
      <c r="AY53" s="218"/>
      <c r="AZ53" s="216"/>
      <c r="BA53" s="219"/>
      <c r="BB53" s="218"/>
      <c r="BC53" s="216"/>
      <c r="BD53" s="219"/>
      <c r="BE53" s="218"/>
      <c r="BF53" s="216"/>
      <c r="BG53" s="219"/>
      <c r="BH53" s="218"/>
      <c r="BI53" s="216"/>
      <c r="BJ53" s="219"/>
      <c r="BK53" s="218"/>
      <c r="BL53" s="216"/>
      <c r="BM53" s="219"/>
      <c r="BN53" s="218"/>
      <c r="BO53" s="216"/>
      <c r="BP53" s="219"/>
      <c r="BQ53" s="218"/>
      <c r="BR53" s="216"/>
      <c r="BS53" s="219"/>
      <c r="BT53" s="218"/>
      <c r="BU53" s="216"/>
      <c r="BV53" s="219"/>
      <c r="BW53" s="218"/>
      <c r="BX53" s="216"/>
      <c r="BY53" s="219"/>
    </row>
    <row r="54" spans="3:77" ht="13.5" customHeight="1" x14ac:dyDescent="0.25">
      <c r="C54" s="218"/>
      <c r="D54" s="216"/>
      <c r="E54" s="216"/>
      <c r="F54" s="218"/>
      <c r="G54" s="216"/>
      <c r="H54" s="219"/>
      <c r="I54" s="216"/>
      <c r="J54" s="216"/>
      <c r="K54" s="216"/>
      <c r="L54" s="218"/>
      <c r="M54" s="216"/>
      <c r="N54" s="219"/>
      <c r="O54" s="218"/>
      <c r="P54" s="216"/>
      <c r="Q54" s="219"/>
      <c r="R54" s="218"/>
      <c r="S54" s="216"/>
      <c r="T54" s="219"/>
      <c r="U54" s="218"/>
      <c r="V54" s="216"/>
      <c r="W54" s="219"/>
      <c r="X54" s="218"/>
      <c r="Y54" s="216"/>
      <c r="Z54" s="219"/>
      <c r="AA54" s="218"/>
      <c r="AB54" s="216"/>
      <c r="AC54" s="219"/>
      <c r="AD54" s="218"/>
      <c r="AE54" s="216"/>
      <c r="AF54" s="219"/>
      <c r="AG54" s="218"/>
      <c r="AH54" s="216"/>
      <c r="AI54" s="219"/>
      <c r="AJ54" s="218"/>
      <c r="AK54" s="216"/>
      <c r="AL54" s="219"/>
      <c r="AM54" s="218"/>
      <c r="AN54" s="216"/>
      <c r="AO54" s="219"/>
      <c r="AP54" s="218"/>
      <c r="AQ54" s="216"/>
      <c r="AR54" s="219"/>
      <c r="AS54" s="218"/>
      <c r="AT54" s="216"/>
      <c r="AU54" s="219"/>
      <c r="AV54" s="218"/>
      <c r="AW54" s="216"/>
      <c r="AX54" s="219"/>
      <c r="AY54" s="218"/>
      <c r="AZ54" s="216"/>
      <c r="BA54" s="219"/>
      <c r="BB54" s="218"/>
      <c r="BC54" s="216"/>
      <c r="BD54" s="219"/>
      <c r="BE54" s="218"/>
      <c r="BF54" s="216"/>
      <c r="BG54" s="219"/>
      <c r="BH54" s="218"/>
      <c r="BI54" s="216"/>
      <c r="BJ54" s="219"/>
      <c r="BK54" s="218"/>
      <c r="BL54" s="216"/>
      <c r="BM54" s="219"/>
      <c r="BN54" s="218"/>
      <c r="BO54" s="216"/>
      <c r="BP54" s="219"/>
      <c r="BQ54" s="218"/>
      <c r="BR54" s="216"/>
      <c r="BS54" s="219"/>
      <c r="BT54" s="218"/>
      <c r="BU54" s="216"/>
      <c r="BV54" s="219"/>
      <c r="BW54" s="218"/>
      <c r="BX54" s="216"/>
      <c r="BY54" s="219"/>
    </row>
    <row r="55" spans="3:77" ht="13.5" customHeight="1" x14ac:dyDescent="0.25">
      <c r="C55" s="218"/>
      <c r="D55" s="216"/>
      <c r="E55" s="216"/>
      <c r="F55" s="218"/>
      <c r="G55" s="216"/>
      <c r="H55" s="219"/>
      <c r="I55" s="216"/>
      <c r="J55" s="216"/>
      <c r="K55" s="216"/>
      <c r="L55" s="218"/>
      <c r="M55" s="216"/>
      <c r="N55" s="219"/>
      <c r="O55" s="218"/>
      <c r="P55" s="216"/>
      <c r="Q55" s="219"/>
      <c r="R55" s="218"/>
      <c r="S55" s="216"/>
      <c r="T55" s="219"/>
      <c r="U55" s="218"/>
      <c r="V55" s="216"/>
      <c r="W55" s="219"/>
      <c r="X55" s="218"/>
      <c r="Y55" s="216"/>
      <c r="Z55" s="219"/>
      <c r="AA55" s="218"/>
      <c r="AB55" s="216"/>
      <c r="AC55" s="219"/>
      <c r="AD55" s="218"/>
      <c r="AE55" s="216"/>
      <c r="AF55" s="219"/>
      <c r="AG55" s="218"/>
      <c r="AH55" s="216"/>
      <c r="AI55" s="219"/>
      <c r="AJ55" s="218"/>
      <c r="AK55" s="216"/>
      <c r="AL55" s="219"/>
      <c r="AM55" s="218"/>
      <c r="AN55" s="216"/>
      <c r="AO55" s="219"/>
      <c r="AP55" s="218"/>
      <c r="AQ55" s="216"/>
      <c r="AR55" s="219"/>
      <c r="AS55" s="218"/>
      <c r="AT55" s="216"/>
      <c r="AU55" s="219"/>
      <c r="AV55" s="218"/>
      <c r="AW55" s="216"/>
      <c r="AX55" s="219"/>
      <c r="AY55" s="218"/>
      <c r="AZ55" s="216"/>
      <c r="BA55" s="219"/>
      <c r="BB55" s="218"/>
      <c r="BC55" s="216"/>
      <c r="BD55" s="219"/>
      <c r="BE55" s="218"/>
      <c r="BF55" s="216"/>
      <c r="BG55" s="219"/>
      <c r="BH55" s="218"/>
      <c r="BI55" s="216"/>
      <c r="BJ55" s="219"/>
      <c r="BK55" s="218"/>
      <c r="BL55" s="216"/>
      <c r="BM55" s="219"/>
      <c r="BN55" s="218"/>
      <c r="BO55" s="216"/>
      <c r="BP55" s="219"/>
      <c r="BQ55" s="218"/>
      <c r="BR55" s="216"/>
      <c r="BS55" s="219"/>
      <c r="BT55" s="218"/>
      <c r="BU55" s="216"/>
      <c r="BV55" s="219"/>
      <c r="BW55" s="218"/>
      <c r="BX55" s="216"/>
      <c r="BY55" s="219"/>
    </row>
    <row r="56" spans="3:77" ht="13.5" customHeight="1" x14ac:dyDescent="0.25">
      <c r="C56" s="218"/>
      <c r="D56" s="216"/>
      <c r="E56" s="216"/>
      <c r="F56" s="218"/>
      <c r="G56" s="216"/>
      <c r="H56" s="219"/>
      <c r="I56" s="216"/>
      <c r="J56" s="216"/>
      <c r="K56" s="216"/>
      <c r="L56" s="218"/>
      <c r="M56" s="216"/>
      <c r="N56" s="219"/>
      <c r="O56" s="218"/>
      <c r="P56" s="216"/>
      <c r="Q56" s="219"/>
      <c r="R56" s="218"/>
      <c r="S56" s="216"/>
      <c r="T56" s="219"/>
      <c r="U56" s="218"/>
      <c r="V56" s="216"/>
      <c r="W56" s="219"/>
      <c r="X56" s="218"/>
      <c r="Y56" s="216"/>
      <c r="Z56" s="219"/>
      <c r="AA56" s="218"/>
      <c r="AB56" s="216"/>
      <c r="AC56" s="219"/>
      <c r="AD56" s="218"/>
      <c r="AE56" s="216"/>
      <c r="AF56" s="219"/>
      <c r="AG56" s="218"/>
      <c r="AH56" s="216"/>
      <c r="AI56" s="219"/>
      <c r="AJ56" s="218"/>
      <c r="AK56" s="216"/>
      <c r="AL56" s="219"/>
      <c r="AM56" s="218"/>
      <c r="AN56" s="216"/>
      <c r="AO56" s="219"/>
      <c r="AP56" s="218"/>
      <c r="AQ56" s="216"/>
      <c r="AR56" s="219"/>
      <c r="AS56" s="218"/>
      <c r="AT56" s="216"/>
      <c r="AU56" s="219"/>
      <c r="AV56" s="218"/>
      <c r="AW56" s="216"/>
      <c r="AX56" s="219"/>
      <c r="AY56" s="218"/>
      <c r="AZ56" s="216"/>
      <c r="BA56" s="219"/>
      <c r="BB56" s="218"/>
      <c r="BC56" s="216"/>
      <c r="BD56" s="219"/>
      <c r="BE56" s="218"/>
      <c r="BF56" s="216"/>
      <c r="BG56" s="219"/>
      <c r="BH56" s="218"/>
      <c r="BI56" s="216"/>
      <c r="BJ56" s="219"/>
      <c r="BK56" s="218"/>
      <c r="BL56" s="216"/>
      <c r="BM56" s="219"/>
      <c r="BN56" s="218"/>
      <c r="BO56" s="216"/>
      <c r="BP56" s="219"/>
      <c r="BQ56" s="218"/>
      <c r="BR56" s="216"/>
      <c r="BS56" s="219"/>
      <c r="BT56" s="218"/>
      <c r="BU56" s="216"/>
      <c r="BV56" s="219"/>
      <c r="BW56" s="218"/>
      <c r="BX56" s="216"/>
      <c r="BY56" s="219"/>
    </row>
    <row r="57" spans="3:77" ht="13.5" customHeight="1" x14ac:dyDescent="0.25">
      <c r="C57" s="218"/>
      <c r="D57" s="216"/>
      <c r="E57" s="216"/>
      <c r="F57" s="218"/>
      <c r="G57" s="216"/>
      <c r="H57" s="219"/>
      <c r="I57" s="216"/>
      <c r="J57" s="216"/>
      <c r="K57" s="216"/>
      <c r="L57" s="218"/>
      <c r="M57" s="216"/>
      <c r="N57" s="219"/>
      <c r="O57" s="218"/>
      <c r="P57" s="216"/>
      <c r="Q57" s="219"/>
      <c r="R57" s="218"/>
      <c r="S57" s="216"/>
      <c r="T57" s="219"/>
      <c r="U57" s="218"/>
      <c r="V57" s="216"/>
      <c r="W57" s="219"/>
      <c r="X57" s="218"/>
      <c r="Y57" s="216"/>
      <c r="Z57" s="219"/>
      <c r="AA57" s="218"/>
      <c r="AB57" s="216"/>
      <c r="AC57" s="219"/>
      <c r="AD57" s="218"/>
      <c r="AE57" s="216"/>
      <c r="AF57" s="219"/>
      <c r="AG57" s="218"/>
      <c r="AH57" s="216"/>
      <c r="AI57" s="219"/>
      <c r="AJ57" s="218"/>
      <c r="AK57" s="216"/>
      <c r="AL57" s="219"/>
      <c r="AM57" s="218"/>
      <c r="AN57" s="216"/>
      <c r="AO57" s="219"/>
      <c r="AP57" s="218"/>
      <c r="AQ57" s="216"/>
      <c r="AR57" s="219"/>
      <c r="AS57" s="218"/>
      <c r="AT57" s="216"/>
      <c r="AU57" s="219"/>
      <c r="AV57" s="218"/>
      <c r="AW57" s="216"/>
      <c r="AX57" s="219"/>
      <c r="AY57" s="218"/>
      <c r="AZ57" s="216"/>
      <c r="BA57" s="219"/>
      <c r="BB57" s="218"/>
      <c r="BC57" s="216"/>
      <c r="BD57" s="219"/>
      <c r="BE57" s="218"/>
      <c r="BF57" s="216"/>
      <c r="BG57" s="219"/>
      <c r="BH57" s="218"/>
      <c r="BI57" s="216"/>
      <c r="BJ57" s="219"/>
      <c r="BK57" s="218"/>
      <c r="BL57" s="216"/>
      <c r="BM57" s="219"/>
      <c r="BN57" s="218"/>
      <c r="BO57" s="216"/>
      <c r="BP57" s="219"/>
      <c r="BQ57" s="218"/>
      <c r="BR57" s="216"/>
      <c r="BS57" s="219"/>
      <c r="BT57" s="218"/>
      <c r="BU57" s="216"/>
      <c r="BV57" s="219"/>
      <c r="BW57" s="218"/>
      <c r="BX57" s="216"/>
      <c r="BY57" s="219"/>
    </row>
    <row r="58" spans="3:77" ht="13.5" customHeight="1" x14ac:dyDescent="0.25">
      <c r="C58" s="218"/>
      <c r="D58" s="216"/>
      <c r="E58" s="216"/>
      <c r="F58" s="218"/>
      <c r="G58" s="216"/>
      <c r="H58" s="219"/>
      <c r="I58" s="216"/>
      <c r="J58" s="216"/>
      <c r="K58" s="216"/>
      <c r="L58" s="218"/>
      <c r="M58" s="216"/>
      <c r="N58" s="219"/>
      <c r="O58" s="218"/>
      <c r="P58" s="216"/>
      <c r="Q58" s="219"/>
      <c r="R58" s="218"/>
      <c r="S58" s="216"/>
      <c r="T58" s="219"/>
      <c r="U58" s="218"/>
      <c r="V58" s="216"/>
      <c r="W58" s="219"/>
      <c r="X58" s="218"/>
      <c r="Y58" s="216"/>
      <c r="Z58" s="219"/>
      <c r="AA58" s="218"/>
      <c r="AB58" s="216"/>
      <c r="AC58" s="219"/>
      <c r="AD58" s="218"/>
      <c r="AE58" s="216"/>
      <c r="AF58" s="219"/>
      <c r="AG58" s="218"/>
      <c r="AH58" s="216"/>
      <c r="AI58" s="219"/>
      <c r="AJ58" s="218"/>
      <c r="AK58" s="216"/>
      <c r="AL58" s="219"/>
      <c r="AM58" s="218"/>
      <c r="AN58" s="216"/>
      <c r="AO58" s="219"/>
      <c r="AP58" s="218"/>
      <c r="AQ58" s="216"/>
      <c r="AR58" s="219"/>
      <c r="AS58" s="218"/>
      <c r="AT58" s="216"/>
      <c r="AU58" s="219"/>
      <c r="AV58" s="218"/>
      <c r="AW58" s="216"/>
      <c r="AX58" s="219"/>
      <c r="AY58" s="218"/>
      <c r="AZ58" s="216"/>
      <c r="BA58" s="219"/>
      <c r="BB58" s="218"/>
      <c r="BC58" s="216"/>
      <c r="BD58" s="219"/>
      <c r="BE58" s="218"/>
      <c r="BF58" s="216"/>
      <c r="BG58" s="219"/>
      <c r="BH58" s="218"/>
      <c r="BI58" s="216"/>
      <c r="BJ58" s="219"/>
      <c r="BK58" s="218"/>
      <c r="BL58" s="216"/>
      <c r="BM58" s="219"/>
      <c r="BN58" s="218"/>
      <c r="BO58" s="216"/>
      <c r="BP58" s="219"/>
      <c r="BQ58" s="218"/>
      <c r="BR58" s="216"/>
      <c r="BS58" s="219"/>
      <c r="BT58" s="218"/>
      <c r="BU58" s="216"/>
      <c r="BV58" s="219"/>
      <c r="BW58" s="218"/>
      <c r="BX58" s="216"/>
      <c r="BY58" s="219"/>
    </row>
    <row r="59" spans="3:77" ht="13.5" customHeight="1" x14ac:dyDescent="0.25">
      <c r="C59" s="218"/>
      <c r="D59" s="216"/>
      <c r="E59" s="216"/>
      <c r="F59" s="218"/>
      <c r="G59" s="216"/>
      <c r="H59" s="219"/>
      <c r="I59" s="216"/>
      <c r="J59" s="216"/>
      <c r="K59" s="216"/>
      <c r="L59" s="218"/>
      <c r="M59" s="216"/>
      <c r="N59" s="219"/>
      <c r="O59" s="218"/>
      <c r="P59" s="216"/>
      <c r="Q59" s="219"/>
      <c r="R59" s="218"/>
      <c r="S59" s="216"/>
      <c r="T59" s="219"/>
      <c r="U59" s="218"/>
      <c r="V59" s="216"/>
      <c r="W59" s="219"/>
      <c r="X59" s="218"/>
      <c r="Y59" s="216"/>
      <c r="Z59" s="219"/>
      <c r="AA59" s="218"/>
      <c r="AB59" s="216"/>
      <c r="AC59" s="219"/>
      <c r="AD59" s="218"/>
      <c r="AE59" s="216"/>
      <c r="AF59" s="219"/>
      <c r="AG59" s="218"/>
      <c r="AH59" s="216"/>
      <c r="AI59" s="219"/>
      <c r="AJ59" s="218"/>
      <c r="AK59" s="216"/>
      <c r="AL59" s="219"/>
      <c r="AM59" s="218"/>
      <c r="AN59" s="216"/>
      <c r="AO59" s="219"/>
      <c r="AP59" s="218"/>
      <c r="AQ59" s="216"/>
      <c r="AR59" s="219"/>
      <c r="AS59" s="218"/>
      <c r="AT59" s="216"/>
      <c r="AU59" s="219"/>
      <c r="AV59" s="218"/>
      <c r="AW59" s="216"/>
      <c r="AX59" s="219"/>
      <c r="AY59" s="218"/>
      <c r="AZ59" s="216"/>
      <c r="BA59" s="219"/>
      <c r="BB59" s="218"/>
      <c r="BC59" s="216"/>
      <c r="BD59" s="219"/>
      <c r="BE59" s="218"/>
      <c r="BF59" s="216"/>
      <c r="BG59" s="219"/>
      <c r="BH59" s="218"/>
      <c r="BI59" s="216"/>
      <c r="BJ59" s="219"/>
      <c r="BK59" s="218"/>
      <c r="BL59" s="216"/>
      <c r="BM59" s="219"/>
      <c r="BN59" s="218"/>
      <c r="BO59" s="216"/>
      <c r="BP59" s="219"/>
      <c r="BQ59" s="218"/>
      <c r="BR59" s="216"/>
      <c r="BS59" s="219"/>
      <c r="BT59" s="218"/>
      <c r="BU59" s="216"/>
      <c r="BV59" s="219"/>
      <c r="BW59" s="218"/>
      <c r="BX59" s="216"/>
      <c r="BY59" s="219"/>
    </row>
    <row r="60" spans="3:77" ht="13.5" customHeight="1" x14ac:dyDescent="0.25">
      <c r="C60" s="218"/>
      <c r="D60" s="216"/>
      <c r="E60" s="216"/>
      <c r="F60" s="218"/>
      <c r="G60" s="216"/>
      <c r="H60" s="219"/>
      <c r="I60" s="216"/>
      <c r="J60" s="216"/>
      <c r="K60" s="216"/>
      <c r="L60" s="218"/>
      <c r="M60" s="216"/>
      <c r="N60" s="219"/>
      <c r="O60" s="218"/>
      <c r="P60" s="216"/>
      <c r="Q60" s="219"/>
      <c r="R60" s="218"/>
      <c r="S60" s="216"/>
      <c r="T60" s="219"/>
      <c r="U60" s="218"/>
      <c r="V60" s="216"/>
      <c r="W60" s="219"/>
      <c r="X60" s="218"/>
      <c r="Y60" s="216"/>
      <c r="Z60" s="219"/>
      <c r="AA60" s="218"/>
      <c r="AB60" s="216"/>
      <c r="AC60" s="219"/>
      <c r="AD60" s="218"/>
      <c r="AE60" s="216"/>
      <c r="AF60" s="219"/>
      <c r="AG60" s="218"/>
      <c r="AH60" s="216"/>
      <c r="AI60" s="219"/>
      <c r="AJ60" s="218"/>
      <c r="AK60" s="216"/>
      <c r="AL60" s="219"/>
      <c r="AM60" s="218"/>
      <c r="AN60" s="216"/>
      <c r="AO60" s="219"/>
      <c r="AP60" s="218"/>
      <c r="AQ60" s="216"/>
      <c r="AR60" s="219"/>
      <c r="AS60" s="218"/>
      <c r="AT60" s="216"/>
      <c r="AU60" s="219"/>
      <c r="AV60" s="218"/>
      <c r="AW60" s="216"/>
      <c r="AX60" s="219"/>
      <c r="AY60" s="218"/>
      <c r="AZ60" s="216"/>
      <c r="BA60" s="219"/>
      <c r="BB60" s="218"/>
      <c r="BC60" s="216"/>
      <c r="BD60" s="219"/>
      <c r="BE60" s="218"/>
      <c r="BF60" s="216"/>
      <c r="BG60" s="219"/>
      <c r="BH60" s="218"/>
      <c r="BI60" s="216"/>
      <c r="BJ60" s="219"/>
      <c r="BK60" s="218"/>
      <c r="BL60" s="216"/>
      <c r="BM60" s="219"/>
      <c r="BN60" s="218"/>
      <c r="BO60" s="216"/>
      <c r="BP60" s="219"/>
      <c r="BQ60" s="218"/>
      <c r="BR60" s="216"/>
      <c r="BS60" s="219"/>
      <c r="BT60" s="218"/>
      <c r="BU60" s="216"/>
      <c r="BV60" s="219"/>
      <c r="BW60" s="218"/>
      <c r="BX60" s="216"/>
      <c r="BY60" s="219"/>
    </row>
    <row r="61" spans="3:77" ht="13.5" customHeight="1" x14ac:dyDescent="0.25">
      <c r="C61" s="218"/>
      <c r="D61" s="216"/>
      <c r="E61" s="216"/>
      <c r="F61" s="218"/>
      <c r="G61" s="216"/>
      <c r="H61" s="219"/>
      <c r="I61" s="216"/>
      <c r="J61" s="216"/>
      <c r="K61" s="216"/>
      <c r="L61" s="218"/>
      <c r="M61" s="216"/>
      <c r="N61" s="219"/>
      <c r="O61" s="218"/>
      <c r="P61" s="216"/>
      <c r="Q61" s="219"/>
      <c r="R61" s="218"/>
      <c r="S61" s="216"/>
      <c r="T61" s="219"/>
      <c r="U61" s="218"/>
      <c r="V61" s="216"/>
      <c r="W61" s="219"/>
      <c r="X61" s="218"/>
      <c r="Y61" s="216"/>
      <c r="Z61" s="219"/>
      <c r="AA61" s="218"/>
      <c r="AB61" s="216"/>
      <c r="AC61" s="219"/>
      <c r="AD61" s="218"/>
      <c r="AE61" s="216"/>
      <c r="AF61" s="219"/>
      <c r="AG61" s="218"/>
      <c r="AH61" s="216"/>
      <c r="AI61" s="219"/>
      <c r="AJ61" s="218"/>
      <c r="AK61" s="216"/>
      <c r="AL61" s="219"/>
      <c r="AM61" s="218"/>
      <c r="AN61" s="216"/>
      <c r="AO61" s="219"/>
      <c r="AP61" s="218"/>
      <c r="AQ61" s="216"/>
      <c r="AR61" s="219"/>
      <c r="AS61" s="218"/>
      <c r="AT61" s="216"/>
      <c r="AU61" s="219"/>
      <c r="AV61" s="218"/>
      <c r="AW61" s="216"/>
      <c r="AX61" s="219"/>
      <c r="AY61" s="218"/>
      <c r="AZ61" s="216"/>
      <c r="BA61" s="219"/>
      <c r="BB61" s="218"/>
      <c r="BC61" s="216"/>
      <c r="BD61" s="219"/>
      <c r="BE61" s="218"/>
      <c r="BF61" s="216"/>
      <c r="BG61" s="219"/>
      <c r="BH61" s="218"/>
      <c r="BI61" s="216"/>
      <c r="BJ61" s="219"/>
      <c r="BK61" s="218"/>
      <c r="BL61" s="216"/>
      <c r="BM61" s="219"/>
      <c r="BN61" s="218"/>
      <c r="BO61" s="216"/>
      <c r="BP61" s="219"/>
      <c r="BQ61" s="218"/>
      <c r="BR61" s="216"/>
      <c r="BS61" s="219"/>
      <c r="BT61" s="218"/>
      <c r="BU61" s="216"/>
      <c r="BV61" s="219"/>
      <c r="BW61" s="218"/>
      <c r="BX61" s="216"/>
      <c r="BY61" s="219"/>
    </row>
    <row r="62" spans="3:77" ht="13.5" customHeight="1" x14ac:dyDescent="0.25">
      <c r="C62" s="218"/>
      <c r="D62" s="216"/>
      <c r="E62" s="216"/>
      <c r="F62" s="218"/>
      <c r="G62" s="216"/>
      <c r="H62" s="219"/>
      <c r="I62" s="216"/>
      <c r="J62" s="216"/>
      <c r="K62" s="216"/>
      <c r="L62" s="218"/>
      <c r="M62" s="216"/>
      <c r="N62" s="219"/>
      <c r="O62" s="218"/>
      <c r="P62" s="216"/>
      <c r="Q62" s="219"/>
      <c r="R62" s="218"/>
      <c r="S62" s="216"/>
      <c r="T62" s="219"/>
      <c r="U62" s="218"/>
      <c r="V62" s="216"/>
      <c r="W62" s="219"/>
      <c r="X62" s="218"/>
      <c r="Y62" s="216"/>
      <c r="Z62" s="219"/>
      <c r="AA62" s="218"/>
      <c r="AB62" s="216"/>
      <c r="AC62" s="219"/>
      <c r="AD62" s="218"/>
      <c r="AE62" s="216"/>
      <c r="AF62" s="219"/>
      <c r="AG62" s="218"/>
      <c r="AH62" s="216"/>
      <c r="AI62" s="219"/>
      <c r="AJ62" s="218"/>
      <c r="AK62" s="216"/>
      <c r="AL62" s="219"/>
      <c r="AM62" s="218"/>
      <c r="AN62" s="216"/>
      <c r="AO62" s="219"/>
      <c r="AP62" s="218"/>
      <c r="AQ62" s="216"/>
      <c r="AR62" s="219"/>
      <c r="AS62" s="218"/>
      <c r="AT62" s="216"/>
      <c r="AU62" s="219"/>
      <c r="AV62" s="218"/>
      <c r="AW62" s="216"/>
      <c r="AX62" s="219"/>
      <c r="AY62" s="218"/>
      <c r="AZ62" s="216"/>
      <c r="BA62" s="219"/>
      <c r="BB62" s="218"/>
      <c r="BC62" s="216"/>
      <c r="BD62" s="219"/>
      <c r="BE62" s="218"/>
      <c r="BF62" s="216"/>
      <c r="BG62" s="219"/>
      <c r="BH62" s="218"/>
      <c r="BI62" s="216"/>
      <c r="BJ62" s="219"/>
      <c r="BK62" s="218"/>
      <c r="BL62" s="216"/>
      <c r="BM62" s="219"/>
      <c r="BN62" s="218"/>
      <c r="BO62" s="216"/>
      <c r="BP62" s="219"/>
      <c r="BQ62" s="218"/>
      <c r="BR62" s="216"/>
      <c r="BS62" s="219"/>
      <c r="BT62" s="218"/>
      <c r="BU62" s="216"/>
      <c r="BV62" s="219"/>
      <c r="BW62" s="218"/>
      <c r="BX62" s="216"/>
      <c r="BY62" s="219"/>
    </row>
    <row r="63" spans="3:77" ht="13.5" customHeight="1" x14ac:dyDescent="0.25">
      <c r="C63" s="218"/>
      <c r="D63" s="216"/>
      <c r="E63" s="216"/>
      <c r="F63" s="218"/>
      <c r="G63" s="216"/>
      <c r="H63" s="219"/>
      <c r="I63" s="216"/>
      <c r="J63" s="216"/>
      <c r="K63" s="216"/>
      <c r="L63" s="218"/>
      <c r="M63" s="216"/>
      <c r="N63" s="219"/>
      <c r="O63" s="218"/>
      <c r="P63" s="216"/>
      <c r="Q63" s="219"/>
      <c r="R63" s="218"/>
      <c r="S63" s="216"/>
      <c r="T63" s="219"/>
      <c r="U63" s="218"/>
      <c r="V63" s="216"/>
      <c r="W63" s="219"/>
      <c r="X63" s="218"/>
      <c r="Y63" s="216"/>
      <c r="Z63" s="219"/>
      <c r="AA63" s="218"/>
      <c r="AB63" s="216"/>
      <c r="AC63" s="219"/>
      <c r="AD63" s="218"/>
      <c r="AE63" s="216"/>
      <c r="AF63" s="219"/>
      <c r="AG63" s="218"/>
      <c r="AH63" s="216"/>
      <c r="AI63" s="219"/>
      <c r="AJ63" s="218"/>
      <c r="AK63" s="216"/>
      <c r="AL63" s="219"/>
      <c r="AM63" s="218"/>
      <c r="AN63" s="216"/>
      <c r="AO63" s="219"/>
      <c r="AP63" s="218"/>
      <c r="AQ63" s="216"/>
      <c r="AR63" s="219"/>
      <c r="AS63" s="218"/>
      <c r="AT63" s="216"/>
      <c r="AU63" s="219"/>
      <c r="AV63" s="218"/>
      <c r="AW63" s="216"/>
      <c r="AX63" s="219"/>
      <c r="AY63" s="218"/>
      <c r="AZ63" s="216"/>
      <c r="BA63" s="219"/>
      <c r="BB63" s="218"/>
      <c r="BC63" s="216"/>
      <c r="BD63" s="219"/>
      <c r="BE63" s="218"/>
      <c r="BF63" s="216"/>
      <c r="BG63" s="219"/>
      <c r="BH63" s="218"/>
      <c r="BI63" s="216"/>
      <c r="BJ63" s="219"/>
      <c r="BK63" s="218"/>
      <c r="BL63" s="216"/>
      <c r="BM63" s="219"/>
      <c r="BN63" s="218"/>
      <c r="BO63" s="216"/>
      <c r="BP63" s="219"/>
      <c r="BQ63" s="218"/>
      <c r="BR63" s="216"/>
      <c r="BS63" s="219"/>
      <c r="BT63" s="218"/>
      <c r="BU63" s="216"/>
      <c r="BV63" s="219"/>
      <c r="BW63" s="218"/>
      <c r="BX63" s="216"/>
      <c r="BY63" s="219"/>
    </row>
    <row r="64" spans="3:77" ht="13.5" customHeight="1" x14ac:dyDescent="0.25">
      <c r="C64" s="218"/>
      <c r="D64" s="216"/>
      <c r="E64" s="216"/>
      <c r="F64" s="218"/>
      <c r="G64" s="216"/>
      <c r="H64" s="219"/>
      <c r="I64" s="216"/>
      <c r="J64" s="216"/>
      <c r="K64" s="216"/>
      <c r="L64" s="218"/>
      <c r="M64" s="216"/>
      <c r="N64" s="219"/>
      <c r="O64" s="218"/>
      <c r="P64" s="216"/>
      <c r="Q64" s="219"/>
      <c r="R64" s="218"/>
      <c r="S64" s="216"/>
      <c r="T64" s="219"/>
      <c r="U64" s="218"/>
      <c r="V64" s="216"/>
      <c r="W64" s="219"/>
      <c r="X64" s="218"/>
      <c r="Y64" s="216"/>
      <c r="Z64" s="219"/>
      <c r="AA64" s="218"/>
      <c r="AB64" s="216"/>
      <c r="AC64" s="219"/>
      <c r="AD64" s="218"/>
      <c r="AE64" s="216"/>
      <c r="AF64" s="219"/>
      <c r="AG64" s="218"/>
      <c r="AH64" s="216"/>
      <c r="AI64" s="219"/>
      <c r="AJ64" s="218"/>
      <c r="AK64" s="216"/>
      <c r="AL64" s="219"/>
      <c r="AM64" s="218"/>
      <c r="AN64" s="216"/>
      <c r="AO64" s="219"/>
      <c r="AP64" s="218"/>
      <c r="AQ64" s="216"/>
      <c r="AR64" s="219"/>
      <c r="AS64" s="218"/>
      <c r="AT64" s="216"/>
      <c r="AU64" s="219"/>
      <c r="AV64" s="218"/>
      <c r="AW64" s="216"/>
      <c r="AX64" s="219"/>
      <c r="AY64" s="218"/>
      <c r="AZ64" s="216"/>
      <c r="BA64" s="219"/>
      <c r="BB64" s="218"/>
      <c r="BC64" s="216"/>
      <c r="BD64" s="219"/>
      <c r="BE64" s="218"/>
      <c r="BF64" s="216"/>
      <c r="BG64" s="219"/>
      <c r="BH64" s="218"/>
      <c r="BI64" s="216"/>
      <c r="BJ64" s="219"/>
      <c r="BK64" s="218"/>
      <c r="BL64" s="216"/>
      <c r="BM64" s="219"/>
      <c r="BN64" s="218"/>
      <c r="BO64" s="216"/>
      <c r="BP64" s="219"/>
      <c r="BQ64" s="218"/>
      <c r="BR64" s="216"/>
      <c r="BS64" s="219"/>
      <c r="BT64" s="218"/>
      <c r="BU64" s="216"/>
      <c r="BV64" s="219"/>
      <c r="BW64" s="218"/>
      <c r="BX64" s="216"/>
      <c r="BY64" s="219"/>
    </row>
    <row r="65" spans="3:77" ht="13.5" customHeight="1" x14ac:dyDescent="0.25">
      <c r="C65" s="218"/>
      <c r="D65" s="216"/>
      <c r="E65" s="216"/>
      <c r="F65" s="218"/>
      <c r="G65" s="216"/>
      <c r="H65" s="219"/>
      <c r="I65" s="216"/>
      <c r="J65" s="216"/>
      <c r="K65" s="216"/>
      <c r="L65" s="218"/>
      <c r="M65" s="216"/>
      <c r="N65" s="219"/>
      <c r="O65" s="218"/>
      <c r="P65" s="216"/>
      <c r="Q65" s="219"/>
      <c r="R65" s="218"/>
      <c r="S65" s="216"/>
      <c r="T65" s="219"/>
      <c r="U65" s="218"/>
      <c r="V65" s="216"/>
      <c r="W65" s="219"/>
      <c r="X65" s="218"/>
      <c r="Y65" s="216"/>
      <c r="Z65" s="219"/>
      <c r="AA65" s="218"/>
      <c r="AB65" s="216"/>
      <c r="AC65" s="219"/>
      <c r="AD65" s="218"/>
      <c r="AE65" s="216"/>
      <c r="AF65" s="219"/>
      <c r="AG65" s="218"/>
      <c r="AH65" s="216"/>
      <c r="AI65" s="219"/>
      <c r="AJ65" s="218"/>
      <c r="AK65" s="216"/>
      <c r="AL65" s="219"/>
      <c r="AM65" s="218"/>
      <c r="AN65" s="216"/>
      <c r="AO65" s="219"/>
      <c r="AP65" s="218"/>
      <c r="AQ65" s="216"/>
      <c r="AR65" s="219"/>
      <c r="AS65" s="218"/>
      <c r="AT65" s="216"/>
      <c r="AU65" s="219"/>
      <c r="AV65" s="218"/>
      <c r="AW65" s="216"/>
      <c r="AX65" s="219"/>
      <c r="AY65" s="218"/>
      <c r="AZ65" s="216"/>
      <c r="BA65" s="219"/>
      <c r="BB65" s="218"/>
      <c r="BC65" s="216"/>
      <c r="BD65" s="219"/>
      <c r="BE65" s="218"/>
      <c r="BF65" s="216"/>
      <c r="BG65" s="219"/>
      <c r="BH65" s="218"/>
      <c r="BI65" s="216"/>
      <c r="BJ65" s="219"/>
      <c r="BK65" s="218"/>
      <c r="BL65" s="216"/>
      <c r="BM65" s="219"/>
      <c r="BN65" s="218"/>
      <c r="BO65" s="216"/>
      <c r="BP65" s="219"/>
      <c r="BQ65" s="218"/>
      <c r="BR65" s="216"/>
      <c r="BS65" s="219"/>
      <c r="BT65" s="218"/>
      <c r="BU65" s="216"/>
      <c r="BV65" s="219"/>
      <c r="BW65" s="218"/>
      <c r="BX65" s="216"/>
      <c r="BY65" s="219"/>
    </row>
    <row r="66" spans="3:77" ht="13.5" customHeight="1" x14ac:dyDescent="0.25">
      <c r="C66" s="218"/>
      <c r="D66" s="216"/>
      <c r="E66" s="216"/>
      <c r="F66" s="218"/>
      <c r="G66" s="216"/>
      <c r="H66" s="219"/>
      <c r="I66" s="216"/>
      <c r="J66" s="216"/>
      <c r="K66" s="216"/>
      <c r="L66" s="218"/>
      <c r="M66" s="216"/>
      <c r="N66" s="219"/>
      <c r="O66" s="218"/>
      <c r="P66" s="216"/>
      <c r="Q66" s="219"/>
      <c r="R66" s="218"/>
      <c r="S66" s="216"/>
      <c r="T66" s="219"/>
      <c r="U66" s="218"/>
      <c r="V66" s="216"/>
      <c r="W66" s="219"/>
      <c r="X66" s="218"/>
      <c r="Y66" s="216"/>
      <c r="Z66" s="219"/>
      <c r="AA66" s="218"/>
      <c r="AB66" s="216"/>
      <c r="AC66" s="219"/>
      <c r="AD66" s="218"/>
      <c r="AE66" s="216"/>
      <c r="AF66" s="219"/>
      <c r="AG66" s="218"/>
      <c r="AH66" s="216"/>
      <c r="AI66" s="219"/>
      <c r="AJ66" s="218"/>
      <c r="AK66" s="216"/>
      <c r="AL66" s="219"/>
      <c r="AM66" s="218"/>
      <c r="AN66" s="216"/>
      <c r="AO66" s="219"/>
      <c r="AP66" s="218"/>
      <c r="AQ66" s="216"/>
      <c r="AR66" s="219"/>
      <c r="AS66" s="218"/>
      <c r="AT66" s="216"/>
      <c r="AU66" s="219"/>
      <c r="AV66" s="218"/>
      <c r="AW66" s="216"/>
      <c r="AX66" s="219"/>
      <c r="AY66" s="218"/>
      <c r="AZ66" s="216"/>
      <c r="BA66" s="219"/>
      <c r="BB66" s="218"/>
      <c r="BC66" s="216"/>
      <c r="BD66" s="219"/>
      <c r="BE66" s="218"/>
      <c r="BF66" s="216"/>
      <c r="BG66" s="219"/>
      <c r="BH66" s="218"/>
      <c r="BI66" s="216"/>
      <c r="BJ66" s="219"/>
      <c r="BK66" s="218"/>
      <c r="BL66" s="216"/>
      <c r="BM66" s="219"/>
      <c r="BN66" s="218"/>
      <c r="BO66" s="216"/>
      <c r="BP66" s="219"/>
      <c r="BQ66" s="218"/>
      <c r="BR66" s="216"/>
      <c r="BS66" s="219"/>
      <c r="BT66" s="218"/>
      <c r="BU66" s="216"/>
      <c r="BV66" s="219"/>
      <c r="BW66" s="218"/>
      <c r="BX66" s="216"/>
      <c r="BY66" s="219"/>
    </row>
    <row r="67" spans="3:77" ht="13.5" customHeight="1" x14ac:dyDescent="0.25">
      <c r="C67" s="218"/>
      <c r="D67" s="216"/>
      <c r="E67" s="216"/>
      <c r="F67" s="218"/>
      <c r="G67" s="216"/>
      <c r="H67" s="219"/>
      <c r="I67" s="216"/>
      <c r="J67" s="216"/>
      <c r="K67" s="216"/>
      <c r="L67" s="218"/>
      <c r="M67" s="216"/>
      <c r="N67" s="219"/>
      <c r="O67" s="218"/>
      <c r="P67" s="216"/>
      <c r="Q67" s="219"/>
      <c r="R67" s="218"/>
      <c r="S67" s="216"/>
      <c r="T67" s="219"/>
      <c r="U67" s="218"/>
      <c r="V67" s="216"/>
      <c r="W67" s="219"/>
      <c r="X67" s="218"/>
      <c r="Y67" s="216"/>
      <c r="Z67" s="219"/>
      <c r="AA67" s="218"/>
      <c r="AB67" s="216"/>
      <c r="AC67" s="219"/>
      <c r="AD67" s="218"/>
      <c r="AE67" s="216"/>
      <c r="AF67" s="219"/>
      <c r="AG67" s="218"/>
      <c r="AH67" s="216"/>
      <c r="AI67" s="219"/>
      <c r="AJ67" s="218"/>
      <c r="AK67" s="216"/>
      <c r="AL67" s="219"/>
      <c r="AM67" s="218"/>
      <c r="AN67" s="216"/>
      <c r="AO67" s="219"/>
      <c r="AP67" s="218"/>
      <c r="AQ67" s="216"/>
      <c r="AR67" s="219"/>
      <c r="AS67" s="218"/>
      <c r="AT67" s="216"/>
      <c r="AU67" s="219"/>
      <c r="AV67" s="218"/>
      <c r="AW67" s="216"/>
      <c r="AX67" s="219"/>
      <c r="AY67" s="218"/>
      <c r="AZ67" s="216"/>
      <c r="BA67" s="219"/>
      <c r="BB67" s="218"/>
      <c r="BC67" s="216"/>
      <c r="BD67" s="219"/>
      <c r="BE67" s="218"/>
      <c r="BF67" s="216"/>
      <c r="BG67" s="219"/>
      <c r="BH67" s="218"/>
      <c r="BI67" s="216"/>
      <c r="BJ67" s="219"/>
      <c r="BK67" s="218"/>
      <c r="BL67" s="216"/>
      <c r="BM67" s="219"/>
      <c r="BN67" s="218"/>
      <c r="BO67" s="216"/>
      <c r="BP67" s="219"/>
      <c r="BQ67" s="218"/>
      <c r="BR67" s="216"/>
      <c r="BS67" s="219"/>
      <c r="BT67" s="218"/>
      <c r="BU67" s="216"/>
      <c r="BV67" s="219"/>
      <c r="BW67" s="218"/>
      <c r="BX67" s="216"/>
      <c r="BY67" s="219"/>
    </row>
    <row r="68" spans="3:77" ht="13.5" customHeight="1" x14ac:dyDescent="0.25">
      <c r="C68" s="218"/>
      <c r="D68" s="216"/>
      <c r="E68" s="216"/>
      <c r="F68" s="218"/>
      <c r="G68" s="216"/>
      <c r="H68" s="219"/>
      <c r="I68" s="216"/>
      <c r="J68" s="216"/>
      <c r="K68" s="216"/>
      <c r="L68" s="218"/>
      <c r="M68" s="216"/>
      <c r="N68" s="219"/>
      <c r="O68" s="218"/>
      <c r="P68" s="216"/>
      <c r="Q68" s="219"/>
      <c r="R68" s="218"/>
      <c r="S68" s="216"/>
      <c r="T68" s="219"/>
      <c r="U68" s="218"/>
      <c r="V68" s="216"/>
      <c r="W68" s="219"/>
      <c r="X68" s="218"/>
      <c r="Y68" s="216"/>
      <c r="Z68" s="219"/>
      <c r="AA68" s="218"/>
      <c r="AB68" s="216"/>
      <c r="AC68" s="219"/>
      <c r="AD68" s="218"/>
      <c r="AE68" s="216"/>
      <c r="AF68" s="219"/>
      <c r="AG68" s="218"/>
      <c r="AH68" s="216"/>
      <c r="AI68" s="219"/>
      <c r="AJ68" s="218"/>
      <c r="AK68" s="216"/>
      <c r="AL68" s="219"/>
      <c r="AM68" s="218"/>
      <c r="AN68" s="216"/>
      <c r="AO68" s="219"/>
      <c r="AP68" s="218"/>
      <c r="AQ68" s="216"/>
      <c r="AR68" s="219"/>
      <c r="AS68" s="218"/>
      <c r="AT68" s="216"/>
      <c r="AU68" s="219"/>
      <c r="AV68" s="218"/>
      <c r="AW68" s="216"/>
      <c r="AX68" s="219"/>
      <c r="AY68" s="218"/>
      <c r="AZ68" s="216"/>
      <c r="BA68" s="219"/>
      <c r="BB68" s="218"/>
      <c r="BC68" s="216"/>
      <c r="BD68" s="219"/>
      <c r="BE68" s="218"/>
      <c r="BF68" s="216"/>
      <c r="BG68" s="219"/>
      <c r="BH68" s="218"/>
      <c r="BI68" s="216"/>
      <c r="BJ68" s="219"/>
      <c r="BK68" s="218"/>
      <c r="BL68" s="216"/>
      <c r="BM68" s="219"/>
      <c r="BN68" s="218"/>
      <c r="BO68" s="216"/>
      <c r="BP68" s="219"/>
      <c r="BQ68" s="218"/>
      <c r="BR68" s="216"/>
      <c r="BS68" s="219"/>
      <c r="BT68" s="218"/>
      <c r="BU68" s="216"/>
      <c r="BV68" s="219"/>
      <c r="BW68" s="218"/>
      <c r="BX68" s="216"/>
      <c r="BY68" s="219"/>
    </row>
    <row r="69" spans="3:77" ht="13.5" customHeight="1" x14ac:dyDescent="0.25">
      <c r="C69" s="218"/>
      <c r="D69" s="216"/>
      <c r="E69" s="216"/>
      <c r="F69" s="218"/>
      <c r="G69" s="216"/>
      <c r="H69" s="219"/>
      <c r="I69" s="216"/>
      <c r="J69" s="216"/>
      <c r="K69" s="216"/>
      <c r="L69" s="218"/>
      <c r="M69" s="216"/>
      <c r="N69" s="219"/>
      <c r="O69" s="218"/>
      <c r="P69" s="216"/>
      <c r="Q69" s="219"/>
      <c r="R69" s="218"/>
      <c r="S69" s="216"/>
      <c r="T69" s="219"/>
      <c r="U69" s="218"/>
      <c r="V69" s="216"/>
      <c r="W69" s="219"/>
      <c r="X69" s="218"/>
      <c r="Y69" s="216"/>
      <c r="Z69" s="219"/>
      <c r="AA69" s="218"/>
      <c r="AB69" s="216"/>
      <c r="AC69" s="219"/>
      <c r="AD69" s="218"/>
      <c r="AE69" s="216"/>
      <c r="AF69" s="219"/>
      <c r="AG69" s="218"/>
      <c r="AH69" s="216"/>
      <c r="AI69" s="219"/>
      <c r="AJ69" s="218"/>
      <c r="AK69" s="216"/>
      <c r="AL69" s="219"/>
      <c r="AM69" s="218"/>
      <c r="AN69" s="216"/>
      <c r="AO69" s="219"/>
      <c r="AP69" s="218"/>
      <c r="AQ69" s="216"/>
      <c r="AR69" s="219"/>
      <c r="AS69" s="218"/>
      <c r="AT69" s="216"/>
      <c r="AU69" s="219"/>
      <c r="AV69" s="218"/>
      <c r="AW69" s="216"/>
      <c r="AX69" s="219"/>
      <c r="AY69" s="218"/>
      <c r="AZ69" s="216"/>
      <c r="BA69" s="219"/>
      <c r="BB69" s="218"/>
      <c r="BC69" s="216"/>
      <c r="BD69" s="219"/>
      <c r="BE69" s="218"/>
      <c r="BF69" s="216"/>
      <c r="BG69" s="219"/>
      <c r="BH69" s="218"/>
      <c r="BI69" s="216"/>
      <c r="BJ69" s="219"/>
      <c r="BK69" s="218"/>
      <c r="BL69" s="216"/>
      <c r="BM69" s="219"/>
      <c r="BN69" s="218"/>
      <c r="BO69" s="216"/>
      <c r="BP69" s="219"/>
      <c r="BQ69" s="218"/>
      <c r="BR69" s="216"/>
      <c r="BS69" s="219"/>
      <c r="BT69" s="218"/>
      <c r="BU69" s="216"/>
      <c r="BV69" s="219"/>
      <c r="BW69" s="218"/>
      <c r="BX69" s="216"/>
      <c r="BY69" s="219"/>
    </row>
    <row r="70" spans="3:77" ht="13.5" customHeight="1" x14ac:dyDescent="0.25">
      <c r="C70" s="218"/>
      <c r="D70" s="216"/>
      <c r="E70" s="216"/>
      <c r="F70" s="218"/>
      <c r="G70" s="216"/>
      <c r="H70" s="219"/>
      <c r="I70" s="216"/>
      <c r="J70" s="216"/>
      <c r="K70" s="216"/>
      <c r="L70" s="218"/>
      <c r="M70" s="216"/>
      <c r="N70" s="219"/>
      <c r="O70" s="218"/>
      <c r="P70" s="216"/>
      <c r="Q70" s="219"/>
      <c r="R70" s="218"/>
      <c r="S70" s="216"/>
      <c r="T70" s="219"/>
      <c r="U70" s="218"/>
      <c r="V70" s="216"/>
      <c r="W70" s="219"/>
      <c r="X70" s="218"/>
      <c r="Y70" s="216"/>
      <c r="Z70" s="219"/>
      <c r="AA70" s="218"/>
      <c r="AB70" s="216"/>
      <c r="AC70" s="219"/>
      <c r="AD70" s="218"/>
      <c r="AE70" s="216"/>
      <c r="AF70" s="219"/>
      <c r="AG70" s="218"/>
      <c r="AH70" s="216"/>
      <c r="AI70" s="219"/>
      <c r="AJ70" s="218"/>
      <c r="AK70" s="216"/>
      <c r="AL70" s="219"/>
      <c r="AM70" s="218"/>
      <c r="AN70" s="216"/>
      <c r="AO70" s="219"/>
      <c r="AP70" s="218"/>
      <c r="AQ70" s="216"/>
      <c r="AR70" s="219"/>
      <c r="AS70" s="218"/>
      <c r="AT70" s="216"/>
      <c r="AU70" s="219"/>
      <c r="AV70" s="218"/>
      <c r="AW70" s="216"/>
      <c r="AX70" s="219"/>
      <c r="AY70" s="218"/>
      <c r="AZ70" s="216"/>
      <c r="BA70" s="219"/>
      <c r="BB70" s="218"/>
      <c r="BC70" s="216"/>
      <c r="BD70" s="219"/>
      <c r="BE70" s="218"/>
      <c r="BF70" s="216"/>
      <c r="BG70" s="219"/>
      <c r="BH70" s="218"/>
      <c r="BI70" s="216"/>
      <c r="BJ70" s="219"/>
      <c r="BK70" s="218"/>
      <c r="BL70" s="216"/>
      <c r="BM70" s="219"/>
      <c r="BN70" s="218"/>
      <c r="BO70" s="216"/>
      <c r="BP70" s="219"/>
      <c r="BQ70" s="218"/>
      <c r="BR70" s="216"/>
      <c r="BS70" s="219"/>
      <c r="BT70" s="218"/>
      <c r="BU70" s="216"/>
      <c r="BV70" s="219"/>
      <c r="BW70" s="218"/>
      <c r="BX70" s="216"/>
      <c r="BY70" s="219"/>
    </row>
    <row r="71" spans="3:77" ht="13.5" customHeight="1" x14ac:dyDescent="0.25">
      <c r="C71" s="218"/>
      <c r="D71" s="216"/>
      <c r="E71" s="216"/>
      <c r="F71" s="218"/>
      <c r="G71" s="216"/>
      <c r="H71" s="219"/>
      <c r="I71" s="216"/>
      <c r="J71" s="216"/>
      <c r="K71" s="216"/>
      <c r="L71" s="218"/>
      <c r="M71" s="216"/>
      <c r="N71" s="219"/>
      <c r="O71" s="218"/>
      <c r="P71" s="216"/>
      <c r="Q71" s="219"/>
      <c r="R71" s="218"/>
      <c r="S71" s="216"/>
      <c r="T71" s="219"/>
      <c r="U71" s="218"/>
      <c r="V71" s="216"/>
      <c r="W71" s="219"/>
      <c r="X71" s="218"/>
      <c r="Y71" s="216"/>
      <c r="Z71" s="219"/>
      <c r="AA71" s="218"/>
      <c r="AB71" s="216"/>
      <c r="AC71" s="219"/>
      <c r="AD71" s="218"/>
      <c r="AE71" s="216"/>
      <c r="AF71" s="219"/>
      <c r="AG71" s="218"/>
      <c r="AH71" s="216"/>
      <c r="AI71" s="219"/>
      <c r="AJ71" s="218"/>
      <c r="AK71" s="216"/>
      <c r="AL71" s="219"/>
      <c r="AM71" s="218"/>
      <c r="AN71" s="216"/>
      <c r="AO71" s="219"/>
      <c r="AP71" s="218"/>
      <c r="AQ71" s="216"/>
      <c r="AR71" s="219"/>
      <c r="AS71" s="218"/>
      <c r="AT71" s="216"/>
      <c r="AU71" s="219"/>
      <c r="AV71" s="218"/>
      <c r="AW71" s="216"/>
      <c r="AX71" s="219"/>
      <c r="AY71" s="218"/>
      <c r="AZ71" s="216"/>
      <c r="BA71" s="219"/>
      <c r="BB71" s="218"/>
      <c r="BC71" s="216"/>
      <c r="BD71" s="219"/>
      <c r="BE71" s="218"/>
      <c r="BF71" s="216"/>
      <c r="BG71" s="219"/>
      <c r="BH71" s="218"/>
      <c r="BI71" s="216"/>
      <c r="BJ71" s="219"/>
      <c r="BK71" s="218"/>
      <c r="BL71" s="216"/>
      <c r="BM71" s="219"/>
      <c r="BN71" s="218"/>
      <c r="BO71" s="216"/>
      <c r="BP71" s="219"/>
      <c r="BQ71" s="218"/>
      <c r="BR71" s="216"/>
      <c r="BS71" s="219"/>
      <c r="BT71" s="218"/>
      <c r="BU71" s="216"/>
      <c r="BV71" s="219"/>
      <c r="BW71" s="218"/>
      <c r="BX71" s="216"/>
      <c r="BY71" s="219"/>
    </row>
    <row r="72" spans="3:77" ht="13.5" customHeight="1" x14ac:dyDescent="0.25">
      <c r="C72" s="218"/>
      <c r="D72" s="216"/>
      <c r="E72" s="216"/>
      <c r="F72" s="218"/>
      <c r="G72" s="216"/>
      <c r="H72" s="219"/>
      <c r="I72" s="216"/>
      <c r="J72" s="216"/>
      <c r="K72" s="216"/>
      <c r="L72" s="218"/>
      <c r="M72" s="216"/>
      <c r="N72" s="219"/>
      <c r="O72" s="218"/>
      <c r="P72" s="216"/>
      <c r="Q72" s="219"/>
      <c r="R72" s="218"/>
      <c r="S72" s="216"/>
      <c r="T72" s="219"/>
      <c r="U72" s="218"/>
      <c r="V72" s="216"/>
      <c r="W72" s="219"/>
      <c r="X72" s="218"/>
      <c r="Y72" s="216"/>
      <c r="Z72" s="219"/>
      <c r="AA72" s="218"/>
      <c r="AB72" s="216"/>
      <c r="AC72" s="219"/>
      <c r="AD72" s="218"/>
      <c r="AE72" s="216"/>
      <c r="AF72" s="219"/>
      <c r="AG72" s="218"/>
      <c r="AH72" s="216"/>
      <c r="AI72" s="219"/>
      <c r="AJ72" s="218"/>
      <c r="AK72" s="216"/>
      <c r="AL72" s="219"/>
      <c r="AM72" s="218"/>
      <c r="AN72" s="216"/>
      <c r="AO72" s="219"/>
      <c r="AP72" s="218"/>
      <c r="AQ72" s="216"/>
      <c r="AR72" s="219"/>
      <c r="AS72" s="218"/>
      <c r="AT72" s="216"/>
      <c r="AU72" s="219"/>
      <c r="AV72" s="218"/>
      <c r="AW72" s="216"/>
      <c r="AX72" s="219"/>
      <c r="AY72" s="218"/>
      <c r="AZ72" s="216"/>
      <c r="BA72" s="219"/>
      <c r="BB72" s="218"/>
      <c r="BC72" s="216"/>
      <c r="BD72" s="219"/>
      <c r="BE72" s="218"/>
      <c r="BF72" s="216"/>
      <c r="BG72" s="219"/>
      <c r="BH72" s="218"/>
      <c r="BI72" s="216"/>
      <c r="BJ72" s="219"/>
      <c r="BK72" s="218"/>
      <c r="BL72" s="216"/>
      <c r="BM72" s="219"/>
      <c r="BN72" s="218"/>
      <c r="BO72" s="216"/>
      <c r="BP72" s="219"/>
      <c r="BQ72" s="218"/>
      <c r="BR72" s="216"/>
      <c r="BS72" s="219"/>
      <c r="BT72" s="218"/>
      <c r="BU72" s="216"/>
      <c r="BV72" s="219"/>
      <c r="BW72" s="218"/>
      <c r="BX72" s="216"/>
      <c r="BY72" s="219"/>
    </row>
    <row r="73" spans="3:77" ht="13.5" customHeight="1" x14ac:dyDescent="0.25">
      <c r="C73" s="218"/>
      <c r="D73" s="216"/>
      <c r="E73" s="216"/>
      <c r="F73" s="218"/>
      <c r="G73" s="216"/>
      <c r="H73" s="219"/>
      <c r="I73" s="216"/>
      <c r="J73" s="216"/>
      <c r="K73" s="216"/>
      <c r="L73" s="218"/>
      <c r="M73" s="216"/>
      <c r="N73" s="219"/>
      <c r="O73" s="218"/>
      <c r="P73" s="216"/>
      <c r="Q73" s="219"/>
      <c r="R73" s="218"/>
      <c r="S73" s="216"/>
      <c r="T73" s="219"/>
      <c r="U73" s="218"/>
      <c r="V73" s="216"/>
      <c r="W73" s="219"/>
      <c r="X73" s="218"/>
      <c r="Y73" s="216"/>
      <c r="Z73" s="219"/>
      <c r="AA73" s="218"/>
      <c r="AB73" s="216"/>
      <c r="AC73" s="219"/>
      <c r="AD73" s="218"/>
      <c r="AE73" s="216"/>
      <c r="AF73" s="219"/>
      <c r="AG73" s="218"/>
      <c r="AH73" s="216"/>
      <c r="AI73" s="219"/>
      <c r="AJ73" s="218"/>
      <c r="AK73" s="216"/>
      <c r="AL73" s="219"/>
      <c r="AM73" s="218"/>
      <c r="AN73" s="216"/>
      <c r="AO73" s="219"/>
      <c r="AP73" s="218"/>
      <c r="AQ73" s="216"/>
      <c r="AR73" s="219"/>
      <c r="AS73" s="218"/>
      <c r="AT73" s="216"/>
      <c r="AU73" s="219"/>
      <c r="AV73" s="218"/>
      <c r="AW73" s="216"/>
      <c r="AX73" s="219"/>
      <c r="AY73" s="218"/>
      <c r="AZ73" s="216"/>
      <c r="BA73" s="219"/>
      <c r="BB73" s="218"/>
      <c r="BC73" s="216"/>
      <c r="BD73" s="219"/>
      <c r="BE73" s="218"/>
      <c r="BF73" s="216"/>
      <c r="BG73" s="219"/>
      <c r="BH73" s="218"/>
      <c r="BI73" s="216"/>
      <c r="BJ73" s="219"/>
      <c r="BK73" s="218"/>
      <c r="BL73" s="216"/>
      <c r="BM73" s="219"/>
      <c r="BN73" s="218"/>
      <c r="BO73" s="216"/>
      <c r="BP73" s="219"/>
      <c r="BQ73" s="218"/>
      <c r="BR73" s="216"/>
      <c r="BS73" s="219"/>
      <c r="BT73" s="218"/>
      <c r="BU73" s="216"/>
      <c r="BV73" s="219"/>
      <c r="BW73" s="218"/>
      <c r="BX73" s="216"/>
      <c r="BY73" s="219"/>
    </row>
    <row r="74" spans="3:77" ht="13.5" customHeight="1" x14ac:dyDescent="0.25">
      <c r="C74" s="218"/>
      <c r="D74" s="216"/>
      <c r="E74" s="216"/>
      <c r="F74" s="218"/>
      <c r="G74" s="216"/>
      <c r="H74" s="219"/>
      <c r="I74" s="216"/>
      <c r="J74" s="216"/>
      <c r="K74" s="216"/>
      <c r="L74" s="218"/>
      <c r="M74" s="216"/>
      <c r="N74" s="219"/>
      <c r="O74" s="218"/>
      <c r="P74" s="216"/>
      <c r="Q74" s="219"/>
      <c r="R74" s="218"/>
      <c r="S74" s="216"/>
      <c r="T74" s="219"/>
      <c r="U74" s="218"/>
      <c r="V74" s="216"/>
      <c r="W74" s="219"/>
      <c r="X74" s="218"/>
      <c r="Y74" s="216"/>
      <c r="Z74" s="219"/>
      <c r="AA74" s="218"/>
      <c r="AB74" s="216"/>
      <c r="AC74" s="219"/>
      <c r="AD74" s="218"/>
      <c r="AE74" s="216"/>
      <c r="AF74" s="219"/>
      <c r="AG74" s="218"/>
      <c r="AH74" s="216"/>
      <c r="AI74" s="219"/>
      <c r="AJ74" s="218"/>
      <c r="AK74" s="216"/>
      <c r="AL74" s="219"/>
      <c r="AM74" s="218"/>
      <c r="AN74" s="216"/>
      <c r="AO74" s="219"/>
      <c r="AP74" s="218"/>
      <c r="AQ74" s="216"/>
      <c r="AR74" s="219"/>
      <c r="AS74" s="218"/>
      <c r="AT74" s="216"/>
      <c r="AU74" s="219"/>
      <c r="AV74" s="218"/>
      <c r="AW74" s="216"/>
      <c r="AX74" s="219"/>
      <c r="AY74" s="218"/>
      <c r="AZ74" s="216"/>
      <c r="BA74" s="219"/>
      <c r="BB74" s="218"/>
      <c r="BC74" s="216"/>
      <c r="BD74" s="219"/>
      <c r="BE74" s="218"/>
      <c r="BF74" s="216"/>
      <c r="BG74" s="219"/>
      <c r="BH74" s="218"/>
      <c r="BI74" s="216"/>
      <c r="BJ74" s="219"/>
      <c r="BK74" s="218"/>
      <c r="BL74" s="216"/>
      <c r="BM74" s="219"/>
      <c r="BN74" s="218"/>
      <c r="BO74" s="216"/>
      <c r="BP74" s="219"/>
      <c r="BQ74" s="218"/>
      <c r="BR74" s="216"/>
      <c r="BS74" s="219"/>
      <c r="BT74" s="218"/>
      <c r="BU74" s="216"/>
      <c r="BV74" s="219"/>
      <c r="BW74" s="218"/>
      <c r="BX74" s="216"/>
      <c r="BY74" s="219"/>
    </row>
    <row r="75" spans="3:77" ht="13.5" customHeight="1" x14ac:dyDescent="0.25">
      <c r="C75" s="218"/>
      <c r="D75" s="216"/>
      <c r="E75" s="216"/>
      <c r="F75" s="218"/>
      <c r="G75" s="216"/>
      <c r="H75" s="219"/>
      <c r="I75" s="216"/>
      <c r="J75" s="216"/>
      <c r="K75" s="216"/>
      <c r="L75" s="218"/>
      <c r="M75" s="216"/>
      <c r="N75" s="219"/>
      <c r="O75" s="218"/>
      <c r="P75" s="216"/>
      <c r="Q75" s="219"/>
      <c r="R75" s="218"/>
      <c r="S75" s="216"/>
      <c r="T75" s="219"/>
      <c r="U75" s="218"/>
      <c r="V75" s="216"/>
      <c r="W75" s="219"/>
      <c r="X75" s="218"/>
      <c r="Y75" s="216"/>
      <c r="Z75" s="219"/>
      <c r="AA75" s="218"/>
      <c r="AB75" s="216"/>
      <c r="AC75" s="219"/>
      <c r="AD75" s="218"/>
      <c r="AE75" s="216"/>
      <c r="AF75" s="219"/>
      <c r="AG75" s="218"/>
      <c r="AH75" s="216"/>
      <c r="AI75" s="219"/>
      <c r="AJ75" s="218"/>
      <c r="AK75" s="216"/>
      <c r="AL75" s="219"/>
      <c r="AM75" s="218"/>
      <c r="AN75" s="216"/>
      <c r="AO75" s="219"/>
      <c r="AP75" s="218"/>
      <c r="AQ75" s="216"/>
      <c r="AR75" s="219"/>
      <c r="AS75" s="218"/>
      <c r="AT75" s="216"/>
      <c r="AU75" s="219"/>
      <c r="AV75" s="218"/>
      <c r="AW75" s="216"/>
      <c r="AX75" s="219"/>
      <c r="AY75" s="218"/>
      <c r="AZ75" s="216"/>
      <c r="BA75" s="219"/>
      <c r="BB75" s="218"/>
      <c r="BC75" s="216"/>
      <c r="BD75" s="219"/>
      <c r="BE75" s="218"/>
      <c r="BF75" s="216"/>
      <c r="BG75" s="219"/>
      <c r="BH75" s="218"/>
      <c r="BI75" s="216"/>
      <c r="BJ75" s="219"/>
      <c r="BK75" s="218"/>
      <c r="BL75" s="216"/>
      <c r="BM75" s="219"/>
      <c r="BN75" s="218"/>
      <c r="BO75" s="216"/>
      <c r="BP75" s="219"/>
      <c r="BQ75" s="218"/>
      <c r="BR75" s="216"/>
      <c r="BS75" s="219"/>
      <c r="BT75" s="218"/>
      <c r="BU75" s="216"/>
      <c r="BV75" s="219"/>
      <c r="BW75" s="218"/>
      <c r="BX75" s="216"/>
      <c r="BY75" s="219"/>
    </row>
    <row r="76" spans="3:77" ht="13.5" customHeight="1" x14ac:dyDescent="0.25">
      <c r="C76" s="218"/>
      <c r="D76" s="216"/>
      <c r="E76" s="216"/>
      <c r="F76" s="218"/>
      <c r="G76" s="216"/>
      <c r="H76" s="219"/>
      <c r="I76" s="216"/>
      <c r="J76" s="216"/>
      <c r="K76" s="216"/>
      <c r="L76" s="218"/>
      <c r="M76" s="216"/>
      <c r="N76" s="219"/>
      <c r="O76" s="218"/>
      <c r="P76" s="216"/>
      <c r="Q76" s="219"/>
      <c r="R76" s="218"/>
      <c r="S76" s="216"/>
      <c r="T76" s="219"/>
      <c r="U76" s="218"/>
      <c r="V76" s="216"/>
      <c r="W76" s="219"/>
      <c r="X76" s="218"/>
      <c r="Y76" s="216"/>
      <c r="Z76" s="219"/>
      <c r="AA76" s="218"/>
      <c r="AB76" s="216"/>
      <c r="AC76" s="219"/>
      <c r="AD76" s="218"/>
      <c r="AE76" s="216"/>
      <c r="AF76" s="219"/>
      <c r="AG76" s="218"/>
      <c r="AH76" s="216"/>
      <c r="AI76" s="219"/>
      <c r="AJ76" s="218"/>
      <c r="AK76" s="216"/>
      <c r="AL76" s="219"/>
      <c r="AM76" s="218"/>
      <c r="AN76" s="216"/>
      <c r="AO76" s="219"/>
      <c r="AP76" s="218"/>
      <c r="AQ76" s="216"/>
      <c r="AR76" s="219"/>
      <c r="AS76" s="218"/>
      <c r="AT76" s="216"/>
      <c r="AU76" s="219"/>
      <c r="AV76" s="218"/>
      <c r="AW76" s="216"/>
      <c r="AX76" s="219"/>
      <c r="AY76" s="218"/>
      <c r="AZ76" s="216"/>
      <c r="BA76" s="219"/>
      <c r="BB76" s="218"/>
      <c r="BC76" s="216"/>
      <c r="BD76" s="219"/>
      <c r="BE76" s="218"/>
      <c r="BF76" s="216"/>
      <c r="BG76" s="219"/>
      <c r="BH76" s="218"/>
      <c r="BI76" s="216"/>
      <c r="BJ76" s="219"/>
      <c r="BK76" s="218"/>
      <c r="BL76" s="216"/>
      <c r="BM76" s="219"/>
      <c r="BN76" s="218"/>
      <c r="BO76" s="216"/>
      <c r="BP76" s="219"/>
      <c r="BQ76" s="218"/>
      <c r="BR76" s="216"/>
      <c r="BS76" s="219"/>
      <c r="BT76" s="218"/>
      <c r="BU76" s="216"/>
      <c r="BV76" s="219"/>
      <c r="BW76" s="218"/>
      <c r="BX76" s="216"/>
      <c r="BY76" s="219"/>
    </row>
    <row r="77" spans="3:77" ht="13.5" customHeight="1" x14ac:dyDescent="0.25">
      <c r="C77" s="218"/>
      <c r="D77" s="216"/>
      <c r="E77" s="216"/>
      <c r="F77" s="218"/>
      <c r="G77" s="216"/>
      <c r="H77" s="219"/>
      <c r="I77" s="216"/>
      <c r="J77" s="216"/>
      <c r="K77" s="216"/>
      <c r="L77" s="218"/>
      <c r="M77" s="216"/>
      <c r="N77" s="219"/>
      <c r="O77" s="218"/>
      <c r="P77" s="216"/>
      <c r="Q77" s="219"/>
      <c r="R77" s="218"/>
      <c r="S77" s="216"/>
      <c r="T77" s="219"/>
      <c r="U77" s="218"/>
      <c r="V77" s="216"/>
      <c r="W77" s="219"/>
      <c r="X77" s="218"/>
      <c r="Y77" s="216"/>
      <c r="Z77" s="219"/>
      <c r="AA77" s="218"/>
      <c r="AB77" s="216"/>
      <c r="AC77" s="219"/>
      <c r="AD77" s="218"/>
      <c r="AE77" s="216"/>
      <c r="AF77" s="219"/>
      <c r="AG77" s="218"/>
      <c r="AH77" s="216"/>
      <c r="AI77" s="219"/>
      <c r="AJ77" s="218"/>
      <c r="AK77" s="216"/>
      <c r="AL77" s="219"/>
      <c r="AM77" s="218"/>
      <c r="AN77" s="216"/>
      <c r="AO77" s="219"/>
      <c r="AP77" s="218"/>
      <c r="AQ77" s="216"/>
      <c r="AR77" s="219"/>
      <c r="AS77" s="218"/>
      <c r="AT77" s="216"/>
      <c r="AU77" s="219"/>
      <c r="AV77" s="218"/>
      <c r="AW77" s="216"/>
      <c r="AX77" s="219"/>
      <c r="AY77" s="218"/>
      <c r="AZ77" s="216"/>
      <c r="BA77" s="219"/>
      <c r="BB77" s="218"/>
      <c r="BC77" s="216"/>
      <c r="BD77" s="219"/>
      <c r="BE77" s="218"/>
      <c r="BF77" s="216"/>
      <c r="BG77" s="219"/>
      <c r="BH77" s="218"/>
      <c r="BI77" s="216"/>
      <c r="BJ77" s="219"/>
      <c r="BK77" s="218"/>
      <c r="BL77" s="216"/>
      <c r="BM77" s="219"/>
      <c r="BN77" s="218"/>
      <c r="BO77" s="216"/>
      <c r="BP77" s="219"/>
      <c r="BQ77" s="218"/>
      <c r="BR77" s="216"/>
      <c r="BS77" s="219"/>
      <c r="BT77" s="218"/>
      <c r="BU77" s="216"/>
      <c r="BV77" s="219"/>
      <c r="BW77" s="218"/>
      <c r="BX77" s="216"/>
      <c r="BY77" s="219"/>
    </row>
    <row r="78" spans="3:77" ht="13.5" customHeight="1" x14ac:dyDescent="0.25">
      <c r="C78" s="218"/>
      <c r="D78" s="216"/>
      <c r="E78" s="216"/>
      <c r="F78" s="218"/>
      <c r="G78" s="216"/>
      <c r="H78" s="219"/>
      <c r="I78" s="216"/>
      <c r="J78" s="216"/>
      <c r="K78" s="216"/>
      <c r="L78" s="218"/>
      <c r="M78" s="216"/>
      <c r="N78" s="219"/>
      <c r="O78" s="218"/>
      <c r="P78" s="216"/>
      <c r="Q78" s="219"/>
      <c r="R78" s="218"/>
      <c r="S78" s="216"/>
      <c r="T78" s="219"/>
      <c r="U78" s="218"/>
      <c r="V78" s="216"/>
      <c r="W78" s="219"/>
      <c r="X78" s="218"/>
      <c r="Y78" s="216"/>
      <c r="Z78" s="219"/>
      <c r="AA78" s="218"/>
      <c r="AB78" s="216"/>
      <c r="AC78" s="219"/>
      <c r="AD78" s="218"/>
      <c r="AE78" s="216"/>
      <c r="AF78" s="219"/>
      <c r="AG78" s="218"/>
      <c r="AH78" s="216"/>
      <c r="AI78" s="219"/>
      <c r="AJ78" s="218"/>
      <c r="AK78" s="216"/>
      <c r="AL78" s="219"/>
      <c r="AM78" s="218"/>
      <c r="AN78" s="216"/>
      <c r="AO78" s="219"/>
      <c r="AP78" s="218"/>
      <c r="AQ78" s="216"/>
      <c r="AR78" s="219"/>
      <c r="AS78" s="218"/>
      <c r="AT78" s="216"/>
      <c r="AU78" s="219"/>
      <c r="AV78" s="218"/>
      <c r="AW78" s="216"/>
      <c r="AX78" s="219"/>
      <c r="AY78" s="218"/>
      <c r="AZ78" s="216"/>
      <c r="BA78" s="219"/>
      <c r="BB78" s="218"/>
      <c r="BC78" s="216"/>
      <c r="BD78" s="219"/>
      <c r="BE78" s="218"/>
      <c r="BF78" s="216"/>
      <c r="BG78" s="219"/>
      <c r="BH78" s="218"/>
      <c r="BI78" s="216"/>
      <c r="BJ78" s="219"/>
      <c r="BK78" s="218"/>
      <c r="BL78" s="216"/>
      <c r="BM78" s="219"/>
      <c r="BN78" s="218"/>
      <c r="BO78" s="216"/>
      <c r="BP78" s="219"/>
      <c r="BQ78" s="218"/>
      <c r="BR78" s="216"/>
      <c r="BS78" s="219"/>
      <c r="BT78" s="218"/>
      <c r="BU78" s="216"/>
      <c r="BV78" s="219"/>
      <c r="BW78" s="218"/>
      <c r="BX78" s="216"/>
      <c r="BY78" s="219"/>
    </row>
    <row r="79" spans="3:77" ht="13.5" customHeight="1" x14ac:dyDescent="0.25">
      <c r="C79" s="218"/>
      <c r="D79" s="216"/>
      <c r="E79" s="216"/>
      <c r="F79" s="218"/>
      <c r="G79" s="216"/>
      <c r="H79" s="219"/>
      <c r="I79" s="216"/>
      <c r="J79" s="216"/>
      <c r="K79" s="216"/>
      <c r="L79" s="218"/>
      <c r="M79" s="216"/>
      <c r="N79" s="219"/>
      <c r="O79" s="218"/>
      <c r="P79" s="216"/>
      <c r="Q79" s="219"/>
      <c r="R79" s="218"/>
      <c r="S79" s="216"/>
      <c r="T79" s="219"/>
      <c r="U79" s="218"/>
      <c r="V79" s="216"/>
      <c r="W79" s="219"/>
      <c r="X79" s="218"/>
      <c r="Y79" s="216"/>
      <c r="Z79" s="219"/>
      <c r="AA79" s="218"/>
      <c r="AB79" s="216"/>
      <c r="AC79" s="219"/>
      <c r="AD79" s="218"/>
      <c r="AE79" s="216"/>
      <c r="AF79" s="219"/>
      <c r="AG79" s="218"/>
      <c r="AH79" s="216"/>
      <c r="AI79" s="219"/>
      <c r="AJ79" s="218"/>
      <c r="AK79" s="216"/>
      <c r="AL79" s="219"/>
      <c r="AM79" s="218"/>
      <c r="AN79" s="216"/>
      <c r="AO79" s="219"/>
      <c r="AP79" s="218"/>
      <c r="AQ79" s="216"/>
      <c r="AR79" s="219"/>
      <c r="AS79" s="218"/>
      <c r="AT79" s="216"/>
      <c r="AU79" s="219"/>
      <c r="AV79" s="218"/>
      <c r="AW79" s="216"/>
      <c r="AX79" s="219"/>
      <c r="AY79" s="218"/>
      <c r="AZ79" s="216"/>
      <c r="BA79" s="219"/>
      <c r="BB79" s="218"/>
      <c r="BC79" s="216"/>
      <c r="BD79" s="219"/>
      <c r="BE79" s="218"/>
      <c r="BF79" s="216"/>
      <c r="BG79" s="219"/>
      <c r="BH79" s="218"/>
      <c r="BI79" s="216"/>
      <c r="BJ79" s="219"/>
      <c r="BK79" s="218"/>
      <c r="BL79" s="216"/>
      <c r="BM79" s="219"/>
      <c r="BN79" s="218"/>
      <c r="BO79" s="216"/>
      <c r="BP79" s="219"/>
      <c r="BQ79" s="218"/>
      <c r="BR79" s="216"/>
      <c r="BS79" s="219"/>
      <c r="BT79" s="218"/>
      <c r="BU79" s="216"/>
      <c r="BV79" s="219"/>
      <c r="BW79" s="218"/>
      <c r="BX79" s="216"/>
      <c r="BY79" s="219"/>
    </row>
    <row r="80" spans="3:77" ht="13.5" customHeight="1" x14ac:dyDescent="0.25">
      <c r="C80" s="218"/>
      <c r="D80" s="216"/>
      <c r="E80" s="216"/>
      <c r="F80" s="218"/>
      <c r="G80" s="216"/>
      <c r="H80" s="219"/>
      <c r="I80" s="216"/>
      <c r="J80" s="216"/>
      <c r="K80" s="216"/>
      <c r="L80" s="218"/>
      <c r="M80" s="216"/>
      <c r="N80" s="219"/>
      <c r="O80" s="218"/>
      <c r="P80" s="216"/>
      <c r="Q80" s="219"/>
      <c r="R80" s="218"/>
      <c r="S80" s="216"/>
      <c r="T80" s="219"/>
      <c r="U80" s="218"/>
      <c r="V80" s="216"/>
      <c r="W80" s="219"/>
      <c r="X80" s="218"/>
      <c r="Y80" s="216"/>
      <c r="Z80" s="219"/>
      <c r="AA80" s="218"/>
      <c r="AB80" s="216"/>
      <c r="AC80" s="219"/>
      <c r="AD80" s="218"/>
      <c r="AE80" s="216"/>
      <c r="AF80" s="219"/>
      <c r="AG80" s="218"/>
      <c r="AH80" s="216"/>
      <c r="AI80" s="219"/>
      <c r="AJ80" s="218"/>
      <c r="AK80" s="216"/>
      <c r="AL80" s="219"/>
      <c r="AM80" s="218"/>
      <c r="AN80" s="216"/>
      <c r="AO80" s="219"/>
      <c r="AP80" s="218"/>
      <c r="AQ80" s="216"/>
      <c r="AR80" s="219"/>
      <c r="AS80" s="218"/>
      <c r="AT80" s="216"/>
      <c r="AU80" s="219"/>
      <c r="AV80" s="218"/>
      <c r="AW80" s="216"/>
      <c r="AX80" s="219"/>
      <c r="AY80" s="218"/>
      <c r="AZ80" s="216"/>
      <c r="BA80" s="219"/>
      <c r="BB80" s="218"/>
      <c r="BC80" s="216"/>
      <c r="BD80" s="219"/>
      <c r="BE80" s="218"/>
      <c r="BF80" s="216"/>
      <c r="BG80" s="219"/>
      <c r="BH80" s="218"/>
      <c r="BI80" s="216"/>
      <c r="BJ80" s="219"/>
      <c r="BK80" s="218"/>
      <c r="BL80" s="216"/>
      <c r="BM80" s="219"/>
      <c r="BN80" s="218"/>
      <c r="BO80" s="216"/>
      <c r="BP80" s="219"/>
      <c r="BQ80" s="218"/>
      <c r="BR80" s="216"/>
      <c r="BS80" s="219"/>
      <c r="BT80" s="218"/>
      <c r="BU80" s="216"/>
      <c r="BV80" s="219"/>
      <c r="BW80" s="218"/>
      <c r="BX80" s="216"/>
      <c r="BY80" s="219"/>
    </row>
    <row r="81" spans="3:77" ht="13.5" customHeight="1" x14ac:dyDescent="0.25">
      <c r="C81" s="218"/>
      <c r="D81" s="216"/>
      <c r="E81" s="216"/>
      <c r="F81" s="218"/>
      <c r="G81" s="216"/>
      <c r="H81" s="219"/>
      <c r="I81" s="216"/>
      <c r="J81" s="216"/>
      <c r="K81" s="216"/>
      <c r="L81" s="218"/>
      <c r="M81" s="216"/>
      <c r="N81" s="219"/>
      <c r="O81" s="218"/>
      <c r="P81" s="216"/>
      <c r="Q81" s="219"/>
      <c r="R81" s="218"/>
      <c r="S81" s="216"/>
      <c r="T81" s="219"/>
      <c r="U81" s="218"/>
      <c r="V81" s="216"/>
      <c r="W81" s="219"/>
      <c r="X81" s="218"/>
      <c r="Y81" s="216"/>
      <c r="Z81" s="219"/>
      <c r="AA81" s="218"/>
      <c r="AB81" s="216"/>
      <c r="AC81" s="219"/>
      <c r="AD81" s="218"/>
      <c r="AE81" s="216"/>
      <c r="AF81" s="219"/>
      <c r="AG81" s="218"/>
      <c r="AH81" s="216"/>
      <c r="AI81" s="219"/>
      <c r="AJ81" s="218"/>
      <c r="AK81" s="216"/>
      <c r="AL81" s="219"/>
      <c r="AM81" s="218"/>
      <c r="AN81" s="216"/>
      <c r="AO81" s="219"/>
      <c r="AP81" s="218"/>
      <c r="AQ81" s="216"/>
      <c r="AR81" s="219"/>
      <c r="AS81" s="218"/>
      <c r="AT81" s="216"/>
      <c r="AU81" s="219"/>
      <c r="AV81" s="218"/>
      <c r="AW81" s="216"/>
      <c r="AX81" s="219"/>
      <c r="AY81" s="218"/>
      <c r="AZ81" s="216"/>
      <c r="BA81" s="219"/>
      <c r="BB81" s="218"/>
      <c r="BC81" s="216"/>
      <c r="BD81" s="219"/>
      <c r="BE81" s="218"/>
      <c r="BF81" s="216"/>
      <c r="BG81" s="219"/>
      <c r="BH81" s="218"/>
      <c r="BI81" s="216"/>
      <c r="BJ81" s="219"/>
      <c r="BK81" s="218"/>
      <c r="BL81" s="216"/>
      <c r="BM81" s="219"/>
      <c r="BN81" s="218"/>
      <c r="BO81" s="216"/>
      <c r="BP81" s="219"/>
      <c r="BQ81" s="218"/>
      <c r="BR81" s="216"/>
      <c r="BS81" s="219"/>
      <c r="BT81" s="218"/>
      <c r="BU81" s="216"/>
      <c r="BV81" s="219"/>
      <c r="BW81" s="218"/>
      <c r="BX81" s="216"/>
      <c r="BY81" s="219"/>
    </row>
    <row r="82" spans="3:77" ht="13.5" customHeight="1" x14ac:dyDescent="0.25">
      <c r="C82" s="218"/>
      <c r="D82" s="216"/>
      <c r="E82" s="216"/>
      <c r="F82" s="218"/>
      <c r="G82" s="216"/>
      <c r="H82" s="219"/>
      <c r="I82" s="216"/>
      <c r="J82" s="216"/>
      <c r="K82" s="216"/>
      <c r="L82" s="218"/>
      <c r="M82" s="216"/>
      <c r="N82" s="219"/>
      <c r="O82" s="218"/>
      <c r="P82" s="216"/>
      <c r="Q82" s="219"/>
      <c r="R82" s="218"/>
      <c r="S82" s="216"/>
      <c r="T82" s="219"/>
      <c r="U82" s="218"/>
      <c r="V82" s="216"/>
      <c r="W82" s="219"/>
      <c r="X82" s="218"/>
      <c r="Y82" s="216"/>
      <c r="Z82" s="219"/>
      <c r="AA82" s="218"/>
      <c r="AB82" s="216"/>
      <c r="AC82" s="219"/>
      <c r="AD82" s="218"/>
      <c r="AE82" s="216"/>
      <c r="AF82" s="219"/>
      <c r="AG82" s="218"/>
      <c r="AH82" s="216"/>
      <c r="AI82" s="219"/>
      <c r="AJ82" s="218"/>
      <c r="AK82" s="216"/>
      <c r="AL82" s="219"/>
      <c r="AM82" s="218"/>
      <c r="AN82" s="216"/>
      <c r="AO82" s="219"/>
      <c r="AP82" s="218"/>
      <c r="AQ82" s="216"/>
      <c r="AR82" s="219"/>
      <c r="AS82" s="218"/>
      <c r="AT82" s="216"/>
      <c r="AU82" s="219"/>
      <c r="AV82" s="218"/>
      <c r="AW82" s="216"/>
      <c r="AX82" s="219"/>
      <c r="AY82" s="218"/>
      <c r="AZ82" s="216"/>
      <c r="BA82" s="219"/>
      <c r="BB82" s="218"/>
      <c r="BC82" s="216"/>
      <c r="BD82" s="219"/>
      <c r="BE82" s="218"/>
      <c r="BF82" s="216"/>
      <c r="BG82" s="219"/>
      <c r="BH82" s="218"/>
      <c r="BI82" s="216"/>
      <c r="BJ82" s="219"/>
      <c r="BK82" s="218"/>
      <c r="BL82" s="216"/>
      <c r="BM82" s="219"/>
      <c r="BN82" s="218"/>
      <c r="BO82" s="216"/>
      <c r="BP82" s="219"/>
      <c r="BQ82" s="218"/>
      <c r="BR82" s="216"/>
      <c r="BS82" s="219"/>
      <c r="BT82" s="218"/>
      <c r="BU82" s="216"/>
      <c r="BV82" s="219"/>
      <c r="BW82" s="218"/>
      <c r="BX82" s="216"/>
      <c r="BY82" s="219"/>
    </row>
    <row r="83" spans="3:77" ht="13.5" customHeight="1" x14ac:dyDescent="0.25">
      <c r="C83" s="218"/>
      <c r="D83" s="216"/>
      <c r="E83" s="216"/>
      <c r="F83" s="218"/>
      <c r="G83" s="216"/>
      <c r="H83" s="219"/>
      <c r="I83" s="216"/>
      <c r="J83" s="216"/>
      <c r="K83" s="216"/>
      <c r="L83" s="218"/>
      <c r="M83" s="216"/>
      <c r="N83" s="219"/>
      <c r="O83" s="218"/>
      <c r="P83" s="216"/>
      <c r="Q83" s="219"/>
      <c r="R83" s="218"/>
      <c r="S83" s="216"/>
      <c r="T83" s="219"/>
      <c r="U83" s="218"/>
      <c r="V83" s="216"/>
      <c r="W83" s="219"/>
      <c r="X83" s="218"/>
      <c r="Y83" s="216"/>
      <c r="Z83" s="219"/>
      <c r="AA83" s="218"/>
      <c r="AB83" s="216"/>
      <c r="AC83" s="219"/>
      <c r="AD83" s="218"/>
      <c r="AE83" s="216"/>
      <c r="AF83" s="219"/>
      <c r="AG83" s="218"/>
      <c r="AH83" s="216"/>
      <c r="AI83" s="219"/>
      <c r="AJ83" s="218"/>
      <c r="AK83" s="216"/>
      <c r="AL83" s="219"/>
      <c r="AM83" s="218"/>
      <c r="AN83" s="216"/>
      <c r="AO83" s="219"/>
      <c r="AP83" s="218"/>
      <c r="AQ83" s="216"/>
      <c r="AR83" s="219"/>
      <c r="AS83" s="218"/>
      <c r="AT83" s="216"/>
      <c r="AU83" s="219"/>
      <c r="AV83" s="218"/>
      <c r="AW83" s="216"/>
      <c r="AX83" s="219"/>
      <c r="AY83" s="218"/>
      <c r="AZ83" s="216"/>
      <c r="BA83" s="219"/>
      <c r="BB83" s="218"/>
      <c r="BC83" s="216"/>
      <c r="BD83" s="219"/>
      <c r="BE83" s="218"/>
      <c r="BF83" s="216"/>
      <c r="BG83" s="219"/>
      <c r="BH83" s="218"/>
      <c r="BI83" s="216"/>
      <c r="BJ83" s="219"/>
      <c r="BK83" s="218"/>
      <c r="BL83" s="216"/>
      <c r="BM83" s="219"/>
      <c r="BN83" s="218"/>
      <c r="BO83" s="216"/>
      <c r="BP83" s="219"/>
      <c r="BQ83" s="218"/>
      <c r="BR83" s="216"/>
      <c r="BS83" s="219"/>
      <c r="BT83" s="218"/>
      <c r="BU83" s="216"/>
      <c r="BV83" s="219"/>
      <c r="BW83" s="218"/>
      <c r="BX83" s="216"/>
      <c r="BY83" s="219"/>
    </row>
    <row r="84" spans="3:77" ht="13.5" customHeight="1" x14ac:dyDescent="0.25">
      <c r="C84" s="218"/>
      <c r="D84" s="216"/>
      <c r="E84" s="216"/>
      <c r="F84" s="218"/>
      <c r="G84" s="216"/>
      <c r="H84" s="219"/>
      <c r="I84" s="216"/>
      <c r="J84" s="216"/>
      <c r="K84" s="216"/>
      <c r="L84" s="218"/>
      <c r="M84" s="216"/>
      <c r="N84" s="219"/>
      <c r="O84" s="218"/>
      <c r="P84" s="216"/>
      <c r="Q84" s="219"/>
      <c r="R84" s="218"/>
      <c r="S84" s="216"/>
      <c r="T84" s="219"/>
      <c r="U84" s="218"/>
      <c r="V84" s="216"/>
      <c r="W84" s="219"/>
      <c r="X84" s="218"/>
      <c r="Y84" s="216"/>
      <c r="Z84" s="219"/>
      <c r="AA84" s="218"/>
      <c r="AB84" s="216"/>
      <c r="AC84" s="219"/>
      <c r="AD84" s="218"/>
      <c r="AE84" s="216"/>
      <c r="AF84" s="219"/>
      <c r="AG84" s="218"/>
      <c r="AH84" s="216"/>
      <c r="AI84" s="219"/>
      <c r="AJ84" s="218"/>
      <c r="AK84" s="216"/>
      <c r="AL84" s="219"/>
      <c r="AM84" s="218"/>
      <c r="AN84" s="216"/>
      <c r="AO84" s="219"/>
      <c r="AP84" s="218"/>
      <c r="AQ84" s="216"/>
      <c r="AR84" s="219"/>
      <c r="AS84" s="218"/>
      <c r="AT84" s="216"/>
      <c r="AU84" s="219"/>
      <c r="AV84" s="218"/>
      <c r="AW84" s="216"/>
      <c r="AX84" s="219"/>
      <c r="AY84" s="218"/>
      <c r="AZ84" s="216"/>
      <c r="BA84" s="219"/>
      <c r="BB84" s="218"/>
      <c r="BC84" s="216"/>
      <c r="BD84" s="219"/>
      <c r="BE84" s="218"/>
      <c r="BF84" s="216"/>
      <c r="BG84" s="219"/>
      <c r="BH84" s="218"/>
      <c r="BI84" s="216"/>
      <c r="BJ84" s="219"/>
      <c r="BK84" s="218"/>
      <c r="BL84" s="216"/>
      <c r="BM84" s="219"/>
      <c r="BN84" s="218"/>
      <c r="BO84" s="216"/>
      <c r="BP84" s="219"/>
      <c r="BQ84" s="218"/>
      <c r="BR84" s="216"/>
      <c r="BS84" s="219"/>
      <c r="BT84" s="218"/>
      <c r="BU84" s="216"/>
      <c r="BV84" s="219"/>
      <c r="BW84" s="218"/>
      <c r="BX84" s="216"/>
      <c r="BY84" s="219"/>
    </row>
    <row r="85" spans="3:77" ht="13.5" customHeight="1" x14ac:dyDescent="0.25">
      <c r="C85" s="218"/>
      <c r="D85" s="216"/>
      <c r="E85" s="216"/>
      <c r="F85" s="218"/>
      <c r="G85" s="216"/>
      <c r="H85" s="219"/>
      <c r="I85" s="216"/>
      <c r="J85" s="216"/>
      <c r="K85" s="216"/>
      <c r="L85" s="218"/>
      <c r="M85" s="216"/>
      <c r="N85" s="219"/>
      <c r="O85" s="218"/>
      <c r="P85" s="216"/>
      <c r="Q85" s="219"/>
      <c r="R85" s="218"/>
      <c r="S85" s="216"/>
      <c r="T85" s="219"/>
      <c r="U85" s="218"/>
      <c r="V85" s="216"/>
      <c r="W85" s="219"/>
      <c r="X85" s="218"/>
      <c r="Y85" s="216"/>
      <c r="Z85" s="219"/>
      <c r="AA85" s="218"/>
      <c r="AB85" s="216"/>
      <c r="AC85" s="219"/>
      <c r="AD85" s="218"/>
      <c r="AE85" s="216"/>
      <c r="AF85" s="219"/>
      <c r="AG85" s="218"/>
      <c r="AH85" s="216"/>
      <c r="AI85" s="219"/>
      <c r="AJ85" s="218"/>
      <c r="AK85" s="216"/>
      <c r="AL85" s="219"/>
      <c r="AM85" s="218"/>
      <c r="AN85" s="216"/>
      <c r="AO85" s="219"/>
      <c r="AP85" s="218"/>
      <c r="AQ85" s="216"/>
      <c r="AR85" s="219"/>
      <c r="AS85" s="218"/>
      <c r="AT85" s="216"/>
      <c r="AU85" s="219"/>
      <c r="AV85" s="218"/>
      <c r="AW85" s="216"/>
      <c r="AX85" s="219"/>
      <c r="AY85" s="218"/>
      <c r="AZ85" s="216"/>
      <c r="BA85" s="219"/>
      <c r="BB85" s="218"/>
      <c r="BC85" s="216"/>
      <c r="BD85" s="219"/>
      <c r="BE85" s="218"/>
      <c r="BF85" s="216"/>
      <c r="BG85" s="219"/>
      <c r="BH85" s="218"/>
      <c r="BI85" s="216"/>
      <c r="BJ85" s="219"/>
      <c r="BK85" s="218"/>
      <c r="BL85" s="216"/>
      <c r="BM85" s="219"/>
      <c r="BN85" s="218"/>
      <c r="BO85" s="216"/>
      <c r="BP85" s="219"/>
      <c r="BQ85" s="218"/>
      <c r="BR85" s="216"/>
      <c r="BS85" s="219"/>
      <c r="BT85" s="218"/>
      <c r="BU85" s="216"/>
      <c r="BV85" s="219"/>
      <c r="BW85" s="218"/>
      <c r="BX85" s="216"/>
      <c r="BY85" s="219"/>
    </row>
    <row r="86" spans="3:77" ht="13.5" customHeight="1" x14ac:dyDescent="0.25">
      <c r="C86" s="218"/>
      <c r="D86" s="216"/>
      <c r="E86" s="216"/>
      <c r="F86" s="218"/>
      <c r="G86" s="216"/>
      <c r="H86" s="219"/>
      <c r="I86" s="216"/>
      <c r="J86" s="216"/>
      <c r="K86" s="216"/>
      <c r="L86" s="218"/>
      <c r="M86" s="216"/>
      <c r="N86" s="219"/>
      <c r="O86" s="218"/>
      <c r="P86" s="216"/>
      <c r="Q86" s="219"/>
      <c r="R86" s="218"/>
      <c r="S86" s="216"/>
      <c r="T86" s="219"/>
      <c r="U86" s="218"/>
      <c r="V86" s="216"/>
      <c r="W86" s="219"/>
      <c r="X86" s="218"/>
      <c r="Y86" s="216"/>
      <c r="Z86" s="219"/>
      <c r="AA86" s="218"/>
      <c r="AB86" s="216"/>
      <c r="AC86" s="219"/>
      <c r="AD86" s="218"/>
      <c r="AE86" s="216"/>
      <c r="AF86" s="219"/>
      <c r="AG86" s="218"/>
      <c r="AH86" s="216"/>
      <c r="AI86" s="219"/>
      <c r="AJ86" s="218"/>
      <c r="AK86" s="216"/>
      <c r="AL86" s="219"/>
      <c r="AM86" s="218"/>
      <c r="AN86" s="216"/>
      <c r="AO86" s="219"/>
      <c r="AP86" s="218"/>
      <c r="AQ86" s="216"/>
      <c r="AR86" s="219"/>
      <c r="AS86" s="218"/>
      <c r="AT86" s="216"/>
      <c r="AU86" s="219"/>
      <c r="AV86" s="218"/>
      <c r="AW86" s="216"/>
      <c r="AX86" s="219"/>
      <c r="AY86" s="218"/>
      <c r="AZ86" s="216"/>
      <c r="BA86" s="219"/>
      <c r="BB86" s="218"/>
      <c r="BC86" s="216"/>
      <c r="BD86" s="219"/>
      <c r="BE86" s="218"/>
      <c r="BF86" s="216"/>
      <c r="BG86" s="219"/>
      <c r="BH86" s="218"/>
      <c r="BI86" s="216"/>
      <c r="BJ86" s="219"/>
      <c r="BK86" s="218"/>
      <c r="BL86" s="216"/>
      <c r="BM86" s="219"/>
      <c r="BN86" s="218"/>
      <c r="BO86" s="216"/>
      <c r="BP86" s="219"/>
      <c r="BQ86" s="218"/>
      <c r="BR86" s="216"/>
      <c r="BS86" s="219"/>
      <c r="BT86" s="218"/>
      <c r="BU86" s="216"/>
      <c r="BV86" s="219"/>
      <c r="BW86" s="218"/>
      <c r="BX86" s="216"/>
      <c r="BY86" s="219"/>
    </row>
    <row r="87" spans="3:77" ht="13.5" customHeight="1" x14ac:dyDescent="0.25">
      <c r="C87" s="218"/>
      <c r="D87" s="216"/>
      <c r="E87" s="216"/>
      <c r="F87" s="218"/>
      <c r="G87" s="216"/>
      <c r="H87" s="219"/>
      <c r="I87" s="216"/>
      <c r="J87" s="216"/>
      <c r="K87" s="216"/>
      <c r="L87" s="218"/>
      <c r="M87" s="216"/>
      <c r="N87" s="219"/>
      <c r="O87" s="218"/>
      <c r="P87" s="216"/>
      <c r="Q87" s="219"/>
      <c r="R87" s="218"/>
      <c r="S87" s="216"/>
      <c r="T87" s="219"/>
      <c r="U87" s="218"/>
      <c r="V87" s="216"/>
      <c r="W87" s="219"/>
      <c r="X87" s="218"/>
      <c r="Y87" s="216"/>
      <c r="Z87" s="219"/>
      <c r="AA87" s="218"/>
      <c r="AB87" s="216"/>
      <c r="AC87" s="219"/>
      <c r="AD87" s="218"/>
      <c r="AE87" s="216"/>
      <c r="AF87" s="219"/>
      <c r="AG87" s="218"/>
      <c r="AH87" s="216"/>
      <c r="AI87" s="219"/>
      <c r="AJ87" s="218"/>
      <c r="AK87" s="216"/>
      <c r="AL87" s="219"/>
      <c r="AM87" s="218"/>
      <c r="AN87" s="216"/>
      <c r="AO87" s="219"/>
      <c r="AP87" s="218"/>
      <c r="AQ87" s="216"/>
      <c r="AR87" s="219"/>
      <c r="AS87" s="218"/>
      <c r="AT87" s="216"/>
      <c r="AU87" s="219"/>
      <c r="AV87" s="218"/>
      <c r="AW87" s="216"/>
      <c r="AX87" s="219"/>
      <c r="AY87" s="218"/>
      <c r="AZ87" s="216"/>
      <c r="BA87" s="219"/>
      <c r="BB87" s="218"/>
      <c r="BC87" s="216"/>
      <c r="BD87" s="219"/>
      <c r="BE87" s="218"/>
      <c r="BF87" s="216"/>
      <c r="BG87" s="219"/>
      <c r="BH87" s="218"/>
      <c r="BI87" s="216"/>
      <c r="BJ87" s="219"/>
      <c r="BK87" s="218"/>
      <c r="BL87" s="216"/>
      <c r="BM87" s="219"/>
      <c r="BN87" s="218"/>
      <c r="BO87" s="216"/>
      <c r="BP87" s="219"/>
      <c r="BQ87" s="218"/>
      <c r="BR87" s="216"/>
      <c r="BS87" s="219"/>
      <c r="BT87" s="218"/>
      <c r="BU87" s="216"/>
      <c r="BV87" s="219"/>
      <c r="BW87" s="218"/>
      <c r="BX87" s="216"/>
      <c r="BY87" s="219"/>
    </row>
    <row r="88" spans="3:77" ht="13.5" customHeight="1" x14ac:dyDescent="0.25">
      <c r="C88" s="218"/>
      <c r="D88" s="216"/>
      <c r="E88" s="216"/>
      <c r="F88" s="218"/>
      <c r="G88" s="216"/>
      <c r="H88" s="219"/>
      <c r="I88" s="216"/>
      <c r="J88" s="216"/>
      <c r="K88" s="216"/>
      <c r="L88" s="218"/>
      <c r="M88" s="216"/>
      <c r="N88" s="219"/>
      <c r="O88" s="218"/>
      <c r="P88" s="216"/>
      <c r="Q88" s="219"/>
      <c r="R88" s="218"/>
      <c r="S88" s="216"/>
      <c r="T88" s="219"/>
      <c r="U88" s="218"/>
      <c r="V88" s="216"/>
      <c r="W88" s="219"/>
      <c r="X88" s="218"/>
      <c r="Y88" s="216"/>
      <c r="Z88" s="219"/>
      <c r="AA88" s="218"/>
      <c r="AB88" s="216"/>
      <c r="AC88" s="219"/>
      <c r="AD88" s="218"/>
      <c r="AE88" s="216"/>
      <c r="AF88" s="219"/>
      <c r="AG88" s="218"/>
      <c r="AH88" s="216"/>
      <c r="AI88" s="219"/>
      <c r="AJ88" s="218"/>
      <c r="AK88" s="216"/>
      <c r="AL88" s="219"/>
      <c r="AM88" s="218"/>
      <c r="AN88" s="216"/>
      <c r="AO88" s="219"/>
      <c r="AP88" s="218"/>
      <c r="AQ88" s="216"/>
      <c r="AR88" s="219"/>
      <c r="AS88" s="218"/>
      <c r="AT88" s="216"/>
      <c r="AU88" s="219"/>
      <c r="AV88" s="218"/>
      <c r="AW88" s="216"/>
      <c r="AX88" s="219"/>
      <c r="AY88" s="218"/>
      <c r="AZ88" s="216"/>
      <c r="BA88" s="219"/>
      <c r="BB88" s="218"/>
      <c r="BC88" s="216"/>
      <c r="BD88" s="219"/>
      <c r="BE88" s="218"/>
      <c r="BF88" s="216"/>
      <c r="BG88" s="219"/>
      <c r="BH88" s="218"/>
      <c r="BI88" s="216"/>
      <c r="BJ88" s="219"/>
      <c r="BK88" s="218"/>
      <c r="BL88" s="216"/>
      <c r="BM88" s="219"/>
      <c r="BN88" s="218"/>
      <c r="BO88" s="216"/>
      <c r="BP88" s="219"/>
      <c r="BQ88" s="218"/>
      <c r="BR88" s="216"/>
      <c r="BS88" s="219"/>
      <c r="BT88" s="218"/>
      <c r="BU88" s="216"/>
      <c r="BV88" s="219"/>
      <c r="BW88" s="218"/>
      <c r="BX88" s="216"/>
      <c r="BY88" s="219"/>
    </row>
    <row r="89" spans="3:77" ht="13.5" customHeight="1" x14ac:dyDescent="0.25">
      <c r="C89" s="218"/>
      <c r="D89" s="216"/>
      <c r="E89" s="216"/>
      <c r="F89" s="218"/>
      <c r="G89" s="216"/>
      <c r="H89" s="219"/>
      <c r="I89" s="216"/>
      <c r="J89" s="216"/>
      <c r="K89" s="216"/>
      <c r="L89" s="218"/>
      <c r="M89" s="216"/>
      <c r="N89" s="219"/>
      <c r="O89" s="218"/>
      <c r="P89" s="216"/>
      <c r="Q89" s="219"/>
      <c r="R89" s="218"/>
      <c r="S89" s="216"/>
      <c r="T89" s="219"/>
      <c r="U89" s="218"/>
      <c r="V89" s="216"/>
      <c r="W89" s="219"/>
      <c r="X89" s="218"/>
      <c r="Y89" s="216"/>
      <c r="Z89" s="219"/>
      <c r="AA89" s="218"/>
      <c r="AB89" s="216"/>
      <c r="AC89" s="219"/>
      <c r="AD89" s="218"/>
      <c r="AE89" s="216"/>
      <c r="AF89" s="219"/>
      <c r="AG89" s="218"/>
      <c r="AH89" s="216"/>
      <c r="AI89" s="219"/>
      <c r="AJ89" s="218"/>
      <c r="AK89" s="216"/>
      <c r="AL89" s="219"/>
      <c r="AM89" s="218"/>
      <c r="AN89" s="216"/>
      <c r="AO89" s="219"/>
      <c r="AP89" s="218"/>
      <c r="AQ89" s="216"/>
      <c r="AR89" s="219"/>
      <c r="AS89" s="218"/>
      <c r="AT89" s="216"/>
      <c r="AU89" s="219"/>
      <c r="AV89" s="218"/>
      <c r="AW89" s="216"/>
      <c r="AX89" s="219"/>
      <c r="AY89" s="218"/>
      <c r="AZ89" s="216"/>
      <c r="BA89" s="219"/>
      <c r="BB89" s="218"/>
      <c r="BC89" s="216"/>
      <c r="BD89" s="219"/>
      <c r="BE89" s="218"/>
      <c r="BF89" s="216"/>
      <c r="BG89" s="219"/>
      <c r="BH89" s="218"/>
      <c r="BI89" s="216"/>
      <c r="BJ89" s="219"/>
      <c r="BK89" s="218"/>
      <c r="BL89" s="216"/>
      <c r="BM89" s="219"/>
      <c r="BN89" s="218"/>
      <c r="BO89" s="216"/>
      <c r="BP89" s="219"/>
      <c r="BQ89" s="218"/>
      <c r="BR89" s="216"/>
      <c r="BS89" s="219"/>
      <c r="BT89" s="218"/>
      <c r="BU89" s="216"/>
      <c r="BV89" s="219"/>
      <c r="BW89" s="218"/>
      <c r="BX89" s="216"/>
      <c r="BY89" s="219"/>
    </row>
    <row r="90" spans="3:77" ht="13.5" customHeight="1" x14ac:dyDescent="0.25">
      <c r="C90" s="218"/>
      <c r="D90" s="216"/>
      <c r="E90" s="216"/>
      <c r="F90" s="218"/>
      <c r="G90" s="216"/>
      <c r="H90" s="219"/>
      <c r="I90" s="216"/>
      <c r="J90" s="216"/>
      <c r="K90" s="216"/>
      <c r="L90" s="218"/>
      <c r="M90" s="216"/>
      <c r="N90" s="219"/>
      <c r="O90" s="218"/>
      <c r="P90" s="216"/>
      <c r="Q90" s="219"/>
      <c r="R90" s="218"/>
      <c r="S90" s="216"/>
      <c r="T90" s="219"/>
      <c r="U90" s="218"/>
      <c r="V90" s="216"/>
      <c r="W90" s="219"/>
      <c r="X90" s="218"/>
      <c r="Y90" s="216"/>
      <c r="Z90" s="219"/>
      <c r="AA90" s="218"/>
      <c r="AB90" s="216"/>
      <c r="AC90" s="219"/>
      <c r="AD90" s="218"/>
      <c r="AE90" s="216"/>
      <c r="AF90" s="219"/>
      <c r="AG90" s="218"/>
      <c r="AH90" s="216"/>
      <c r="AI90" s="219"/>
      <c r="AJ90" s="218"/>
      <c r="AK90" s="216"/>
      <c r="AL90" s="219"/>
      <c r="AM90" s="218"/>
      <c r="AN90" s="216"/>
      <c r="AO90" s="219"/>
      <c r="AP90" s="218"/>
      <c r="AQ90" s="216"/>
      <c r="AR90" s="219"/>
      <c r="AS90" s="218"/>
      <c r="AT90" s="216"/>
      <c r="AU90" s="219"/>
      <c r="AV90" s="218"/>
      <c r="AW90" s="216"/>
      <c r="AX90" s="219"/>
      <c r="AY90" s="218"/>
      <c r="AZ90" s="216"/>
      <c r="BA90" s="219"/>
      <c r="BB90" s="218"/>
      <c r="BC90" s="216"/>
      <c r="BD90" s="219"/>
      <c r="BE90" s="218"/>
      <c r="BF90" s="216"/>
      <c r="BG90" s="219"/>
      <c r="BH90" s="218"/>
      <c r="BI90" s="216"/>
      <c r="BJ90" s="219"/>
      <c r="BK90" s="218"/>
      <c r="BL90" s="216"/>
      <c r="BM90" s="219"/>
      <c r="BN90" s="218"/>
      <c r="BO90" s="216"/>
      <c r="BP90" s="219"/>
      <c r="BQ90" s="218"/>
      <c r="BR90" s="216"/>
      <c r="BS90" s="219"/>
      <c r="BT90" s="218"/>
      <c r="BU90" s="216"/>
      <c r="BV90" s="219"/>
      <c r="BW90" s="218"/>
      <c r="BX90" s="216"/>
      <c r="BY90" s="219"/>
    </row>
    <row r="91" spans="3:77" ht="13.5" customHeight="1" x14ac:dyDescent="0.25">
      <c r="C91" s="218"/>
      <c r="D91" s="216"/>
      <c r="E91" s="216"/>
      <c r="F91" s="218"/>
      <c r="G91" s="216"/>
      <c r="H91" s="219"/>
      <c r="I91" s="216"/>
      <c r="J91" s="216"/>
      <c r="K91" s="216"/>
      <c r="L91" s="218"/>
      <c r="M91" s="216"/>
      <c r="N91" s="219"/>
      <c r="O91" s="218"/>
      <c r="P91" s="216"/>
      <c r="Q91" s="219"/>
      <c r="R91" s="218"/>
      <c r="S91" s="216"/>
      <c r="T91" s="219"/>
      <c r="U91" s="218"/>
      <c r="V91" s="216"/>
      <c r="W91" s="219"/>
      <c r="X91" s="218"/>
      <c r="Y91" s="216"/>
      <c r="Z91" s="219"/>
      <c r="AA91" s="218"/>
      <c r="AB91" s="216"/>
      <c r="AC91" s="219"/>
      <c r="AD91" s="218"/>
      <c r="AE91" s="216"/>
      <c r="AF91" s="219"/>
      <c r="AG91" s="218"/>
      <c r="AH91" s="216"/>
      <c r="AI91" s="219"/>
      <c r="AJ91" s="218"/>
      <c r="AK91" s="216"/>
      <c r="AL91" s="219"/>
      <c r="AM91" s="218"/>
      <c r="AN91" s="216"/>
      <c r="AO91" s="219"/>
      <c r="AP91" s="218"/>
      <c r="AQ91" s="216"/>
      <c r="AR91" s="219"/>
      <c r="AS91" s="218"/>
      <c r="AT91" s="216"/>
      <c r="AU91" s="219"/>
      <c r="AV91" s="218"/>
      <c r="AW91" s="216"/>
      <c r="AX91" s="219"/>
      <c r="AY91" s="218"/>
      <c r="AZ91" s="216"/>
      <c r="BA91" s="219"/>
      <c r="BB91" s="218"/>
      <c r="BC91" s="216"/>
      <c r="BD91" s="219"/>
      <c r="BE91" s="218"/>
      <c r="BF91" s="216"/>
      <c r="BG91" s="219"/>
      <c r="BH91" s="218"/>
      <c r="BI91" s="216"/>
      <c r="BJ91" s="219"/>
      <c r="BK91" s="218"/>
      <c r="BL91" s="216"/>
      <c r="BM91" s="219"/>
      <c r="BN91" s="218"/>
      <c r="BO91" s="216"/>
      <c r="BP91" s="219"/>
      <c r="BQ91" s="218"/>
      <c r="BR91" s="216"/>
      <c r="BS91" s="219"/>
      <c r="BT91" s="218"/>
      <c r="BU91" s="216"/>
      <c r="BV91" s="219"/>
      <c r="BW91" s="218"/>
      <c r="BX91" s="216"/>
      <c r="BY91" s="219"/>
    </row>
    <row r="92" spans="3:77" ht="13.5" customHeight="1" x14ac:dyDescent="0.25">
      <c r="C92" s="218"/>
      <c r="D92" s="216"/>
      <c r="E92" s="216"/>
      <c r="F92" s="218"/>
      <c r="G92" s="216"/>
      <c r="H92" s="219"/>
      <c r="I92" s="216"/>
      <c r="J92" s="216"/>
      <c r="K92" s="216"/>
      <c r="L92" s="218"/>
      <c r="M92" s="216"/>
      <c r="N92" s="219"/>
      <c r="O92" s="218"/>
      <c r="P92" s="216"/>
      <c r="Q92" s="219"/>
      <c r="R92" s="218"/>
      <c r="S92" s="216"/>
      <c r="T92" s="219"/>
      <c r="U92" s="218"/>
      <c r="V92" s="216"/>
      <c r="W92" s="219"/>
      <c r="X92" s="218"/>
      <c r="Y92" s="216"/>
      <c r="Z92" s="219"/>
      <c r="AA92" s="218"/>
      <c r="AB92" s="216"/>
      <c r="AC92" s="219"/>
      <c r="AD92" s="218"/>
      <c r="AE92" s="216"/>
      <c r="AF92" s="219"/>
      <c r="AG92" s="218"/>
      <c r="AH92" s="216"/>
      <c r="AI92" s="219"/>
      <c r="AJ92" s="218"/>
      <c r="AK92" s="216"/>
      <c r="AL92" s="219"/>
      <c r="AM92" s="218"/>
      <c r="AN92" s="216"/>
      <c r="AO92" s="219"/>
      <c r="AP92" s="218"/>
      <c r="AQ92" s="216"/>
      <c r="AR92" s="219"/>
      <c r="AS92" s="218"/>
      <c r="AT92" s="216"/>
      <c r="AU92" s="219"/>
      <c r="AV92" s="218"/>
      <c r="AW92" s="216"/>
      <c r="AX92" s="219"/>
      <c r="AY92" s="218"/>
      <c r="AZ92" s="216"/>
      <c r="BA92" s="219"/>
      <c r="BB92" s="218"/>
      <c r="BC92" s="216"/>
      <c r="BD92" s="219"/>
      <c r="BE92" s="218"/>
      <c r="BF92" s="216"/>
      <c r="BG92" s="219"/>
      <c r="BH92" s="218"/>
      <c r="BI92" s="216"/>
      <c r="BJ92" s="219"/>
      <c r="BK92" s="218"/>
      <c r="BL92" s="216"/>
      <c r="BM92" s="219"/>
      <c r="BN92" s="218"/>
      <c r="BO92" s="216"/>
      <c r="BP92" s="219"/>
      <c r="BQ92" s="218"/>
      <c r="BR92" s="216"/>
      <c r="BS92" s="219"/>
      <c r="BT92" s="218"/>
      <c r="BU92" s="216"/>
      <c r="BV92" s="219"/>
      <c r="BW92" s="218"/>
      <c r="BX92" s="216"/>
      <c r="BY92" s="219"/>
    </row>
    <row r="93" spans="3:77" ht="13.5" customHeight="1" x14ac:dyDescent="0.25">
      <c r="C93" s="218"/>
      <c r="D93" s="216"/>
      <c r="E93" s="216"/>
      <c r="F93" s="218"/>
      <c r="G93" s="216"/>
      <c r="H93" s="219"/>
      <c r="I93" s="216"/>
      <c r="J93" s="216"/>
      <c r="K93" s="216"/>
      <c r="L93" s="218"/>
      <c r="M93" s="216"/>
      <c r="N93" s="219"/>
      <c r="O93" s="218"/>
      <c r="P93" s="216"/>
      <c r="Q93" s="219"/>
      <c r="R93" s="218"/>
      <c r="S93" s="216"/>
      <c r="T93" s="219"/>
      <c r="U93" s="218"/>
      <c r="V93" s="216"/>
      <c r="W93" s="219"/>
      <c r="X93" s="218"/>
      <c r="Y93" s="216"/>
      <c r="Z93" s="219"/>
      <c r="AA93" s="218"/>
      <c r="AB93" s="216"/>
      <c r="AC93" s="219"/>
      <c r="AD93" s="218"/>
      <c r="AE93" s="216"/>
      <c r="AF93" s="219"/>
      <c r="AG93" s="218"/>
      <c r="AH93" s="216"/>
      <c r="AI93" s="219"/>
      <c r="AJ93" s="218"/>
      <c r="AK93" s="216"/>
      <c r="AL93" s="219"/>
      <c r="AM93" s="218"/>
      <c r="AN93" s="216"/>
      <c r="AO93" s="219"/>
      <c r="AP93" s="218"/>
      <c r="AQ93" s="216"/>
      <c r="AR93" s="219"/>
      <c r="AS93" s="218"/>
      <c r="AT93" s="216"/>
      <c r="AU93" s="219"/>
      <c r="AV93" s="218"/>
      <c r="AW93" s="216"/>
      <c r="AX93" s="219"/>
      <c r="AY93" s="218"/>
      <c r="AZ93" s="216"/>
      <c r="BA93" s="219"/>
      <c r="BB93" s="218"/>
      <c r="BC93" s="216"/>
      <c r="BD93" s="219"/>
      <c r="BE93" s="218"/>
      <c r="BF93" s="216"/>
      <c r="BG93" s="219"/>
      <c r="BH93" s="218"/>
      <c r="BI93" s="216"/>
      <c r="BJ93" s="219"/>
      <c r="BK93" s="218"/>
      <c r="BL93" s="216"/>
      <c r="BM93" s="219"/>
      <c r="BN93" s="218"/>
      <c r="BO93" s="216"/>
      <c r="BP93" s="219"/>
      <c r="BQ93" s="218"/>
      <c r="BR93" s="216"/>
      <c r="BS93" s="219"/>
      <c r="BT93" s="218"/>
      <c r="BU93" s="216"/>
      <c r="BV93" s="219"/>
      <c r="BW93" s="218"/>
      <c r="BX93" s="216"/>
      <c r="BY93" s="219"/>
    </row>
    <row r="94" spans="3:77" ht="13.5" customHeight="1" x14ac:dyDescent="0.25">
      <c r="C94" s="218"/>
      <c r="D94" s="216"/>
      <c r="E94" s="216"/>
      <c r="F94" s="218"/>
      <c r="G94" s="216"/>
      <c r="H94" s="219"/>
      <c r="I94" s="216"/>
      <c r="J94" s="216"/>
      <c r="K94" s="216"/>
      <c r="L94" s="218"/>
      <c r="M94" s="216"/>
      <c r="N94" s="219"/>
      <c r="O94" s="218"/>
      <c r="P94" s="216"/>
      <c r="Q94" s="219"/>
      <c r="R94" s="218"/>
      <c r="S94" s="216"/>
      <c r="T94" s="219"/>
      <c r="U94" s="218"/>
      <c r="V94" s="216"/>
      <c r="W94" s="219"/>
      <c r="X94" s="218"/>
      <c r="Y94" s="216"/>
      <c r="Z94" s="219"/>
      <c r="AA94" s="218"/>
      <c r="AB94" s="216"/>
      <c r="AC94" s="219"/>
      <c r="AD94" s="218"/>
      <c r="AE94" s="216"/>
      <c r="AF94" s="219"/>
      <c r="AG94" s="218"/>
      <c r="AH94" s="216"/>
      <c r="AI94" s="219"/>
      <c r="AJ94" s="218"/>
      <c r="AK94" s="216"/>
      <c r="AL94" s="219"/>
      <c r="AM94" s="218"/>
      <c r="AN94" s="216"/>
      <c r="AO94" s="219"/>
      <c r="AP94" s="218"/>
      <c r="AQ94" s="216"/>
      <c r="AR94" s="219"/>
      <c r="AS94" s="218"/>
      <c r="AT94" s="216"/>
      <c r="AU94" s="219"/>
      <c r="AV94" s="218"/>
      <c r="AW94" s="216"/>
      <c r="AX94" s="219"/>
      <c r="AY94" s="218"/>
      <c r="AZ94" s="216"/>
      <c r="BA94" s="219"/>
      <c r="BB94" s="218"/>
      <c r="BC94" s="216"/>
      <c r="BD94" s="219"/>
      <c r="BE94" s="218"/>
      <c r="BF94" s="216"/>
      <c r="BG94" s="219"/>
      <c r="BH94" s="218"/>
      <c r="BI94" s="216"/>
      <c r="BJ94" s="219"/>
      <c r="BK94" s="218"/>
      <c r="BL94" s="216"/>
      <c r="BM94" s="219"/>
      <c r="BN94" s="218"/>
      <c r="BO94" s="216"/>
      <c r="BP94" s="219"/>
      <c r="BQ94" s="218"/>
      <c r="BR94" s="216"/>
      <c r="BS94" s="219"/>
      <c r="BT94" s="218"/>
      <c r="BU94" s="216"/>
      <c r="BV94" s="219"/>
      <c r="BW94" s="218"/>
      <c r="BX94" s="216"/>
      <c r="BY94" s="219"/>
    </row>
    <row r="95" spans="3:77" ht="13.5" customHeight="1" x14ac:dyDescent="0.25">
      <c r="C95" s="218"/>
      <c r="D95" s="216"/>
      <c r="E95" s="216"/>
      <c r="F95" s="218"/>
      <c r="G95" s="216"/>
      <c r="H95" s="219"/>
      <c r="I95" s="216"/>
      <c r="J95" s="216"/>
      <c r="K95" s="216"/>
      <c r="L95" s="218"/>
      <c r="M95" s="216"/>
      <c r="N95" s="219"/>
      <c r="O95" s="218"/>
      <c r="P95" s="216"/>
      <c r="Q95" s="219"/>
      <c r="R95" s="218"/>
      <c r="S95" s="216"/>
      <c r="T95" s="219"/>
      <c r="U95" s="218"/>
      <c r="V95" s="216"/>
      <c r="W95" s="219"/>
      <c r="X95" s="218"/>
      <c r="Y95" s="216"/>
      <c r="Z95" s="219"/>
      <c r="AA95" s="218"/>
      <c r="AB95" s="216"/>
      <c r="AC95" s="219"/>
      <c r="AD95" s="218"/>
      <c r="AE95" s="216"/>
      <c r="AF95" s="219"/>
      <c r="AG95" s="218"/>
      <c r="AH95" s="216"/>
      <c r="AI95" s="219"/>
      <c r="AJ95" s="218"/>
      <c r="AK95" s="216"/>
      <c r="AL95" s="219"/>
      <c r="AM95" s="218"/>
      <c r="AN95" s="216"/>
      <c r="AO95" s="219"/>
      <c r="AP95" s="218"/>
      <c r="AQ95" s="216"/>
      <c r="AR95" s="219"/>
      <c r="AS95" s="218"/>
      <c r="AT95" s="216"/>
      <c r="AU95" s="219"/>
      <c r="AV95" s="218"/>
      <c r="AW95" s="216"/>
      <c r="AX95" s="219"/>
      <c r="AY95" s="218"/>
      <c r="AZ95" s="216"/>
      <c r="BA95" s="219"/>
      <c r="BB95" s="218"/>
      <c r="BC95" s="216"/>
      <c r="BD95" s="219"/>
      <c r="BE95" s="218"/>
      <c r="BF95" s="216"/>
      <c r="BG95" s="219"/>
      <c r="BH95" s="218"/>
      <c r="BI95" s="216"/>
      <c r="BJ95" s="219"/>
      <c r="BK95" s="218"/>
      <c r="BL95" s="216"/>
      <c r="BM95" s="219"/>
      <c r="BN95" s="218"/>
      <c r="BO95" s="216"/>
      <c r="BP95" s="219"/>
      <c r="BQ95" s="218"/>
      <c r="BR95" s="216"/>
      <c r="BS95" s="219"/>
      <c r="BT95" s="218"/>
      <c r="BU95" s="216"/>
      <c r="BV95" s="219"/>
      <c r="BW95" s="218"/>
      <c r="BX95" s="216"/>
      <c r="BY95" s="219"/>
    </row>
    <row r="96" spans="3:77" ht="13.5" customHeight="1" x14ac:dyDescent="0.25">
      <c r="C96" s="218"/>
      <c r="D96" s="216"/>
      <c r="E96" s="216"/>
      <c r="F96" s="218"/>
      <c r="G96" s="216"/>
      <c r="H96" s="219"/>
      <c r="I96" s="216"/>
      <c r="J96" s="216"/>
      <c r="K96" s="216"/>
      <c r="L96" s="218"/>
      <c r="M96" s="216"/>
      <c r="N96" s="219"/>
      <c r="O96" s="218"/>
      <c r="P96" s="216"/>
      <c r="Q96" s="219"/>
      <c r="R96" s="218"/>
      <c r="S96" s="216"/>
      <c r="T96" s="219"/>
      <c r="U96" s="218"/>
      <c r="V96" s="216"/>
      <c r="W96" s="219"/>
      <c r="X96" s="218"/>
      <c r="Y96" s="216"/>
      <c r="Z96" s="219"/>
      <c r="AA96" s="218"/>
      <c r="AB96" s="216"/>
      <c r="AC96" s="219"/>
      <c r="AD96" s="218"/>
      <c r="AE96" s="216"/>
      <c r="AF96" s="219"/>
      <c r="AG96" s="218"/>
      <c r="AH96" s="216"/>
      <c r="AI96" s="219"/>
      <c r="AJ96" s="218"/>
      <c r="AK96" s="216"/>
      <c r="AL96" s="219"/>
      <c r="AM96" s="218"/>
      <c r="AN96" s="216"/>
      <c r="AO96" s="219"/>
      <c r="AP96" s="218"/>
      <c r="AQ96" s="216"/>
      <c r="AR96" s="219"/>
      <c r="AS96" s="218"/>
      <c r="AT96" s="216"/>
      <c r="AU96" s="219"/>
      <c r="AV96" s="218"/>
      <c r="AW96" s="216"/>
      <c r="AX96" s="219"/>
      <c r="AY96" s="218"/>
      <c r="AZ96" s="216"/>
      <c r="BA96" s="219"/>
      <c r="BB96" s="218"/>
      <c r="BC96" s="216"/>
      <c r="BD96" s="219"/>
      <c r="BE96" s="218"/>
      <c r="BF96" s="216"/>
      <c r="BG96" s="219"/>
      <c r="BH96" s="218"/>
      <c r="BI96" s="216"/>
      <c r="BJ96" s="219"/>
      <c r="BK96" s="218"/>
      <c r="BL96" s="216"/>
      <c r="BM96" s="219"/>
      <c r="BN96" s="218"/>
      <c r="BO96" s="216"/>
      <c r="BP96" s="219"/>
      <c r="BQ96" s="218"/>
      <c r="BR96" s="216"/>
      <c r="BS96" s="219"/>
      <c r="BT96" s="218"/>
      <c r="BU96" s="216"/>
      <c r="BV96" s="219"/>
      <c r="BW96" s="218"/>
      <c r="BX96" s="216"/>
      <c r="BY96" s="219"/>
    </row>
    <row r="97" spans="3:77" ht="13.5" customHeight="1" x14ac:dyDescent="0.25">
      <c r="C97" s="218"/>
      <c r="D97" s="216"/>
      <c r="E97" s="216"/>
      <c r="F97" s="218"/>
      <c r="G97" s="216"/>
      <c r="H97" s="219"/>
      <c r="I97" s="216"/>
      <c r="J97" s="216"/>
      <c r="K97" s="216"/>
      <c r="L97" s="218"/>
      <c r="M97" s="216"/>
      <c r="N97" s="219"/>
      <c r="O97" s="218"/>
      <c r="P97" s="216"/>
      <c r="Q97" s="219"/>
      <c r="R97" s="218"/>
      <c r="S97" s="216"/>
      <c r="T97" s="219"/>
      <c r="U97" s="218"/>
      <c r="V97" s="216"/>
      <c r="W97" s="219"/>
      <c r="X97" s="218"/>
      <c r="Y97" s="216"/>
      <c r="Z97" s="219"/>
      <c r="AA97" s="218"/>
      <c r="AB97" s="216"/>
      <c r="AC97" s="219"/>
      <c r="AD97" s="218"/>
      <c r="AE97" s="216"/>
      <c r="AF97" s="219"/>
      <c r="AG97" s="218"/>
      <c r="AH97" s="216"/>
      <c r="AI97" s="219"/>
      <c r="AJ97" s="218"/>
      <c r="AK97" s="216"/>
      <c r="AL97" s="219"/>
      <c r="AM97" s="218"/>
      <c r="AN97" s="216"/>
      <c r="AO97" s="219"/>
      <c r="AP97" s="218"/>
      <c r="AQ97" s="216"/>
      <c r="AR97" s="219"/>
      <c r="AS97" s="218"/>
      <c r="AT97" s="216"/>
      <c r="AU97" s="219"/>
      <c r="AV97" s="218"/>
      <c r="AW97" s="216"/>
      <c r="AX97" s="219"/>
      <c r="AY97" s="218"/>
      <c r="AZ97" s="216"/>
      <c r="BA97" s="219"/>
      <c r="BB97" s="218"/>
      <c r="BC97" s="216"/>
      <c r="BD97" s="219"/>
      <c r="BE97" s="218"/>
      <c r="BF97" s="216"/>
      <c r="BG97" s="219"/>
      <c r="BH97" s="218"/>
      <c r="BI97" s="216"/>
      <c r="BJ97" s="219"/>
      <c r="BK97" s="218"/>
      <c r="BL97" s="216"/>
      <c r="BM97" s="219"/>
      <c r="BN97" s="218"/>
      <c r="BO97" s="216"/>
      <c r="BP97" s="219"/>
      <c r="BQ97" s="218"/>
      <c r="BR97" s="216"/>
      <c r="BS97" s="219"/>
      <c r="BT97" s="218"/>
      <c r="BU97" s="216"/>
      <c r="BV97" s="219"/>
      <c r="BW97" s="218"/>
      <c r="BX97" s="216"/>
      <c r="BY97" s="219"/>
    </row>
    <row r="98" spans="3:77" ht="13.5" customHeight="1" x14ac:dyDescent="0.25">
      <c r="C98" s="218"/>
      <c r="D98" s="216"/>
      <c r="E98" s="216"/>
      <c r="F98" s="218"/>
      <c r="G98" s="216"/>
      <c r="H98" s="219"/>
      <c r="I98" s="216"/>
      <c r="J98" s="216"/>
      <c r="K98" s="216"/>
      <c r="L98" s="218"/>
      <c r="M98" s="216"/>
      <c r="N98" s="219"/>
      <c r="O98" s="218"/>
      <c r="P98" s="216"/>
      <c r="Q98" s="219"/>
      <c r="R98" s="218"/>
      <c r="S98" s="216"/>
      <c r="T98" s="219"/>
      <c r="U98" s="218"/>
      <c r="V98" s="216"/>
      <c r="W98" s="219"/>
      <c r="X98" s="218"/>
      <c r="Y98" s="216"/>
      <c r="Z98" s="219"/>
      <c r="AA98" s="218"/>
      <c r="AB98" s="216"/>
      <c r="AC98" s="219"/>
      <c r="AD98" s="218"/>
      <c r="AE98" s="216"/>
      <c r="AF98" s="219"/>
      <c r="AG98" s="218"/>
      <c r="AH98" s="216"/>
      <c r="AI98" s="219"/>
      <c r="AJ98" s="218"/>
      <c r="AK98" s="216"/>
      <c r="AL98" s="219"/>
      <c r="AM98" s="218"/>
      <c r="AN98" s="216"/>
      <c r="AO98" s="219"/>
      <c r="AP98" s="218"/>
      <c r="AQ98" s="216"/>
      <c r="AR98" s="219"/>
      <c r="AS98" s="218"/>
      <c r="AT98" s="216"/>
      <c r="AU98" s="219"/>
      <c r="AV98" s="218"/>
      <c r="AW98" s="216"/>
      <c r="AX98" s="219"/>
      <c r="AY98" s="218"/>
      <c r="AZ98" s="216"/>
      <c r="BA98" s="219"/>
      <c r="BB98" s="218"/>
      <c r="BC98" s="216"/>
      <c r="BD98" s="219"/>
      <c r="BE98" s="218"/>
      <c r="BF98" s="216"/>
      <c r="BG98" s="219"/>
      <c r="BH98" s="218"/>
      <c r="BI98" s="216"/>
      <c r="BJ98" s="219"/>
      <c r="BK98" s="218"/>
      <c r="BL98" s="216"/>
      <c r="BM98" s="219"/>
      <c r="BN98" s="218"/>
      <c r="BO98" s="216"/>
      <c r="BP98" s="219"/>
      <c r="BQ98" s="218"/>
      <c r="BR98" s="216"/>
      <c r="BS98" s="219"/>
      <c r="BT98" s="218"/>
      <c r="BU98" s="216"/>
      <c r="BV98" s="219"/>
      <c r="BW98" s="218"/>
      <c r="BX98" s="216"/>
      <c r="BY98" s="219"/>
    </row>
    <row r="99" spans="3:77" ht="13.5" customHeight="1" x14ac:dyDescent="0.25">
      <c r="C99" s="218"/>
      <c r="D99" s="216"/>
      <c r="E99" s="216"/>
      <c r="F99" s="218"/>
      <c r="G99" s="216"/>
      <c r="H99" s="219"/>
      <c r="I99" s="216"/>
      <c r="J99" s="216"/>
      <c r="K99" s="216"/>
      <c r="L99" s="218"/>
      <c r="M99" s="216"/>
      <c r="N99" s="219"/>
      <c r="O99" s="218"/>
      <c r="P99" s="216"/>
      <c r="Q99" s="219"/>
      <c r="R99" s="218"/>
      <c r="S99" s="216"/>
      <c r="T99" s="219"/>
      <c r="U99" s="218"/>
      <c r="V99" s="216"/>
      <c r="W99" s="219"/>
      <c r="X99" s="218"/>
      <c r="Y99" s="216"/>
      <c r="Z99" s="219"/>
      <c r="AA99" s="218"/>
      <c r="AB99" s="216"/>
      <c r="AC99" s="219"/>
      <c r="AD99" s="218"/>
      <c r="AE99" s="216"/>
      <c r="AF99" s="219"/>
      <c r="AG99" s="218"/>
      <c r="AH99" s="216"/>
      <c r="AI99" s="219"/>
      <c r="AJ99" s="218"/>
      <c r="AK99" s="216"/>
      <c r="AL99" s="219"/>
      <c r="AM99" s="218"/>
      <c r="AN99" s="216"/>
      <c r="AO99" s="219"/>
      <c r="AP99" s="218"/>
      <c r="AQ99" s="216"/>
      <c r="AR99" s="219"/>
      <c r="AS99" s="218"/>
      <c r="AT99" s="216"/>
      <c r="AU99" s="219"/>
      <c r="AV99" s="218"/>
      <c r="AW99" s="216"/>
      <c r="AX99" s="219"/>
      <c r="AY99" s="218"/>
      <c r="AZ99" s="216"/>
      <c r="BA99" s="219"/>
      <c r="BB99" s="218"/>
      <c r="BC99" s="216"/>
      <c r="BD99" s="219"/>
      <c r="BE99" s="218"/>
      <c r="BF99" s="216"/>
      <c r="BG99" s="219"/>
      <c r="BH99" s="218"/>
      <c r="BI99" s="216"/>
      <c r="BJ99" s="219"/>
      <c r="BK99" s="218"/>
      <c r="BL99" s="216"/>
      <c r="BM99" s="219"/>
      <c r="BN99" s="218"/>
      <c r="BO99" s="216"/>
      <c r="BP99" s="219"/>
      <c r="BQ99" s="218"/>
      <c r="BR99" s="216"/>
      <c r="BS99" s="219"/>
      <c r="BT99" s="218"/>
      <c r="BU99" s="216"/>
      <c r="BV99" s="219"/>
      <c r="BW99" s="218"/>
      <c r="BX99" s="216"/>
      <c r="BY99" s="219"/>
    </row>
    <row r="100" spans="3:77" ht="13.5" customHeight="1" x14ac:dyDescent="0.25">
      <c r="C100" s="218"/>
      <c r="D100" s="216"/>
      <c r="E100" s="216"/>
      <c r="F100" s="218"/>
      <c r="G100" s="216"/>
      <c r="H100" s="219"/>
      <c r="I100" s="216"/>
      <c r="J100" s="216"/>
      <c r="K100" s="216"/>
      <c r="L100" s="218"/>
      <c r="M100" s="216"/>
      <c r="N100" s="219"/>
      <c r="O100" s="218"/>
      <c r="P100" s="216"/>
      <c r="Q100" s="219"/>
      <c r="R100" s="218"/>
      <c r="S100" s="216"/>
      <c r="T100" s="219"/>
      <c r="U100" s="218"/>
      <c r="V100" s="216"/>
      <c r="W100" s="219"/>
      <c r="X100" s="218"/>
      <c r="Y100" s="216"/>
      <c r="Z100" s="219"/>
      <c r="AA100" s="218"/>
      <c r="AB100" s="216"/>
      <c r="AC100" s="219"/>
      <c r="AD100" s="218"/>
      <c r="AE100" s="216"/>
      <c r="AF100" s="219"/>
      <c r="AG100" s="218"/>
      <c r="AH100" s="216"/>
      <c r="AI100" s="219"/>
      <c r="AJ100" s="218"/>
      <c r="AK100" s="216"/>
      <c r="AL100" s="219"/>
      <c r="AM100" s="218"/>
      <c r="AN100" s="216"/>
      <c r="AO100" s="219"/>
      <c r="AP100" s="218"/>
      <c r="AQ100" s="216"/>
      <c r="AR100" s="219"/>
      <c r="AS100" s="218"/>
      <c r="AT100" s="216"/>
      <c r="AU100" s="219"/>
      <c r="AV100" s="218"/>
      <c r="AW100" s="216"/>
      <c r="AX100" s="219"/>
      <c r="AY100" s="218"/>
      <c r="AZ100" s="216"/>
      <c r="BA100" s="219"/>
      <c r="BB100" s="218"/>
      <c r="BC100" s="216"/>
      <c r="BD100" s="219"/>
      <c r="BE100" s="218"/>
      <c r="BF100" s="216"/>
      <c r="BG100" s="219"/>
      <c r="BH100" s="218"/>
      <c r="BI100" s="216"/>
      <c r="BJ100" s="219"/>
      <c r="BK100" s="218"/>
      <c r="BL100" s="216"/>
      <c r="BM100" s="219"/>
      <c r="BN100" s="218"/>
      <c r="BO100" s="216"/>
      <c r="BP100" s="219"/>
      <c r="BQ100" s="218"/>
      <c r="BR100" s="216"/>
      <c r="BS100" s="219"/>
      <c r="BT100" s="218"/>
      <c r="BU100" s="216"/>
      <c r="BV100" s="219"/>
      <c r="BW100" s="218"/>
      <c r="BX100" s="216"/>
      <c r="BY100" s="219"/>
    </row>
    <row r="101" spans="3:77" ht="13.5" customHeight="1" x14ac:dyDescent="0.25">
      <c r="C101" s="218"/>
      <c r="D101" s="216"/>
      <c r="E101" s="216"/>
      <c r="F101" s="218"/>
      <c r="G101" s="216"/>
      <c r="H101" s="219"/>
      <c r="I101" s="216"/>
      <c r="J101" s="216"/>
      <c r="K101" s="216"/>
      <c r="L101" s="218"/>
      <c r="M101" s="216"/>
      <c r="N101" s="219"/>
      <c r="O101" s="218"/>
      <c r="P101" s="216"/>
      <c r="Q101" s="219"/>
      <c r="R101" s="218"/>
      <c r="S101" s="216"/>
      <c r="T101" s="219"/>
      <c r="U101" s="218"/>
      <c r="V101" s="216"/>
      <c r="W101" s="219"/>
      <c r="X101" s="218"/>
      <c r="Y101" s="216"/>
      <c r="Z101" s="219"/>
      <c r="AA101" s="218"/>
      <c r="AB101" s="216"/>
      <c r="AC101" s="219"/>
      <c r="AD101" s="218"/>
      <c r="AE101" s="216"/>
      <c r="AF101" s="219"/>
      <c r="AG101" s="218"/>
      <c r="AH101" s="216"/>
      <c r="AI101" s="219"/>
      <c r="AJ101" s="218"/>
      <c r="AK101" s="216"/>
      <c r="AL101" s="219"/>
      <c r="AM101" s="218"/>
      <c r="AN101" s="216"/>
      <c r="AO101" s="219"/>
      <c r="AP101" s="218"/>
      <c r="AQ101" s="216"/>
      <c r="AR101" s="219"/>
      <c r="AS101" s="218"/>
      <c r="AT101" s="216"/>
      <c r="AU101" s="219"/>
      <c r="AV101" s="218"/>
      <c r="AW101" s="216"/>
      <c r="AX101" s="219"/>
      <c r="AY101" s="218"/>
      <c r="AZ101" s="216"/>
      <c r="BA101" s="219"/>
      <c r="BB101" s="218"/>
      <c r="BC101" s="216"/>
      <c r="BD101" s="219"/>
      <c r="BE101" s="218"/>
      <c r="BF101" s="216"/>
      <c r="BG101" s="219"/>
      <c r="BH101" s="218"/>
      <c r="BI101" s="216"/>
      <c r="BJ101" s="219"/>
      <c r="BK101" s="218"/>
      <c r="BL101" s="216"/>
      <c r="BM101" s="219"/>
      <c r="BN101" s="218"/>
      <c r="BO101" s="216"/>
      <c r="BP101" s="219"/>
      <c r="BQ101" s="218"/>
      <c r="BR101" s="216"/>
      <c r="BS101" s="219"/>
      <c r="BT101" s="218"/>
      <c r="BU101" s="216"/>
      <c r="BV101" s="219"/>
      <c r="BW101" s="218"/>
      <c r="BX101" s="216"/>
      <c r="BY101" s="219"/>
    </row>
    <row r="102" spans="3:77" ht="13.5" customHeight="1" x14ac:dyDescent="0.25">
      <c r="C102" s="218"/>
      <c r="D102" s="216"/>
      <c r="E102" s="216"/>
      <c r="F102" s="218"/>
      <c r="G102" s="216"/>
      <c r="H102" s="219"/>
      <c r="I102" s="216"/>
      <c r="J102" s="216"/>
      <c r="K102" s="216"/>
      <c r="L102" s="218"/>
      <c r="M102" s="216"/>
      <c r="N102" s="219"/>
      <c r="O102" s="218"/>
      <c r="P102" s="216"/>
      <c r="Q102" s="219"/>
      <c r="R102" s="218"/>
      <c r="S102" s="216"/>
      <c r="T102" s="219"/>
      <c r="U102" s="218"/>
      <c r="V102" s="216"/>
      <c r="W102" s="219"/>
      <c r="X102" s="218"/>
      <c r="Y102" s="216"/>
      <c r="Z102" s="219"/>
      <c r="AA102" s="218"/>
      <c r="AB102" s="216"/>
      <c r="AC102" s="219"/>
      <c r="AD102" s="218"/>
      <c r="AE102" s="216"/>
      <c r="AF102" s="219"/>
      <c r="AG102" s="218"/>
      <c r="AH102" s="216"/>
      <c r="AI102" s="219"/>
      <c r="AJ102" s="218"/>
      <c r="AK102" s="216"/>
      <c r="AL102" s="219"/>
      <c r="AM102" s="218"/>
      <c r="AN102" s="216"/>
      <c r="AO102" s="219"/>
      <c r="AP102" s="218"/>
      <c r="AQ102" s="216"/>
      <c r="AR102" s="219"/>
      <c r="AS102" s="218"/>
      <c r="AT102" s="216"/>
      <c r="AU102" s="219"/>
      <c r="AV102" s="218"/>
      <c r="AW102" s="216"/>
      <c r="AX102" s="219"/>
      <c r="AY102" s="218"/>
      <c r="AZ102" s="216"/>
      <c r="BA102" s="219"/>
      <c r="BB102" s="218"/>
      <c r="BC102" s="216"/>
      <c r="BD102" s="219"/>
      <c r="BE102" s="218"/>
      <c r="BF102" s="216"/>
      <c r="BG102" s="219"/>
      <c r="BH102" s="218"/>
      <c r="BI102" s="216"/>
      <c r="BJ102" s="219"/>
      <c r="BK102" s="218"/>
      <c r="BL102" s="216"/>
      <c r="BM102" s="219"/>
      <c r="BN102" s="218"/>
      <c r="BO102" s="216"/>
      <c r="BP102" s="219"/>
      <c r="BQ102" s="218"/>
      <c r="BR102" s="216"/>
      <c r="BS102" s="219"/>
      <c r="BT102" s="218"/>
      <c r="BU102" s="216"/>
      <c r="BV102" s="219"/>
      <c r="BW102" s="218"/>
      <c r="BX102" s="216"/>
      <c r="BY102" s="219"/>
    </row>
  </sheetData>
  <customSheetViews>
    <customSheetView guid="{58E98FBC-18A6-4DF7-8BE5-466B393E75B5}">
      <pane xSplit="2" ySplit="10" topLeftCell="C11" activePane="bottomRight" state="frozen"/>
      <selection pane="bottomRight"/>
      <pageMargins left="0.75" right="0.75" top="1" bottom="1" header="0.5" footer="0.5"/>
      <pageSetup orientation="portrait" horizontalDpi="4294967292" verticalDpi="4294967292"/>
      <headerFooter alignWithMargins="0"/>
    </customSheetView>
  </customSheetViews>
  <phoneticPr fontId="0" type="noConversion"/>
  <pageMargins left="0.75" right="0.75" top="1" bottom="1" header="0.5" footer="0.5"/>
  <pageSetup orientation="portrait" horizontalDpi="4294967292" verticalDpi="4294967292"/>
  <headerFooter alignWithMargins="0"/>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500-000000000000}">
          <x14:formula1>
            <xm:f>info_parties!$A$1:$A$94</xm:f>
          </x14:formula1>
          <xm:sqref>A11:A99</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8">
    <tabColor rgb="FFDCDCDC"/>
  </sheetPr>
  <dimension ref="A1:JB207"/>
  <sheetViews>
    <sheetView zoomScaleNormal="100" workbookViewId="0">
      <pane xSplit="2" ySplit="10" topLeftCell="IG11" activePane="bottomRight" state="frozen"/>
      <selection activeCell="B9" sqref="B9"/>
      <selection pane="topRight" activeCell="B9" sqref="B9"/>
      <selection pane="bottomLeft" activeCell="B9" sqref="B9"/>
      <selection pane="bottomRight"/>
    </sheetView>
  </sheetViews>
  <sheetFormatPr defaultColWidth="5.6328125" defaultRowHeight="13.5" customHeight="1" x14ac:dyDescent="0.25"/>
  <cols>
    <col min="1" max="1" width="11.453125" style="190" customWidth="1"/>
    <col min="2" max="2" width="22.90625" style="190" customWidth="1"/>
    <col min="3" max="3" width="11.453125" style="190" customWidth="1"/>
    <col min="4" max="4" width="5.6328125" style="190"/>
    <col min="5" max="5" width="11.453125" style="190" customWidth="1"/>
    <col min="6" max="10" width="5.6328125" style="190"/>
    <col min="11" max="11" width="11.453125" style="190" customWidth="1"/>
    <col min="12" max="16" width="5.6328125" style="190"/>
    <col min="17" max="17" width="11.453125" style="190" customWidth="1"/>
    <col min="18" max="22" width="5.6328125" style="190"/>
    <col min="23" max="23" width="11.453125" style="190" customWidth="1"/>
    <col min="24" max="24" width="5.6328125" style="190"/>
    <col min="25" max="25" width="11.453125" style="190" customWidth="1"/>
    <col min="26" max="30" width="5.6328125" style="190"/>
    <col min="31" max="31" width="11.453125" style="190" customWidth="1"/>
    <col min="32" max="36" width="5.6328125" style="190"/>
    <col min="37" max="37" width="11.453125" style="190" customWidth="1"/>
    <col min="38" max="42" width="5.6328125" style="190"/>
    <col min="43" max="43" width="11.453125" style="190" customWidth="1"/>
    <col min="44" max="44" width="5.6328125" style="190"/>
    <col min="45" max="45" width="11.453125" style="190" customWidth="1"/>
    <col min="46" max="46" width="6.36328125" style="190" bestFit="1" customWidth="1"/>
    <col min="47" max="50" width="5.6328125" style="190"/>
    <col min="51" max="51" width="11.453125" style="190" customWidth="1"/>
    <col min="52" max="56" width="5.6328125" style="190"/>
    <col min="57" max="57" width="11.453125" style="190" customWidth="1"/>
    <col min="58" max="62" width="5.6328125" style="190"/>
    <col min="63" max="63" width="11.453125" style="190" customWidth="1"/>
    <col min="64" max="64" width="5.6328125" style="190"/>
    <col min="65" max="65" width="11.453125" style="190" customWidth="1"/>
    <col min="66" max="70" width="5.6328125" style="190"/>
    <col min="71" max="71" width="11.453125" style="190" customWidth="1"/>
    <col min="72" max="76" width="5.6328125" style="190"/>
    <col min="77" max="77" width="11.453125" style="190" customWidth="1"/>
    <col min="78" max="82" width="5.6328125" style="190"/>
    <col min="83" max="83" width="11.453125" style="190" customWidth="1"/>
    <col min="84" max="84" width="5.6328125" style="190"/>
    <col min="85" max="85" width="11.453125" style="190" customWidth="1"/>
    <col min="86" max="90" width="5.6328125" style="190"/>
    <col min="91" max="91" width="11.453125" style="190" customWidth="1"/>
    <col min="92" max="96" width="5.6328125" style="190"/>
    <col min="97" max="97" width="11.453125" style="190" customWidth="1"/>
    <col min="98" max="102" width="5.6328125" style="190"/>
    <col min="103" max="103" width="11.453125" style="190" customWidth="1"/>
    <col min="104" max="104" width="5.6328125" style="190"/>
    <col min="105" max="105" width="11.453125" style="190" customWidth="1"/>
    <col min="106" max="110" width="5.6328125" style="190"/>
    <col min="111" max="111" width="11.453125" style="190" customWidth="1"/>
    <col min="112" max="116" width="5.6328125" style="190"/>
    <col min="117" max="117" width="11.453125" style="190" customWidth="1"/>
    <col min="118" max="122" width="5.6328125" style="190"/>
    <col min="123" max="123" width="11.453125" style="190" customWidth="1"/>
    <col min="124" max="124" width="5.6328125" style="190"/>
    <col min="125" max="125" width="11.453125" style="190" customWidth="1"/>
    <col min="126" max="130" width="5.6328125" style="190"/>
    <col min="131" max="131" width="11.453125" style="190" customWidth="1"/>
    <col min="132" max="136" width="5.6328125" style="190"/>
    <col min="137" max="137" width="11.453125" style="190" customWidth="1"/>
    <col min="138" max="142" width="5.6328125" style="190"/>
    <col min="143" max="143" width="11.453125" style="190" customWidth="1"/>
    <col min="144" max="144" width="5.6328125" style="190"/>
    <col min="145" max="145" width="11.453125" style="190" customWidth="1"/>
    <col min="146" max="150" width="5.6328125" style="190"/>
    <col min="151" max="151" width="11.453125" style="190" customWidth="1"/>
    <col min="152" max="156" width="5.6328125" style="190"/>
    <col min="157" max="157" width="11.453125" style="190" customWidth="1"/>
    <col min="158" max="162" width="5.6328125" style="190"/>
    <col min="163" max="163" width="11.453125" style="190" customWidth="1"/>
    <col min="164" max="182" width="5.6328125" style="190"/>
    <col min="183" max="183" width="11.453125" style="190" customWidth="1"/>
    <col min="184" max="190" width="5.6328125" style="190"/>
    <col min="191" max="191" width="11.453125" style="190" customWidth="1"/>
    <col min="192" max="196" width="5.6328125" style="190"/>
    <col min="197" max="197" width="11.453125" style="190" customWidth="1"/>
    <col min="198" max="202" width="5.6328125" style="190"/>
    <col min="203" max="203" width="11.453125" style="190" customWidth="1"/>
    <col min="204" max="204" width="5.6328125" style="190"/>
    <col min="205" max="205" width="11.453125" style="190" customWidth="1"/>
    <col min="206" max="210" width="5.6328125" style="190"/>
    <col min="211" max="211" width="11.453125" style="190" customWidth="1"/>
    <col min="212" max="216" width="5.6328125" style="190"/>
    <col min="217" max="217" width="11.453125" style="190" customWidth="1"/>
    <col min="218" max="222" width="5.6328125" style="190"/>
    <col min="223" max="223" width="11.453125" style="190" customWidth="1"/>
    <col min="224" max="224" width="5.6328125" style="190"/>
    <col min="225" max="226" width="11.453125" style="190" customWidth="1"/>
    <col min="227" max="230" width="5.6328125" style="190"/>
    <col min="231" max="231" width="11.453125" style="190" customWidth="1"/>
    <col min="232" max="236" width="5.6328125" style="190"/>
    <col min="237" max="237" width="11.453125" style="190" customWidth="1"/>
    <col min="238" max="242" width="5.6328125" style="190"/>
    <col min="243" max="243" width="11.453125" style="190" customWidth="1"/>
    <col min="244" max="244" width="5.6328125" style="190"/>
    <col min="245" max="245" width="11.453125" style="190" customWidth="1"/>
    <col min="246" max="250" width="5.6328125" style="190"/>
    <col min="251" max="251" width="11.453125" style="190" customWidth="1"/>
    <col min="252" max="256" width="5.6328125" style="190"/>
    <col min="257" max="257" width="11.453125" style="190" customWidth="1"/>
    <col min="258" max="16384" width="5.6328125" style="190"/>
  </cols>
  <sheetData>
    <row r="1" spans="1:262" s="221" customFormat="1" ht="13.5" customHeight="1" x14ac:dyDescent="0.25">
      <c r="A1" s="221" t="s">
        <v>19</v>
      </c>
      <c r="C1" s="213"/>
      <c r="J1" s="221" t="s">
        <v>118</v>
      </c>
      <c r="K1" s="222"/>
      <c r="P1" s="223"/>
      <c r="U1" s="221" t="s">
        <v>118</v>
      </c>
      <c r="W1" s="213"/>
      <c r="AD1" s="221" t="s">
        <v>118</v>
      </c>
      <c r="AE1" s="222"/>
      <c r="AJ1" s="223"/>
      <c r="AO1" s="221" t="s">
        <v>118</v>
      </c>
      <c r="AQ1" s="213"/>
      <c r="AX1" s="221" t="s">
        <v>118</v>
      </c>
      <c r="AY1" s="222"/>
      <c r="BD1" s="223"/>
      <c r="BI1" s="221" t="s">
        <v>118</v>
      </c>
      <c r="BK1" s="213"/>
      <c r="BR1" s="221" t="s">
        <v>118</v>
      </c>
      <c r="BS1" s="222"/>
      <c r="BX1" s="223"/>
      <c r="CC1" s="221" t="s">
        <v>118</v>
      </c>
      <c r="CE1" s="213"/>
      <c r="CL1" s="221" t="s">
        <v>118</v>
      </c>
      <c r="CM1" s="222"/>
      <c r="CR1" s="223"/>
      <c r="CW1" s="221" t="s">
        <v>118</v>
      </c>
      <c r="CY1" s="213"/>
      <c r="DF1" s="221" t="s">
        <v>118</v>
      </c>
      <c r="DG1" s="222"/>
      <c r="DL1" s="223"/>
      <c r="DQ1" s="221" t="s">
        <v>118</v>
      </c>
      <c r="DS1" s="213"/>
      <c r="DZ1" s="221" t="s">
        <v>118</v>
      </c>
      <c r="EA1" s="222"/>
      <c r="EF1" s="223"/>
      <c r="EK1" s="221" t="s">
        <v>118</v>
      </c>
      <c r="EM1" s="213"/>
      <c r="ET1" s="221" t="s">
        <v>118</v>
      </c>
      <c r="EU1" s="222"/>
      <c r="EZ1" s="223"/>
      <c r="FE1" s="221" t="s">
        <v>118</v>
      </c>
      <c r="FG1" s="213"/>
      <c r="FN1" s="221" t="s">
        <v>118</v>
      </c>
      <c r="FO1" s="222"/>
      <c r="FT1" s="223"/>
      <c r="FY1" s="221" t="s">
        <v>118</v>
      </c>
      <c r="GA1" s="213"/>
      <c r="GH1" s="221" t="s">
        <v>118</v>
      </c>
      <c r="GI1" s="222"/>
      <c r="GN1" s="223"/>
      <c r="GS1" s="221" t="s">
        <v>118</v>
      </c>
      <c r="GU1" s="213"/>
      <c r="HB1" s="221" t="s">
        <v>118</v>
      </c>
      <c r="HC1" s="222"/>
      <c r="HH1" s="223"/>
      <c r="HM1" s="221" t="s">
        <v>118</v>
      </c>
      <c r="HO1" s="213"/>
      <c r="HV1" s="221" t="s">
        <v>118</v>
      </c>
      <c r="HW1" s="222"/>
      <c r="IB1" s="223"/>
      <c r="IG1" s="221" t="s">
        <v>118</v>
      </c>
      <c r="II1" s="213"/>
      <c r="IP1" s="221" t="s">
        <v>118</v>
      </c>
      <c r="IQ1" s="222"/>
      <c r="IV1" s="223"/>
      <c r="JA1" s="221" t="s">
        <v>118</v>
      </c>
    </row>
    <row r="2" spans="1:262" s="221" customFormat="1" ht="13.5" customHeight="1" x14ac:dyDescent="0.25">
      <c r="A2" s="221" t="s">
        <v>129</v>
      </c>
      <c r="C2" s="213"/>
      <c r="K2" s="222"/>
      <c r="P2" s="223"/>
      <c r="W2" s="213"/>
      <c r="AE2" s="222"/>
      <c r="AJ2" s="223"/>
      <c r="AQ2" s="213"/>
      <c r="AY2" s="222"/>
      <c r="BD2" s="223"/>
      <c r="BK2" s="213"/>
      <c r="BS2" s="222"/>
      <c r="BX2" s="223"/>
      <c r="CE2" s="213"/>
      <c r="CM2" s="222"/>
      <c r="CR2" s="223"/>
      <c r="CY2" s="213"/>
      <c r="DG2" s="222"/>
      <c r="DL2" s="223"/>
      <c r="DS2" s="213"/>
      <c r="EA2" s="222"/>
      <c r="EF2" s="223"/>
      <c r="EM2" s="213"/>
      <c r="EU2" s="222"/>
      <c r="EZ2" s="223"/>
      <c r="FG2" s="213"/>
      <c r="FO2" s="222"/>
      <c r="FT2" s="223"/>
      <c r="GA2" s="213"/>
      <c r="GI2" s="222"/>
      <c r="GN2" s="223"/>
      <c r="GU2" s="213"/>
      <c r="HC2" s="222"/>
      <c r="HH2" s="223"/>
      <c r="HO2" s="213"/>
      <c r="HW2" s="222"/>
      <c r="IB2" s="223"/>
      <c r="II2" s="213"/>
      <c r="IQ2" s="222"/>
      <c r="IV2" s="223"/>
    </row>
    <row r="3" spans="1:262" ht="13.5" customHeight="1" x14ac:dyDescent="0.25">
      <c r="A3" s="190" t="s">
        <v>21</v>
      </c>
      <c r="C3" s="191"/>
      <c r="K3" s="224"/>
      <c r="P3" s="225"/>
      <c r="W3" s="191"/>
      <c r="AE3" s="224"/>
      <c r="AJ3" s="225"/>
      <c r="AQ3" s="191"/>
      <c r="AY3" s="224"/>
      <c r="BD3" s="225"/>
      <c r="BK3" s="191"/>
      <c r="BS3" s="224"/>
      <c r="BX3" s="225"/>
      <c r="CE3" s="191"/>
      <c r="CM3" s="224"/>
      <c r="CR3" s="225"/>
      <c r="CY3" s="191"/>
      <c r="DG3" s="224"/>
      <c r="DL3" s="225"/>
      <c r="DS3" s="191"/>
      <c r="EA3" s="224"/>
      <c r="EF3" s="225"/>
      <c r="EM3" s="191"/>
      <c r="EU3" s="224"/>
      <c r="EZ3" s="225"/>
      <c r="FG3" s="191"/>
      <c r="FO3" s="224"/>
      <c r="FT3" s="225"/>
      <c r="GA3" s="191"/>
      <c r="GI3" s="224"/>
      <c r="GN3" s="225"/>
      <c r="GU3" s="191"/>
      <c r="HC3" s="224"/>
      <c r="HH3" s="225"/>
      <c r="HO3" s="191"/>
      <c r="HW3" s="224"/>
      <c r="IB3" s="225"/>
      <c r="II3" s="191"/>
      <c r="IQ3" s="224"/>
      <c r="IV3" s="225"/>
    </row>
    <row r="4" spans="1:262" s="196" customFormat="1" ht="13.5" customHeight="1" x14ac:dyDescent="0.25">
      <c r="A4" s="226" t="s">
        <v>22</v>
      </c>
      <c r="C4" s="203"/>
      <c r="K4" s="227"/>
      <c r="P4" s="228"/>
      <c r="W4" s="203"/>
      <c r="AE4" s="227"/>
      <c r="AJ4" s="228"/>
      <c r="AQ4" s="203"/>
      <c r="AY4" s="227"/>
      <c r="BD4" s="228"/>
      <c r="BK4" s="203"/>
      <c r="BS4" s="227"/>
      <c r="BX4" s="228"/>
      <c r="CE4" s="203"/>
      <c r="CM4" s="227"/>
      <c r="CR4" s="228"/>
      <c r="CY4" s="203"/>
      <c r="DG4" s="227"/>
      <c r="DL4" s="228"/>
      <c r="DS4" s="203"/>
      <c r="EA4" s="227"/>
      <c r="EF4" s="228"/>
      <c r="EM4" s="203"/>
      <c r="EU4" s="227"/>
      <c r="EZ4" s="228"/>
      <c r="FG4" s="203"/>
      <c r="FO4" s="227"/>
      <c r="FT4" s="228"/>
      <c r="GA4" s="203"/>
      <c r="GI4" s="227"/>
      <c r="GN4" s="228"/>
      <c r="GU4" s="203"/>
      <c r="HC4" s="227"/>
      <c r="HH4" s="228"/>
      <c r="HO4" s="203"/>
      <c r="HW4" s="227"/>
      <c r="IB4" s="228"/>
      <c r="II4" s="203"/>
      <c r="IQ4" s="227"/>
      <c r="IV4" s="228"/>
    </row>
    <row r="5" spans="1:262" s="196" customFormat="1" ht="13.5" customHeight="1" x14ac:dyDescent="0.25">
      <c r="A5" s="226" t="s">
        <v>23</v>
      </c>
      <c r="C5" s="203"/>
      <c r="K5" s="227"/>
      <c r="P5" s="228"/>
      <c r="W5" s="203"/>
      <c r="AE5" s="227"/>
      <c r="AJ5" s="228"/>
      <c r="AQ5" s="203"/>
      <c r="AY5" s="227"/>
      <c r="BD5" s="228"/>
      <c r="BK5" s="203"/>
      <c r="BS5" s="227"/>
      <c r="BX5" s="228"/>
      <c r="CE5" s="203"/>
      <c r="CM5" s="227"/>
      <c r="CR5" s="228"/>
      <c r="CY5" s="203"/>
      <c r="DG5" s="227"/>
      <c r="DL5" s="228"/>
      <c r="DS5" s="203"/>
      <c r="EA5" s="227"/>
      <c r="EF5" s="228"/>
      <c r="EM5" s="203"/>
      <c r="EU5" s="227"/>
      <c r="EZ5" s="228"/>
      <c r="FG5" s="203"/>
      <c r="FO5" s="227"/>
      <c r="FT5" s="228"/>
      <c r="GA5" s="203"/>
      <c r="GI5" s="227"/>
      <c r="GN5" s="228"/>
      <c r="GU5" s="203"/>
      <c r="HC5" s="227"/>
      <c r="HH5" s="228"/>
      <c r="HO5" s="203"/>
      <c r="HW5" s="227"/>
      <c r="IB5" s="228"/>
      <c r="II5" s="203"/>
      <c r="IQ5" s="227"/>
      <c r="IV5" s="228"/>
    </row>
    <row r="6" spans="1:262" s="198" customFormat="1" ht="13.5" customHeight="1" x14ac:dyDescent="0.25">
      <c r="A6" s="229" t="s">
        <v>60</v>
      </c>
      <c r="C6" s="230"/>
      <c r="K6" s="231"/>
      <c r="P6" s="232"/>
      <c r="W6" s="233"/>
      <c r="AE6" s="231"/>
      <c r="AJ6" s="232"/>
      <c r="AQ6" s="234"/>
      <c r="AY6" s="231"/>
      <c r="BD6" s="232"/>
      <c r="BK6" s="234"/>
      <c r="BS6" s="231"/>
      <c r="BX6" s="232"/>
      <c r="CE6" s="230"/>
      <c r="CM6" s="231"/>
      <c r="CR6" s="232"/>
      <c r="CY6" s="230"/>
      <c r="DG6" s="231"/>
      <c r="DL6" s="232"/>
      <c r="DS6" s="230"/>
      <c r="EA6" s="231"/>
      <c r="EF6" s="232"/>
      <c r="EM6" s="230"/>
      <c r="EU6" s="231"/>
      <c r="EZ6" s="232"/>
      <c r="FG6" s="230"/>
      <c r="FO6" s="231"/>
      <c r="FT6" s="232"/>
      <c r="GA6" s="230"/>
      <c r="GI6" s="231"/>
      <c r="GN6" s="232"/>
      <c r="GU6" s="230"/>
      <c r="HC6" s="231"/>
      <c r="HH6" s="232"/>
      <c r="HO6" s="230"/>
      <c r="HW6" s="231"/>
      <c r="IB6" s="232"/>
      <c r="II6" s="230"/>
      <c r="IQ6" s="231"/>
      <c r="IV6" s="232"/>
    </row>
    <row r="7" spans="1:262" s="196" customFormat="1" ht="13.5" customHeight="1" x14ac:dyDescent="0.25">
      <c r="A7" s="226" t="s">
        <v>24</v>
      </c>
      <c r="C7" s="203"/>
      <c r="K7" s="227"/>
      <c r="P7" s="228"/>
      <c r="W7" s="203"/>
      <c r="AE7" s="227"/>
      <c r="AJ7" s="228"/>
      <c r="AQ7" s="203"/>
      <c r="AY7" s="227"/>
      <c r="BD7" s="228"/>
      <c r="BK7" s="203"/>
      <c r="BS7" s="227"/>
      <c r="BX7" s="228"/>
      <c r="CE7" s="203"/>
      <c r="CM7" s="227"/>
      <c r="CR7" s="228"/>
      <c r="CY7" s="203"/>
      <c r="DG7" s="227"/>
      <c r="DL7" s="228"/>
      <c r="DS7" s="203"/>
      <c r="EA7" s="227"/>
      <c r="EF7" s="228"/>
      <c r="EM7" s="203"/>
      <c r="EU7" s="227"/>
      <c r="EZ7" s="228"/>
      <c r="FG7" s="203"/>
      <c r="FO7" s="227"/>
      <c r="FT7" s="228"/>
      <c r="GA7" s="203"/>
      <c r="GI7" s="227"/>
      <c r="GN7" s="228"/>
      <c r="GU7" s="203"/>
      <c r="HC7" s="227"/>
      <c r="HH7" s="228"/>
      <c r="HO7" s="203"/>
      <c r="HW7" s="227"/>
      <c r="IB7" s="228"/>
      <c r="II7" s="203"/>
      <c r="IQ7" s="227"/>
      <c r="IV7" s="228"/>
    </row>
    <row r="8" spans="1:262" s="198" customFormat="1" ht="13.5" customHeight="1" x14ac:dyDescent="0.25">
      <c r="A8" s="229" t="s">
        <v>61</v>
      </c>
      <c r="C8" s="230"/>
      <c r="K8" s="231"/>
      <c r="P8" s="232"/>
      <c r="W8" s="233"/>
      <c r="AE8" s="231"/>
      <c r="AJ8" s="232"/>
      <c r="AQ8" s="234"/>
      <c r="AY8" s="231"/>
      <c r="BD8" s="232"/>
      <c r="BK8" s="234"/>
      <c r="BS8" s="231"/>
      <c r="BX8" s="232"/>
      <c r="CE8" s="230"/>
      <c r="CM8" s="231"/>
      <c r="CR8" s="232"/>
      <c r="CY8" s="230"/>
      <c r="DG8" s="231"/>
      <c r="DL8" s="232"/>
      <c r="DS8" s="230"/>
      <c r="EA8" s="231"/>
      <c r="EF8" s="232"/>
      <c r="EM8" s="230"/>
      <c r="EU8" s="231"/>
      <c r="EZ8" s="232"/>
      <c r="FG8" s="230"/>
      <c r="FO8" s="231"/>
      <c r="FT8" s="232"/>
      <c r="GA8" s="230"/>
      <c r="GI8" s="231"/>
      <c r="GN8" s="232"/>
      <c r="GU8" s="230"/>
      <c r="HC8" s="231"/>
      <c r="HH8" s="232"/>
      <c r="HO8" s="230"/>
      <c r="HW8" s="231"/>
      <c r="IB8" s="232"/>
      <c r="II8" s="230"/>
      <c r="IQ8" s="231"/>
      <c r="IV8" s="232"/>
    </row>
    <row r="9" spans="1:262" ht="13.5" customHeight="1" x14ac:dyDescent="0.25">
      <c r="A9" s="190" t="s">
        <v>11</v>
      </c>
      <c r="C9" s="218"/>
      <c r="K9" s="224"/>
      <c r="P9" s="225"/>
      <c r="W9" s="218"/>
      <c r="AE9" s="224"/>
      <c r="AJ9" s="225"/>
      <c r="AQ9" s="235"/>
      <c r="AY9" s="224"/>
      <c r="BD9" s="225"/>
      <c r="BK9" s="235"/>
      <c r="BS9" s="224"/>
      <c r="BX9" s="225"/>
      <c r="CE9" s="218"/>
      <c r="CM9" s="224"/>
      <c r="CR9" s="225"/>
      <c r="CY9" s="218"/>
      <c r="DG9" s="224"/>
      <c r="DL9" s="225"/>
      <c r="DS9" s="218"/>
      <c r="EA9" s="224"/>
      <c r="EF9" s="225"/>
      <c r="EM9" s="218"/>
      <c r="EU9" s="224"/>
      <c r="EZ9" s="225"/>
      <c r="FG9" s="218"/>
      <c r="FO9" s="224"/>
      <c r="FT9" s="225"/>
      <c r="GA9" s="218"/>
      <c r="GI9" s="224"/>
      <c r="GN9" s="225"/>
      <c r="GU9" s="218"/>
      <c r="HC9" s="224"/>
      <c r="HH9" s="225"/>
      <c r="HO9" s="218"/>
      <c r="HW9" s="224"/>
      <c r="IB9" s="225"/>
      <c r="II9" s="218"/>
      <c r="IQ9" s="224"/>
      <c r="IV9" s="225"/>
    </row>
    <row r="10" spans="1:262" ht="31.5" customHeight="1" x14ac:dyDescent="0.25">
      <c r="A10" s="200" t="s">
        <v>131</v>
      </c>
      <c r="B10" s="200" t="s">
        <v>32</v>
      </c>
      <c r="C10" s="201" t="s">
        <v>31</v>
      </c>
      <c r="D10" s="200" t="s">
        <v>30</v>
      </c>
      <c r="E10" s="200" t="s">
        <v>25</v>
      </c>
      <c r="F10" s="200" t="s">
        <v>26</v>
      </c>
      <c r="G10" s="200" t="s">
        <v>27</v>
      </c>
      <c r="H10" s="200" t="s">
        <v>28</v>
      </c>
      <c r="I10" s="200" t="s">
        <v>29</v>
      </c>
      <c r="J10" s="200" t="s">
        <v>27</v>
      </c>
      <c r="K10" s="236" t="s">
        <v>101</v>
      </c>
      <c r="L10" s="200" t="s">
        <v>57</v>
      </c>
      <c r="M10" s="200" t="s">
        <v>102</v>
      </c>
      <c r="N10" s="200" t="s">
        <v>103</v>
      </c>
      <c r="O10" s="200" t="s">
        <v>104</v>
      </c>
      <c r="P10" s="237" t="s">
        <v>105</v>
      </c>
      <c r="Q10" s="200" t="s">
        <v>106</v>
      </c>
      <c r="R10" s="200" t="s">
        <v>58</v>
      </c>
      <c r="S10" s="200" t="s">
        <v>107</v>
      </c>
      <c r="T10" s="200" t="s">
        <v>108</v>
      </c>
      <c r="U10" s="200" t="s">
        <v>109</v>
      </c>
      <c r="V10" s="200" t="s">
        <v>132</v>
      </c>
      <c r="W10" s="201" t="s">
        <v>31</v>
      </c>
      <c r="X10" s="200" t="s">
        <v>30</v>
      </c>
      <c r="Y10" s="200" t="s">
        <v>25</v>
      </c>
      <c r="Z10" s="200" t="s">
        <v>26</v>
      </c>
      <c r="AA10" s="200" t="s">
        <v>27</v>
      </c>
      <c r="AB10" s="200" t="s">
        <v>28</v>
      </c>
      <c r="AC10" s="200" t="s">
        <v>29</v>
      </c>
      <c r="AD10" s="200" t="s">
        <v>27</v>
      </c>
      <c r="AE10" s="236" t="s">
        <v>101</v>
      </c>
      <c r="AF10" s="200" t="s">
        <v>57</v>
      </c>
      <c r="AG10" s="200" t="s">
        <v>102</v>
      </c>
      <c r="AH10" s="200" t="s">
        <v>103</v>
      </c>
      <c r="AI10" s="200" t="s">
        <v>104</v>
      </c>
      <c r="AJ10" s="237" t="s">
        <v>105</v>
      </c>
      <c r="AK10" s="200" t="s">
        <v>106</v>
      </c>
      <c r="AL10" s="200" t="s">
        <v>58</v>
      </c>
      <c r="AM10" s="200" t="s">
        <v>107</v>
      </c>
      <c r="AN10" s="200" t="s">
        <v>108</v>
      </c>
      <c r="AO10" s="200" t="s">
        <v>109</v>
      </c>
      <c r="AP10" s="200" t="s">
        <v>132</v>
      </c>
      <c r="AQ10" s="201" t="s">
        <v>31</v>
      </c>
      <c r="AR10" s="200" t="s">
        <v>30</v>
      </c>
      <c r="AS10" s="200" t="s">
        <v>25</v>
      </c>
      <c r="AT10" s="200" t="s">
        <v>26</v>
      </c>
      <c r="AU10" s="200" t="s">
        <v>27</v>
      </c>
      <c r="AV10" s="200" t="s">
        <v>28</v>
      </c>
      <c r="AW10" s="200" t="s">
        <v>29</v>
      </c>
      <c r="AX10" s="200" t="s">
        <v>27</v>
      </c>
      <c r="AY10" s="236" t="s">
        <v>101</v>
      </c>
      <c r="AZ10" s="200" t="s">
        <v>57</v>
      </c>
      <c r="BA10" s="200" t="s">
        <v>102</v>
      </c>
      <c r="BB10" s="200" t="s">
        <v>103</v>
      </c>
      <c r="BC10" s="200" t="s">
        <v>104</v>
      </c>
      <c r="BD10" s="237" t="s">
        <v>105</v>
      </c>
      <c r="BE10" s="200" t="s">
        <v>106</v>
      </c>
      <c r="BF10" s="200" t="s">
        <v>58</v>
      </c>
      <c r="BG10" s="200" t="s">
        <v>107</v>
      </c>
      <c r="BH10" s="200" t="s">
        <v>108</v>
      </c>
      <c r="BI10" s="200" t="s">
        <v>109</v>
      </c>
      <c r="BJ10" s="200" t="s">
        <v>132</v>
      </c>
      <c r="BK10" s="201" t="s">
        <v>31</v>
      </c>
      <c r="BL10" s="200" t="s">
        <v>30</v>
      </c>
      <c r="BM10" s="200" t="s">
        <v>25</v>
      </c>
      <c r="BN10" s="200" t="s">
        <v>26</v>
      </c>
      <c r="BO10" s="200" t="s">
        <v>27</v>
      </c>
      <c r="BP10" s="200" t="s">
        <v>28</v>
      </c>
      <c r="BQ10" s="200" t="s">
        <v>29</v>
      </c>
      <c r="BR10" s="200" t="s">
        <v>27</v>
      </c>
      <c r="BS10" s="236" t="s">
        <v>101</v>
      </c>
      <c r="BT10" s="200" t="s">
        <v>57</v>
      </c>
      <c r="BU10" s="200" t="s">
        <v>102</v>
      </c>
      <c r="BV10" s="200" t="s">
        <v>103</v>
      </c>
      <c r="BW10" s="200" t="s">
        <v>104</v>
      </c>
      <c r="BX10" s="237" t="s">
        <v>105</v>
      </c>
      <c r="BY10" s="200" t="s">
        <v>106</v>
      </c>
      <c r="BZ10" s="200" t="s">
        <v>58</v>
      </c>
      <c r="CA10" s="200" t="s">
        <v>107</v>
      </c>
      <c r="CB10" s="200" t="s">
        <v>108</v>
      </c>
      <c r="CC10" s="200" t="s">
        <v>109</v>
      </c>
      <c r="CD10" s="200" t="s">
        <v>132</v>
      </c>
      <c r="CE10" s="201" t="s">
        <v>31</v>
      </c>
      <c r="CF10" s="200" t="s">
        <v>30</v>
      </c>
      <c r="CG10" s="200" t="s">
        <v>25</v>
      </c>
      <c r="CH10" s="200" t="s">
        <v>26</v>
      </c>
      <c r="CI10" s="200" t="s">
        <v>27</v>
      </c>
      <c r="CJ10" s="200" t="s">
        <v>28</v>
      </c>
      <c r="CK10" s="200" t="s">
        <v>29</v>
      </c>
      <c r="CL10" s="200" t="s">
        <v>27</v>
      </c>
      <c r="CM10" s="236" t="s">
        <v>101</v>
      </c>
      <c r="CN10" s="200" t="s">
        <v>57</v>
      </c>
      <c r="CO10" s="200" t="s">
        <v>102</v>
      </c>
      <c r="CP10" s="200" t="s">
        <v>103</v>
      </c>
      <c r="CQ10" s="200" t="s">
        <v>104</v>
      </c>
      <c r="CR10" s="237" t="s">
        <v>105</v>
      </c>
      <c r="CS10" s="200" t="s">
        <v>106</v>
      </c>
      <c r="CT10" s="200" t="s">
        <v>58</v>
      </c>
      <c r="CU10" s="200" t="s">
        <v>107</v>
      </c>
      <c r="CV10" s="200" t="s">
        <v>108</v>
      </c>
      <c r="CW10" s="200" t="s">
        <v>109</v>
      </c>
      <c r="CX10" s="200" t="s">
        <v>132</v>
      </c>
      <c r="CY10" s="201" t="s">
        <v>31</v>
      </c>
      <c r="CZ10" s="200" t="s">
        <v>30</v>
      </c>
      <c r="DA10" s="200" t="s">
        <v>25</v>
      </c>
      <c r="DB10" s="200" t="s">
        <v>26</v>
      </c>
      <c r="DC10" s="200" t="s">
        <v>27</v>
      </c>
      <c r="DD10" s="200" t="s">
        <v>28</v>
      </c>
      <c r="DE10" s="200" t="s">
        <v>29</v>
      </c>
      <c r="DF10" s="200" t="s">
        <v>27</v>
      </c>
      <c r="DG10" s="236" t="s">
        <v>101</v>
      </c>
      <c r="DH10" s="200" t="s">
        <v>57</v>
      </c>
      <c r="DI10" s="200" t="s">
        <v>102</v>
      </c>
      <c r="DJ10" s="200" t="s">
        <v>103</v>
      </c>
      <c r="DK10" s="200" t="s">
        <v>104</v>
      </c>
      <c r="DL10" s="237" t="s">
        <v>105</v>
      </c>
      <c r="DM10" s="200" t="s">
        <v>106</v>
      </c>
      <c r="DN10" s="200" t="s">
        <v>58</v>
      </c>
      <c r="DO10" s="200" t="s">
        <v>107</v>
      </c>
      <c r="DP10" s="200" t="s">
        <v>108</v>
      </c>
      <c r="DQ10" s="200" t="s">
        <v>109</v>
      </c>
      <c r="DR10" s="200" t="s">
        <v>132</v>
      </c>
      <c r="DS10" s="201" t="s">
        <v>31</v>
      </c>
      <c r="DT10" s="200" t="s">
        <v>30</v>
      </c>
      <c r="DU10" s="200" t="s">
        <v>25</v>
      </c>
      <c r="DV10" s="200" t="s">
        <v>26</v>
      </c>
      <c r="DW10" s="200" t="s">
        <v>27</v>
      </c>
      <c r="DX10" s="200" t="s">
        <v>28</v>
      </c>
      <c r="DY10" s="200" t="s">
        <v>29</v>
      </c>
      <c r="DZ10" s="200" t="s">
        <v>27</v>
      </c>
      <c r="EA10" s="236" t="s">
        <v>101</v>
      </c>
      <c r="EB10" s="200" t="s">
        <v>57</v>
      </c>
      <c r="EC10" s="200" t="s">
        <v>102</v>
      </c>
      <c r="ED10" s="200" t="s">
        <v>103</v>
      </c>
      <c r="EE10" s="200" t="s">
        <v>104</v>
      </c>
      <c r="EF10" s="237" t="s">
        <v>105</v>
      </c>
      <c r="EG10" s="200" t="s">
        <v>106</v>
      </c>
      <c r="EH10" s="200" t="s">
        <v>58</v>
      </c>
      <c r="EI10" s="200" t="s">
        <v>107</v>
      </c>
      <c r="EJ10" s="200" t="s">
        <v>108</v>
      </c>
      <c r="EK10" s="200" t="s">
        <v>109</v>
      </c>
      <c r="EL10" s="200" t="s">
        <v>132</v>
      </c>
      <c r="EM10" s="201" t="s">
        <v>31</v>
      </c>
      <c r="EN10" s="200" t="s">
        <v>30</v>
      </c>
      <c r="EO10" s="200" t="s">
        <v>25</v>
      </c>
      <c r="EP10" s="200" t="s">
        <v>26</v>
      </c>
      <c r="EQ10" s="200" t="s">
        <v>27</v>
      </c>
      <c r="ER10" s="200" t="s">
        <v>28</v>
      </c>
      <c r="ES10" s="200" t="s">
        <v>29</v>
      </c>
      <c r="ET10" s="200" t="s">
        <v>27</v>
      </c>
      <c r="EU10" s="236" t="s">
        <v>101</v>
      </c>
      <c r="EV10" s="200" t="s">
        <v>57</v>
      </c>
      <c r="EW10" s="200" t="s">
        <v>102</v>
      </c>
      <c r="EX10" s="200" t="s">
        <v>103</v>
      </c>
      <c r="EY10" s="200" t="s">
        <v>104</v>
      </c>
      <c r="EZ10" s="237" t="s">
        <v>105</v>
      </c>
      <c r="FA10" s="200" t="s">
        <v>106</v>
      </c>
      <c r="FB10" s="200" t="s">
        <v>58</v>
      </c>
      <c r="FC10" s="200" t="s">
        <v>107</v>
      </c>
      <c r="FD10" s="200" t="s">
        <v>108</v>
      </c>
      <c r="FE10" s="200" t="s">
        <v>109</v>
      </c>
      <c r="FF10" s="200" t="s">
        <v>132</v>
      </c>
      <c r="FG10" s="201" t="s">
        <v>31</v>
      </c>
      <c r="FH10" s="200" t="s">
        <v>30</v>
      </c>
      <c r="FI10" s="200" t="s">
        <v>25</v>
      </c>
      <c r="FJ10" s="200" t="s">
        <v>26</v>
      </c>
      <c r="FK10" s="200" t="s">
        <v>27</v>
      </c>
      <c r="FL10" s="200" t="s">
        <v>28</v>
      </c>
      <c r="FM10" s="200" t="s">
        <v>29</v>
      </c>
      <c r="FN10" s="200" t="s">
        <v>27</v>
      </c>
      <c r="FO10" s="236" t="s">
        <v>101</v>
      </c>
      <c r="FP10" s="200" t="s">
        <v>57</v>
      </c>
      <c r="FQ10" s="200" t="s">
        <v>102</v>
      </c>
      <c r="FR10" s="200" t="s">
        <v>103</v>
      </c>
      <c r="FS10" s="200" t="s">
        <v>104</v>
      </c>
      <c r="FT10" s="237" t="s">
        <v>105</v>
      </c>
      <c r="FU10" s="200" t="s">
        <v>106</v>
      </c>
      <c r="FV10" s="200" t="s">
        <v>58</v>
      </c>
      <c r="FW10" s="200" t="s">
        <v>107</v>
      </c>
      <c r="FX10" s="200" t="s">
        <v>108</v>
      </c>
      <c r="FY10" s="200" t="s">
        <v>109</v>
      </c>
      <c r="FZ10" s="200" t="s">
        <v>132</v>
      </c>
      <c r="GA10" s="201" t="s">
        <v>31</v>
      </c>
      <c r="GB10" s="200" t="s">
        <v>30</v>
      </c>
      <c r="GC10" s="200" t="s">
        <v>25</v>
      </c>
      <c r="GD10" s="200" t="s">
        <v>26</v>
      </c>
      <c r="GE10" s="200" t="s">
        <v>27</v>
      </c>
      <c r="GF10" s="200" t="s">
        <v>28</v>
      </c>
      <c r="GG10" s="200" t="s">
        <v>29</v>
      </c>
      <c r="GH10" s="200" t="s">
        <v>27</v>
      </c>
      <c r="GI10" s="236" t="s">
        <v>101</v>
      </c>
      <c r="GJ10" s="200" t="s">
        <v>57</v>
      </c>
      <c r="GK10" s="200" t="s">
        <v>102</v>
      </c>
      <c r="GL10" s="200" t="s">
        <v>103</v>
      </c>
      <c r="GM10" s="200" t="s">
        <v>104</v>
      </c>
      <c r="GN10" s="237" t="s">
        <v>105</v>
      </c>
      <c r="GO10" s="200" t="s">
        <v>106</v>
      </c>
      <c r="GP10" s="200" t="s">
        <v>58</v>
      </c>
      <c r="GQ10" s="200" t="s">
        <v>107</v>
      </c>
      <c r="GR10" s="200" t="s">
        <v>108</v>
      </c>
      <c r="GS10" s="200" t="s">
        <v>109</v>
      </c>
      <c r="GT10" s="200" t="s">
        <v>132</v>
      </c>
      <c r="GU10" s="201" t="s">
        <v>31</v>
      </c>
      <c r="GV10" s="200" t="s">
        <v>30</v>
      </c>
      <c r="GW10" s="200" t="s">
        <v>25</v>
      </c>
      <c r="GX10" s="200" t="s">
        <v>26</v>
      </c>
      <c r="GY10" s="200" t="s">
        <v>27</v>
      </c>
      <c r="GZ10" s="200" t="s">
        <v>28</v>
      </c>
      <c r="HA10" s="200" t="s">
        <v>29</v>
      </c>
      <c r="HB10" s="200" t="s">
        <v>27</v>
      </c>
      <c r="HC10" s="236" t="s">
        <v>101</v>
      </c>
      <c r="HD10" s="200" t="s">
        <v>57</v>
      </c>
      <c r="HE10" s="200" t="s">
        <v>102</v>
      </c>
      <c r="HF10" s="200" t="s">
        <v>103</v>
      </c>
      <c r="HG10" s="200" t="s">
        <v>104</v>
      </c>
      <c r="HH10" s="237" t="s">
        <v>105</v>
      </c>
      <c r="HI10" s="200" t="s">
        <v>106</v>
      </c>
      <c r="HJ10" s="200" t="s">
        <v>58</v>
      </c>
      <c r="HK10" s="200" t="s">
        <v>107</v>
      </c>
      <c r="HL10" s="200" t="s">
        <v>108</v>
      </c>
      <c r="HM10" s="200" t="s">
        <v>109</v>
      </c>
      <c r="HN10" s="200" t="s">
        <v>132</v>
      </c>
      <c r="HO10" s="201" t="s">
        <v>31</v>
      </c>
      <c r="HP10" s="200" t="s">
        <v>30</v>
      </c>
      <c r="HQ10" s="200" t="s">
        <v>25</v>
      </c>
      <c r="HR10" s="200" t="s">
        <v>26</v>
      </c>
      <c r="HS10" s="200" t="s">
        <v>27</v>
      </c>
      <c r="HT10" s="200" t="s">
        <v>28</v>
      </c>
      <c r="HU10" s="200" t="s">
        <v>29</v>
      </c>
      <c r="HV10" s="200" t="s">
        <v>27</v>
      </c>
      <c r="HW10" s="236" t="s">
        <v>101</v>
      </c>
      <c r="HX10" s="200" t="s">
        <v>57</v>
      </c>
      <c r="HY10" s="200" t="s">
        <v>102</v>
      </c>
      <c r="HZ10" s="200" t="s">
        <v>103</v>
      </c>
      <c r="IA10" s="200" t="s">
        <v>104</v>
      </c>
      <c r="IB10" s="237" t="s">
        <v>105</v>
      </c>
      <c r="IC10" s="200" t="s">
        <v>106</v>
      </c>
      <c r="ID10" s="200" t="s">
        <v>58</v>
      </c>
      <c r="IE10" s="200" t="s">
        <v>107</v>
      </c>
      <c r="IF10" s="200" t="s">
        <v>108</v>
      </c>
      <c r="IG10" s="200" t="s">
        <v>109</v>
      </c>
      <c r="IH10" s="200" t="s">
        <v>132</v>
      </c>
      <c r="II10" s="201" t="s">
        <v>31</v>
      </c>
      <c r="IJ10" s="200" t="s">
        <v>30</v>
      </c>
      <c r="IK10" s="200" t="s">
        <v>25</v>
      </c>
      <c r="IL10" s="200" t="s">
        <v>26</v>
      </c>
      <c r="IM10" s="200" t="s">
        <v>27</v>
      </c>
      <c r="IN10" s="200" t="s">
        <v>28</v>
      </c>
      <c r="IO10" s="200" t="s">
        <v>29</v>
      </c>
      <c r="IP10" s="200" t="s">
        <v>27</v>
      </c>
      <c r="IQ10" s="236" t="s">
        <v>101</v>
      </c>
      <c r="IR10" s="200" t="s">
        <v>57</v>
      </c>
      <c r="IS10" s="200" t="s">
        <v>102</v>
      </c>
      <c r="IT10" s="200" t="s">
        <v>103</v>
      </c>
      <c r="IU10" s="200" t="s">
        <v>104</v>
      </c>
      <c r="IV10" s="237" t="s">
        <v>105</v>
      </c>
      <c r="IW10" s="200" t="s">
        <v>106</v>
      </c>
      <c r="IX10" s="200" t="s">
        <v>58</v>
      </c>
      <c r="IY10" s="200" t="s">
        <v>107</v>
      </c>
      <c r="IZ10" s="200" t="s">
        <v>108</v>
      </c>
      <c r="JA10" s="200" t="s">
        <v>109</v>
      </c>
      <c r="JB10" s="200" t="s">
        <v>132</v>
      </c>
    </row>
    <row r="11" spans="1:262" s="216" customFormat="1" ht="13.5" customHeight="1" x14ac:dyDescent="0.25">
      <c r="B11" s="190"/>
      <c r="C11" s="218"/>
      <c r="E11" s="196"/>
      <c r="F11" s="238"/>
      <c r="G11" s="239"/>
      <c r="H11" s="190"/>
      <c r="I11" s="238"/>
      <c r="J11" s="239"/>
      <c r="K11" s="239"/>
      <c r="L11" s="239"/>
      <c r="M11" s="239"/>
      <c r="P11" s="240"/>
      <c r="Q11" s="196"/>
      <c r="R11" s="239"/>
      <c r="S11" s="239"/>
      <c r="U11" s="239"/>
      <c r="V11" s="239"/>
      <c r="W11" s="218"/>
      <c r="Y11" s="196"/>
      <c r="Z11" s="238"/>
      <c r="AA11" s="238"/>
      <c r="AB11" s="190"/>
      <c r="AC11" s="238"/>
      <c r="AD11" s="238"/>
      <c r="AE11" s="196"/>
      <c r="AF11" s="239"/>
      <c r="AG11" s="239"/>
      <c r="AJ11" s="240"/>
      <c r="AK11" s="196"/>
      <c r="AM11" s="239"/>
      <c r="AO11" s="239"/>
      <c r="AP11" s="239"/>
      <c r="AQ11" s="218"/>
      <c r="AS11" s="196"/>
      <c r="AT11" s="238"/>
      <c r="AU11" s="238"/>
      <c r="AV11" s="190"/>
      <c r="AW11" s="238"/>
      <c r="AX11" s="238"/>
      <c r="AY11" s="196"/>
      <c r="AZ11" s="239"/>
      <c r="BA11" s="239"/>
      <c r="BD11" s="240"/>
      <c r="BE11" s="196"/>
      <c r="BF11" s="239"/>
      <c r="BG11" s="239"/>
      <c r="BI11" s="239"/>
      <c r="BJ11" s="239"/>
      <c r="BK11" s="218"/>
      <c r="BM11" s="196"/>
      <c r="BN11" s="238"/>
      <c r="BO11" s="238"/>
      <c r="BP11" s="190"/>
      <c r="BQ11" s="238"/>
      <c r="BR11" s="238"/>
      <c r="BS11" s="196"/>
      <c r="BT11" s="239"/>
      <c r="BU11" s="239"/>
      <c r="BX11" s="240"/>
      <c r="BY11" s="196"/>
      <c r="BZ11" s="239"/>
      <c r="CA11" s="239"/>
      <c r="CC11" s="239"/>
      <c r="CD11" s="239"/>
      <c r="CE11" s="196"/>
      <c r="CG11" s="196"/>
      <c r="CH11" s="238"/>
      <c r="CI11" s="238"/>
      <c r="CJ11" s="190"/>
      <c r="CK11" s="238"/>
      <c r="CL11" s="238"/>
      <c r="CM11" s="196"/>
      <c r="CN11" s="239"/>
      <c r="CO11" s="239"/>
      <c r="CR11" s="240"/>
      <c r="CS11" s="196"/>
      <c r="CT11" s="239"/>
      <c r="CU11" s="239"/>
      <c r="CW11" s="239"/>
      <c r="CX11" s="239"/>
      <c r="CY11" s="218"/>
      <c r="DA11" s="196"/>
      <c r="DB11" s="238"/>
      <c r="DC11" s="238"/>
      <c r="DD11" s="190"/>
      <c r="DE11" s="238"/>
      <c r="DF11" s="238"/>
      <c r="DG11" s="196"/>
      <c r="DH11" s="239"/>
      <c r="DI11" s="239"/>
      <c r="DL11" s="240"/>
      <c r="DM11" s="196"/>
      <c r="DN11" s="239"/>
      <c r="DO11" s="239"/>
      <c r="DQ11" s="239"/>
      <c r="DR11" s="239"/>
      <c r="DS11" s="218"/>
      <c r="DU11" s="196"/>
      <c r="DV11" s="238"/>
      <c r="DW11" s="238"/>
      <c r="DX11" s="190"/>
      <c r="DY11" s="238"/>
      <c r="DZ11" s="238"/>
      <c r="EA11" s="196"/>
      <c r="EC11" s="241"/>
      <c r="EF11" s="240"/>
      <c r="EG11" s="196"/>
      <c r="EH11" s="239"/>
      <c r="EI11" s="239"/>
      <c r="EK11" s="239"/>
      <c r="EL11" s="239"/>
      <c r="EM11" s="218"/>
      <c r="EO11" s="196"/>
      <c r="EP11" s="238"/>
      <c r="EQ11" s="238"/>
      <c r="ER11" s="190"/>
      <c r="ES11" s="238"/>
      <c r="ET11" s="238"/>
      <c r="EU11" s="196"/>
      <c r="EV11" s="239"/>
      <c r="EW11" s="239"/>
      <c r="EZ11" s="240"/>
      <c r="FA11" s="196"/>
      <c r="FB11" s="239"/>
      <c r="FC11" s="239"/>
      <c r="FE11" s="239"/>
      <c r="FF11" s="239"/>
      <c r="FG11" s="218"/>
      <c r="FI11" s="196"/>
      <c r="FJ11" s="238"/>
      <c r="FK11" s="238"/>
      <c r="FL11" s="190"/>
      <c r="FM11" s="238"/>
      <c r="FN11" s="238"/>
      <c r="FO11" s="196"/>
      <c r="FP11" s="239"/>
      <c r="FQ11" s="239"/>
      <c r="FT11" s="240"/>
      <c r="FU11" s="196"/>
      <c r="FV11" s="239"/>
      <c r="FW11" s="239"/>
      <c r="FY11" s="239"/>
      <c r="FZ11" s="239"/>
      <c r="GA11" s="218"/>
      <c r="GC11" s="190"/>
      <c r="GD11" s="238"/>
      <c r="GE11" s="190"/>
      <c r="GF11" s="190"/>
      <c r="GG11" s="238"/>
      <c r="GH11" s="190"/>
      <c r="GI11" s="242"/>
      <c r="GN11" s="240"/>
      <c r="GU11" s="218"/>
      <c r="GW11" s="190"/>
      <c r="GX11" s="238"/>
      <c r="GY11" s="190"/>
      <c r="GZ11" s="190"/>
      <c r="HA11" s="238"/>
      <c r="HB11" s="190"/>
      <c r="HC11" s="242"/>
      <c r="HH11" s="240"/>
      <c r="HO11" s="218"/>
      <c r="HQ11" s="190"/>
      <c r="HR11" s="238"/>
      <c r="HS11" s="190"/>
      <c r="HT11" s="190"/>
      <c r="HU11" s="238"/>
      <c r="HV11" s="190"/>
      <c r="HW11" s="242"/>
      <c r="IB11" s="240"/>
      <c r="II11" s="218"/>
      <c r="IK11" s="190"/>
      <c r="IL11" s="238"/>
      <c r="IM11" s="190"/>
      <c r="IN11" s="190"/>
      <c r="IO11" s="238"/>
      <c r="IP11" s="190"/>
      <c r="IQ11" s="242"/>
      <c r="IV11" s="240"/>
    </row>
    <row r="12" spans="1:262" s="216" customFormat="1" ht="13.5" customHeight="1" x14ac:dyDescent="0.25">
      <c r="B12" s="190"/>
      <c r="C12" s="218"/>
      <c r="E12" s="196"/>
      <c r="F12" s="238"/>
      <c r="G12" s="239"/>
      <c r="H12" s="190"/>
      <c r="I12" s="238"/>
      <c r="J12" s="239"/>
      <c r="K12" s="239"/>
      <c r="L12" s="239"/>
      <c r="M12" s="239"/>
      <c r="P12" s="240"/>
      <c r="Q12" s="196"/>
      <c r="R12" s="239"/>
      <c r="S12" s="239"/>
      <c r="U12" s="239"/>
      <c r="V12" s="239"/>
      <c r="W12" s="218"/>
      <c r="Y12" s="196"/>
      <c r="Z12" s="238"/>
      <c r="AA12" s="238"/>
      <c r="AB12" s="190"/>
      <c r="AC12" s="238"/>
      <c r="AD12" s="238"/>
      <c r="AE12" s="196"/>
      <c r="AF12" s="239"/>
      <c r="AG12" s="239"/>
      <c r="AJ12" s="240"/>
      <c r="AK12" s="196"/>
      <c r="AM12" s="239"/>
      <c r="AO12" s="239"/>
      <c r="AP12" s="239"/>
      <c r="AQ12" s="218"/>
      <c r="AS12" s="196"/>
      <c r="AT12" s="238"/>
      <c r="AU12" s="238"/>
      <c r="AV12" s="190"/>
      <c r="AW12" s="238"/>
      <c r="AX12" s="238"/>
      <c r="AY12" s="196"/>
      <c r="AZ12" s="239"/>
      <c r="BA12" s="239"/>
      <c r="BD12" s="240"/>
      <c r="BE12" s="196"/>
      <c r="BF12" s="239"/>
      <c r="BG12" s="239"/>
      <c r="BI12" s="239"/>
      <c r="BJ12" s="239"/>
      <c r="BK12" s="218"/>
      <c r="BM12" s="196"/>
      <c r="BN12" s="238"/>
      <c r="BO12" s="238"/>
      <c r="BP12" s="190"/>
      <c r="BQ12" s="238"/>
      <c r="BR12" s="238"/>
      <c r="BS12" s="196"/>
      <c r="BT12" s="239"/>
      <c r="BU12" s="239"/>
      <c r="BX12" s="240"/>
      <c r="BY12" s="196"/>
      <c r="BZ12" s="239"/>
      <c r="CA12" s="239"/>
      <c r="CC12" s="239"/>
      <c r="CD12" s="239"/>
      <c r="CE12" s="196"/>
      <c r="CG12" s="196"/>
      <c r="CH12" s="238"/>
      <c r="CI12" s="238"/>
      <c r="CJ12" s="190"/>
      <c r="CK12" s="238"/>
      <c r="CL12" s="238"/>
      <c r="CM12" s="196"/>
      <c r="CN12" s="239"/>
      <c r="CO12" s="239"/>
      <c r="CR12" s="240"/>
      <c r="CS12" s="196"/>
      <c r="CT12" s="239"/>
      <c r="CU12" s="239"/>
      <c r="CW12" s="239"/>
      <c r="CX12" s="239"/>
      <c r="CY12" s="218"/>
      <c r="DA12" s="196"/>
      <c r="DB12" s="238"/>
      <c r="DC12" s="238"/>
      <c r="DD12" s="190"/>
      <c r="DE12" s="238"/>
      <c r="DF12" s="238"/>
      <c r="DG12" s="196"/>
      <c r="DH12" s="239"/>
      <c r="DI12" s="239"/>
      <c r="DL12" s="240"/>
      <c r="DM12" s="196"/>
      <c r="DN12" s="239"/>
      <c r="DO12" s="239"/>
      <c r="DQ12" s="239"/>
      <c r="DR12" s="239"/>
      <c r="DS12" s="218"/>
      <c r="DU12" s="196"/>
      <c r="DV12" s="238"/>
      <c r="DW12" s="238"/>
      <c r="DX12" s="190"/>
      <c r="DY12" s="238"/>
      <c r="DZ12" s="238"/>
      <c r="EA12" s="196"/>
      <c r="EC12" s="241"/>
      <c r="EF12" s="240"/>
      <c r="EG12" s="196"/>
      <c r="EH12" s="239"/>
      <c r="EI12" s="239"/>
      <c r="EK12" s="239"/>
      <c r="EL12" s="239"/>
      <c r="EM12" s="218"/>
      <c r="EO12" s="196"/>
      <c r="EP12" s="238"/>
      <c r="EQ12" s="238"/>
      <c r="ER12" s="190"/>
      <c r="ES12" s="238"/>
      <c r="ET12" s="238"/>
      <c r="EU12" s="196"/>
      <c r="EV12" s="239"/>
      <c r="EW12" s="239"/>
      <c r="EZ12" s="240"/>
      <c r="FA12" s="196"/>
      <c r="FB12" s="239"/>
      <c r="FC12" s="239"/>
      <c r="FE12" s="239"/>
      <c r="FF12" s="239"/>
      <c r="FG12" s="218"/>
      <c r="FI12" s="196"/>
      <c r="FJ12" s="238"/>
      <c r="FK12" s="238"/>
      <c r="FL12" s="190"/>
      <c r="FM12" s="238"/>
      <c r="FN12" s="238"/>
      <c r="FO12" s="196"/>
      <c r="FP12" s="239"/>
      <c r="FQ12" s="239"/>
      <c r="FT12" s="240"/>
      <c r="FU12" s="196"/>
      <c r="FV12" s="239"/>
      <c r="FW12" s="239"/>
      <c r="FY12" s="239"/>
      <c r="FZ12" s="239"/>
      <c r="GA12" s="218"/>
      <c r="GC12" s="196"/>
      <c r="GD12" s="238"/>
      <c r="GE12" s="190"/>
      <c r="GF12" s="190"/>
      <c r="GG12" s="238"/>
      <c r="GH12" s="190"/>
      <c r="GI12" s="242"/>
      <c r="GN12" s="240"/>
      <c r="GU12" s="218"/>
      <c r="GW12" s="196"/>
      <c r="GX12" s="238"/>
      <c r="GY12" s="190"/>
      <c r="GZ12" s="190"/>
      <c r="HA12" s="238"/>
      <c r="HB12" s="190"/>
      <c r="HC12" s="242"/>
      <c r="HH12" s="240"/>
      <c r="HO12" s="218"/>
      <c r="HQ12" s="196"/>
      <c r="HR12" s="238"/>
      <c r="HS12" s="190"/>
      <c r="HT12" s="190"/>
      <c r="HU12" s="238"/>
      <c r="HV12" s="190"/>
      <c r="HW12" s="242"/>
      <c r="IB12" s="240"/>
      <c r="II12" s="218"/>
      <c r="IK12" s="196"/>
      <c r="IL12" s="238"/>
      <c r="IM12" s="190"/>
      <c r="IN12" s="190"/>
      <c r="IO12" s="238"/>
      <c r="IP12" s="190"/>
      <c r="IQ12" s="242"/>
      <c r="IV12" s="240"/>
    </row>
    <row r="13" spans="1:262" s="216" customFormat="1" ht="13.5" customHeight="1" x14ac:dyDescent="0.25">
      <c r="A13" s="243"/>
      <c r="B13" s="190"/>
      <c r="C13" s="218"/>
      <c r="E13" s="196"/>
      <c r="F13" s="238"/>
      <c r="G13" s="239"/>
      <c r="H13" s="190"/>
      <c r="I13" s="238"/>
      <c r="J13" s="239"/>
      <c r="K13" s="239"/>
      <c r="L13" s="239"/>
      <c r="M13" s="239"/>
      <c r="P13" s="240"/>
      <c r="Q13" s="196"/>
      <c r="R13" s="239"/>
      <c r="S13" s="239"/>
      <c r="U13" s="239"/>
      <c r="V13" s="239"/>
      <c r="W13" s="218"/>
      <c r="Y13" s="196"/>
      <c r="Z13" s="238"/>
      <c r="AA13" s="238"/>
      <c r="AB13" s="190"/>
      <c r="AC13" s="238"/>
      <c r="AD13" s="238"/>
      <c r="AE13" s="196"/>
      <c r="AF13" s="239"/>
      <c r="AG13" s="239"/>
      <c r="AJ13" s="240"/>
      <c r="AK13" s="196"/>
      <c r="AM13" s="239"/>
      <c r="AO13" s="239"/>
      <c r="AP13" s="239"/>
      <c r="AQ13" s="218"/>
      <c r="AS13" s="196"/>
      <c r="AT13" s="238"/>
      <c r="AU13" s="238"/>
      <c r="AV13" s="190"/>
      <c r="AW13" s="238"/>
      <c r="AX13" s="238"/>
      <c r="AY13" s="196"/>
      <c r="AZ13" s="239"/>
      <c r="BA13" s="239"/>
      <c r="BD13" s="240"/>
      <c r="BE13" s="196"/>
      <c r="BF13" s="239"/>
      <c r="BG13" s="239"/>
      <c r="BI13" s="239"/>
      <c r="BJ13" s="239"/>
      <c r="BK13" s="218"/>
      <c r="BM13" s="196"/>
      <c r="BN13" s="238"/>
      <c r="BO13" s="238"/>
      <c r="BP13" s="190"/>
      <c r="BQ13" s="238"/>
      <c r="BR13" s="238"/>
      <c r="BS13" s="196"/>
      <c r="BT13" s="239"/>
      <c r="BU13" s="239"/>
      <c r="BX13" s="240"/>
      <c r="BY13" s="196"/>
      <c r="BZ13" s="239"/>
      <c r="CA13" s="239"/>
      <c r="CC13" s="239"/>
      <c r="CD13" s="239"/>
      <c r="CE13" s="196"/>
      <c r="CG13" s="196"/>
      <c r="CH13" s="238"/>
      <c r="CI13" s="238"/>
      <c r="CJ13" s="190"/>
      <c r="CK13" s="238"/>
      <c r="CL13" s="238"/>
      <c r="CM13" s="196"/>
      <c r="CN13" s="239"/>
      <c r="CO13" s="239"/>
      <c r="CR13" s="240"/>
      <c r="CS13" s="196"/>
      <c r="CT13" s="239"/>
      <c r="CU13" s="239"/>
      <c r="CW13" s="239"/>
      <c r="CX13" s="239"/>
      <c r="CY13" s="218"/>
      <c r="DA13" s="196"/>
      <c r="DB13" s="238"/>
      <c r="DC13" s="238"/>
      <c r="DD13" s="190"/>
      <c r="DE13" s="238"/>
      <c r="DF13" s="238"/>
      <c r="DG13" s="196"/>
      <c r="DH13" s="239"/>
      <c r="DI13" s="239"/>
      <c r="DL13" s="240"/>
      <c r="DM13" s="196"/>
      <c r="DN13" s="239"/>
      <c r="DO13" s="239"/>
      <c r="DQ13" s="239"/>
      <c r="DR13" s="239"/>
      <c r="DS13" s="218"/>
      <c r="DU13" s="196"/>
      <c r="DV13" s="238"/>
      <c r="DW13" s="238"/>
      <c r="DX13" s="190"/>
      <c r="DY13" s="238"/>
      <c r="DZ13" s="238"/>
      <c r="EA13" s="196"/>
      <c r="EC13" s="241"/>
      <c r="EF13" s="240"/>
      <c r="EG13" s="196"/>
      <c r="EH13" s="239"/>
      <c r="EI13" s="239"/>
      <c r="EK13" s="239"/>
      <c r="EL13" s="239"/>
      <c r="EM13" s="218"/>
      <c r="EO13" s="196"/>
      <c r="EP13" s="238"/>
      <c r="EQ13" s="238"/>
      <c r="ER13" s="190"/>
      <c r="ES13" s="238"/>
      <c r="ET13" s="238"/>
      <c r="EU13" s="196"/>
      <c r="EV13" s="239"/>
      <c r="EW13" s="239"/>
      <c r="EZ13" s="240"/>
      <c r="FA13" s="196"/>
      <c r="FB13" s="239"/>
      <c r="FC13" s="239"/>
      <c r="FE13" s="239"/>
      <c r="FF13" s="239"/>
      <c r="FG13" s="218"/>
      <c r="FI13" s="196"/>
      <c r="FJ13" s="238"/>
      <c r="FK13" s="238"/>
      <c r="FL13" s="190"/>
      <c r="FM13" s="238"/>
      <c r="FN13" s="238"/>
      <c r="FO13" s="196"/>
      <c r="FP13" s="239"/>
      <c r="FQ13" s="239"/>
      <c r="FT13" s="240"/>
      <c r="FU13" s="196"/>
      <c r="FV13" s="239"/>
      <c r="FW13" s="239"/>
      <c r="FY13" s="239"/>
      <c r="FZ13" s="239"/>
      <c r="GA13" s="218"/>
      <c r="GB13" s="244"/>
      <c r="GC13" s="244"/>
      <c r="GD13" s="245"/>
      <c r="GE13" s="190"/>
      <c r="GF13" s="246"/>
      <c r="GG13" s="245"/>
      <c r="GH13" s="190"/>
      <c r="GI13" s="224"/>
      <c r="GJ13" s="190"/>
      <c r="GK13" s="190"/>
      <c r="GL13" s="190"/>
      <c r="GM13" s="190"/>
      <c r="GN13" s="225"/>
      <c r="GO13" s="190"/>
      <c r="GP13" s="190"/>
      <c r="GQ13" s="190"/>
      <c r="GR13" s="190"/>
      <c r="GS13" s="190"/>
      <c r="GT13" s="190"/>
      <c r="GU13" s="218"/>
      <c r="GV13" s="244"/>
      <c r="GW13" s="244"/>
      <c r="GX13" s="245"/>
      <c r="GY13" s="190"/>
      <c r="GZ13" s="246"/>
      <c r="HA13" s="245"/>
      <c r="HB13" s="190"/>
      <c r="HC13" s="224"/>
      <c r="HD13" s="190"/>
      <c r="HE13" s="190"/>
      <c r="HF13" s="190"/>
      <c r="HG13" s="190"/>
      <c r="HH13" s="225"/>
      <c r="HI13" s="190"/>
      <c r="HJ13" s="190"/>
      <c r="HK13" s="190"/>
      <c r="HL13" s="190"/>
      <c r="HM13" s="190"/>
      <c r="HN13" s="190"/>
      <c r="HO13" s="218"/>
      <c r="HP13" s="244"/>
      <c r="HQ13" s="244"/>
      <c r="HR13" s="245"/>
      <c r="HS13" s="190"/>
      <c r="HT13" s="246"/>
      <c r="HU13" s="245"/>
      <c r="HV13" s="190"/>
      <c r="HW13" s="224"/>
      <c r="HX13" s="190"/>
      <c r="HY13" s="190"/>
      <c r="HZ13" s="190"/>
      <c r="IA13" s="190"/>
      <c r="IB13" s="225"/>
      <c r="IC13" s="190"/>
      <c r="ID13" s="190"/>
      <c r="IE13" s="190"/>
      <c r="IF13" s="190"/>
      <c r="IG13" s="190"/>
      <c r="IH13" s="190"/>
      <c r="II13" s="218"/>
      <c r="IJ13" s="244"/>
      <c r="IK13" s="244"/>
      <c r="IL13" s="245"/>
      <c r="IM13" s="190"/>
      <c r="IN13" s="246"/>
      <c r="IO13" s="245"/>
      <c r="IP13" s="190"/>
      <c r="IQ13" s="224"/>
      <c r="IR13" s="190"/>
      <c r="IS13" s="190"/>
      <c r="IT13" s="190"/>
      <c r="IU13" s="190"/>
      <c r="IV13" s="225"/>
      <c r="IW13" s="190"/>
      <c r="IX13" s="190"/>
      <c r="IY13" s="190"/>
      <c r="IZ13" s="190"/>
      <c r="JA13" s="190"/>
      <c r="JB13" s="190"/>
    </row>
    <row r="14" spans="1:262" s="216" customFormat="1" ht="13.5" customHeight="1" x14ac:dyDescent="0.25">
      <c r="B14" s="190"/>
      <c r="C14" s="218"/>
      <c r="E14" s="196"/>
      <c r="F14" s="238"/>
      <c r="G14" s="239"/>
      <c r="H14" s="190"/>
      <c r="I14" s="238"/>
      <c r="J14" s="239"/>
      <c r="K14" s="239"/>
      <c r="L14" s="239"/>
      <c r="M14" s="239"/>
      <c r="P14" s="240"/>
      <c r="Q14" s="196"/>
      <c r="R14" s="239"/>
      <c r="S14" s="239"/>
      <c r="U14" s="239"/>
      <c r="V14" s="239"/>
      <c r="W14" s="218"/>
      <c r="Y14" s="196"/>
      <c r="Z14" s="238"/>
      <c r="AA14" s="238"/>
      <c r="AB14" s="190"/>
      <c r="AC14" s="238"/>
      <c r="AD14" s="238"/>
      <c r="AE14" s="196"/>
      <c r="AF14" s="239"/>
      <c r="AG14" s="239"/>
      <c r="AJ14" s="240"/>
      <c r="AK14" s="196"/>
      <c r="AM14" s="239"/>
      <c r="AO14" s="239"/>
      <c r="AP14" s="239"/>
      <c r="AQ14" s="218"/>
      <c r="AS14" s="196"/>
      <c r="AT14" s="238"/>
      <c r="AU14" s="238"/>
      <c r="AV14" s="190"/>
      <c r="AW14" s="238"/>
      <c r="AX14" s="238"/>
      <c r="AY14" s="196"/>
      <c r="AZ14" s="239"/>
      <c r="BA14" s="239"/>
      <c r="BD14" s="240"/>
      <c r="BE14" s="196"/>
      <c r="BF14" s="239"/>
      <c r="BG14" s="239"/>
      <c r="BI14" s="239"/>
      <c r="BJ14" s="239"/>
      <c r="BK14" s="218"/>
      <c r="BM14" s="196"/>
      <c r="BN14" s="238"/>
      <c r="BO14" s="238"/>
      <c r="BP14" s="190"/>
      <c r="BQ14" s="238"/>
      <c r="BR14" s="238"/>
      <c r="BS14" s="196"/>
      <c r="BT14" s="239"/>
      <c r="BU14" s="239"/>
      <c r="BX14" s="240"/>
      <c r="BY14" s="196"/>
      <c r="BZ14" s="239"/>
      <c r="CA14" s="239"/>
      <c r="CC14" s="239"/>
      <c r="CD14" s="239"/>
      <c r="CE14" s="196"/>
      <c r="CG14" s="196"/>
      <c r="CH14" s="238"/>
      <c r="CI14" s="238"/>
      <c r="CJ14" s="190"/>
      <c r="CK14" s="238"/>
      <c r="CL14" s="238"/>
      <c r="CM14" s="196"/>
      <c r="CN14" s="239"/>
      <c r="CO14" s="239"/>
      <c r="CR14" s="240"/>
      <c r="CS14" s="196"/>
      <c r="CT14" s="239"/>
      <c r="CU14" s="239"/>
      <c r="CW14" s="239"/>
      <c r="CX14" s="239"/>
      <c r="CY14" s="218"/>
      <c r="DA14" s="196"/>
      <c r="DB14" s="238"/>
      <c r="DC14" s="238"/>
      <c r="DD14" s="190"/>
      <c r="DE14" s="238"/>
      <c r="DF14" s="238"/>
      <c r="DG14" s="196"/>
      <c r="DH14" s="239"/>
      <c r="DI14" s="239"/>
      <c r="DL14" s="240"/>
      <c r="DM14" s="196"/>
      <c r="DN14" s="239"/>
      <c r="DO14" s="239"/>
      <c r="DQ14" s="239"/>
      <c r="DR14" s="239"/>
      <c r="DS14" s="218"/>
      <c r="DU14" s="196"/>
      <c r="DV14" s="238"/>
      <c r="DW14" s="238"/>
      <c r="DX14" s="190"/>
      <c r="DY14" s="238"/>
      <c r="DZ14" s="238"/>
      <c r="EA14" s="196"/>
      <c r="EC14" s="241"/>
      <c r="EF14" s="240"/>
      <c r="EG14" s="196"/>
      <c r="EH14" s="239"/>
      <c r="EI14" s="239"/>
      <c r="EK14" s="239"/>
      <c r="EL14" s="239"/>
      <c r="EM14" s="218"/>
      <c r="EO14" s="196"/>
      <c r="EP14" s="238"/>
      <c r="EQ14" s="238"/>
      <c r="ER14" s="190"/>
      <c r="ES14" s="238"/>
      <c r="ET14" s="238"/>
      <c r="EU14" s="196"/>
      <c r="EV14" s="239"/>
      <c r="EW14" s="239"/>
      <c r="EZ14" s="240"/>
      <c r="FA14" s="196"/>
      <c r="FB14" s="239"/>
      <c r="FC14" s="239"/>
      <c r="FE14" s="239"/>
      <c r="FF14" s="239"/>
      <c r="FG14" s="218"/>
      <c r="FI14" s="196"/>
      <c r="FJ14" s="238"/>
      <c r="FK14" s="238"/>
      <c r="FL14" s="190"/>
      <c r="FM14" s="238"/>
      <c r="FN14" s="238"/>
      <c r="FO14" s="196"/>
      <c r="FP14" s="239"/>
      <c r="FQ14" s="239"/>
      <c r="FT14" s="240"/>
      <c r="FU14" s="196"/>
      <c r="FV14" s="239"/>
      <c r="FW14" s="239"/>
      <c r="FY14" s="239"/>
      <c r="FZ14" s="239"/>
      <c r="GA14" s="218"/>
      <c r="GC14" s="196"/>
      <c r="GD14" s="238"/>
      <c r="GE14" s="190"/>
      <c r="GF14" s="217"/>
      <c r="GG14" s="238"/>
      <c r="GH14" s="190"/>
      <c r="GI14" s="242"/>
      <c r="GN14" s="240"/>
      <c r="GU14" s="218"/>
      <c r="GW14" s="196"/>
      <c r="GX14" s="238"/>
      <c r="GY14" s="190"/>
      <c r="GZ14" s="217"/>
      <c r="HA14" s="238"/>
      <c r="HB14" s="190"/>
      <c r="HC14" s="242"/>
      <c r="HH14" s="240"/>
      <c r="HO14" s="218"/>
      <c r="HQ14" s="196"/>
      <c r="HR14" s="238"/>
      <c r="HS14" s="190"/>
      <c r="HT14" s="217"/>
      <c r="HU14" s="238"/>
      <c r="HV14" s="190"/>
      <c r="HW14" s="242"/>
      <c r="IB14" s="240"/>
      <c r="II14" s="218"/>
      <c r="IK14" s="196"/>
      <c r="IL14" s="238"/>
      <c r="IM14" s="190"/>
      <c r="IN14" s="217"/>
      <c r="IO14" s="238"/>
      <c r="IP14" s="190"/>
      <c r="IQ14" s="242"/>
      <c r="IV14" s="240"/>
    </row>
    <row r="15" spans="1:262" s="216" customFormat="1" ht="13.5" customHeight="1" x14ac:dyDescent="0.25">
      <c r="B15" s="190"/>
      <c r="C15" s="218"/>
      <c r="E15" s="196"/>
      <c r="F15" s="238"/>
      <c r="G15" s="239"/>
      <c r="H15" s="190"/>
      <c r="I15" s="238"/>
      <c r="J15" s="239"/>
      <c r="K15" s="239"/>
      <c r="L15" s="239"/>
      <c r="M15" s="239"/>
      <c r="P15" s="240"/>
      <c r="Q15" s="196"/>
      <c r="R15" s="239"/>
      <c r="S15" s="239"/>
      <c r="U15" s="239"/>
      <c r="V15" s="239"/>
      <c r="W15" s="218"/>
      <c r="Y15" s="196"/>
      <c r="Z15" s="238"/>
      <c r="AA15" s="238"/>
      <c r="AB15" s="190"/>
      <c r="AC15" s="238"/>
      <c r="AD15" s="238"/>
      <c r="AE15" s="196"/>
      <c r="AF15" s="239"/>
      <c r="AG15" s="239"/>
      <c r="AJ15" s="240"/>
      <c r="AK15" s="196"/>
      <c r="AM15" s="239"/>
      <c r="AO15" s="239"/>
      <c r="AP15" s="239"/>
      <c r="AQ15" s="218"/>
      <c r="AS15" s="196"/>
      <c r="AT15" s="238"/>
      <c r="AU15" s="238"/>
      <c r="AV15" s="190"/>
      <c r="AW15" s="238"/>
      <c r="AX15" s="238"/>
      <c r="AY15" s="196"/>
      <c r="AZ15" s="239"/>
      <c r="BA15" s="239"/>
      <c r="BD15" s="240"/>
      <c r="BE15" s="196"/>
      <c r="BF15" s="239"/>
      <c r="BG15" s="239"/>
      <c r="BI15" s="239"/>
      <c r="BJ15" s="239"/>
      <c r="BK15" s="218"/>
      <c r="BM15" s="196"/>
      <c r="BN15" s="238"/>
      <c r="BO15" s="238"/>
      <c r="BP15" s="190"/>
      <c r="BQ15" s="238"/>
      <c r="BR15" s="238"/>
      <c r="BS15" s="196"/>
      <c r="BT15" s="239"/>
      <c r="BU15" s="239"/>
      <c r="BX15" s="240"/>
      <c r="BY15" s="196"/>
      <c r="BZ15" s="239"/>
      <c r="CA15" s="239"/>
      <c r="CC15" s="239"/>
      <c r="CD15" s="239"/>
      <c r="CE15" s="196"/>
      <c r="CG15" s="196"/>
      <c r="CH15" s="238"/>
      <c r="CI15" s="238"/>
      <c r="CJ15" s="190"/>
      <c r="CK15" s="238"/>
      <c r="CL15" s="238"/>
      <c r="CM15" s="196"/>
      <c r="CN15" s="239"/>
      <c r="CO15" s="239"/>
      <c r="CR15" s="240"/>
      <c r="CS15" s="196"/>
      <c r="CT15" s="239"/>
      <c r="CU15" s="239"/>
      <c r="CW15" s="239"/>
      <c r="CX15" s="239"/>
      <c r="CY15" s="218"/>
      <c r="DA15" s="196"/>
      <c r="DB15" s="238"/>
      <c r="DC15" s="238"/>
      <c r="DD15" s="190"/>
      <c r="DE15" s="238"/>
      <c r="DF15" s="238"/>
      <c r="DG15" s="196"/>
      <c r="DH15" s="239"/>
      <c r="DI15" s="239"/>
      <c r="DL15" s="240"/>
      <c r="DM15" s="196"/>
      <c r="DN15" s="239"/>
      <c r="DO15" s="239"/>
      <c r="DQ15" s="239"/>
      <c r="DR15" s="239"/>
      <c r="DS15" s="218"/>
      <c r="DU15" s="196"/>
      <c r="DV15" s="238"/>
      <c r="DW15" s="238"/>
      <c r="DX15" s="190"/>
      <c r="DY15" s="238"/>
      <c r="DZ15" s="238"/>
      <c r="EA15" s="196"/>
      <c r="EC15" s="241"/>
      <c r="EF15" s="240"/>
      <c r="EG15" s="196"/>
      <c r="EH15" s="239"/>
      <c r="EI15" s="239"/>
      <c r="EK15" s="239"/>
      <c r="EL15" s="239"/>
      <c r="EM15" s="218"/>
      <c r="EO15" s="196"/>
      <c r="EP15" s="238"/>
      <c r="EQ15" s="238"/>
      <c r="ER15" s="190"/>
      <c r="ES15" s="238"/>
      <c r="ET15" s="238"/>
      <c r="EU15" s="196"/>
      <c r="EV15" s="239"/>
      <c r="EW15" s="239"/>
      <c r="EZ15" s="240"/>
      <c r="FA15" s="196"/>
      <c r="FB15" s="239"/>
      <c r="FC15" s="239"/>
      <c r="FE15" s="239"/>
      <c r="FF15" s="239"/>
      <c r="FG15" s="218"/>
      <c r="FI15" s="196"/>
      <c r="FJ15" s="238"/>
      <c r="FK15" s="238"/>
      <c r="FL15" s="190"/>
      <c r="FM15" s="238"/>
      <c r="FN15" s="238"/>
      <c r="FO15" s="196"/>
      <c r="FP15" s="239"/>
      <c r="FQ15" s="239"/>
      <c r="FT15" s="240"/>
      <c r="FU15" s="196"/>
      <c r="FV15" s="239"/>
      <c r="FW15" s="239"/>
      <c r="FY15" s="239"/>
      <c r="FZ15" s="239"/>
      <c r="GA15" s="218"/>
      <c r="GC15" s="190"/>
      <c r="GD15" s="238"/>
      <c r="GE15" s="190"/>
      <c r="GF15" s="190"/>
      <c r="GG15" s="238"/>
      <c r="GH15" s="190"/>
      <c r="GI15" s="242"/>
      <c r="GN15" s="240"/>
      <c r="GU15" s="218"/>
      <c r="GW15" s="190"/>
      <c r="GX15" s="238"/>
      <c r="GY15" s="190"/>
      <c r="GZ15" s="190"/>
      <c r="HA15" s="238"/>
      <c r="HB15" s="190"/>
      <c r="HC15" s="242"/>
      <c r="HH15" s="240"/>
      <c r="HO15" s="218"/>
      <c r="HQ15" s="190"/>
      <c r="HR15" s="238"/>
      <c r="HS15" s="190"/>
      <c r="HT15" s="190"/>
      <c r="HU15" s="238"/>
      <c r="HV15" s="190"/>
      <c r="HW15" s="242"/>
      <c r="IB15" s="240"/>
      <c r="II15" s="218"/>
      <c r="IK15" s="190"/>
      <c r="IL15" s="238"/>
      <c r="IM15" s="190"/>
      <c r="IN15" s="190"/>
      <c r="IO15" s="238"/>
      <c r="IP15" s="190"/>
      <c r="IQ15" s="242"/>
      <c r="IV15" s="240"/>
    </row>
    <row r="16" spans="1:262" s="216" customFormat="1" ht="13.5" customHeight="1" x14ac:dyDescent="0.25">
      <c r="B16" s="190"/>
      <c r="C16" s="218"/>
      <c r="E16" s="196"/>
      <c r="F16" s="238"/>
      <c r="G16" s="239"/>
      <c r="H16" s="190"/>
      <c r="I16" s="238"/>
      <c r="J16" s="239"/>
      <c r="K16" s="239"/>
      <c r="L16" s="239"/>
      <c r="M16" s="239"/>
      <c r="P16" s="240"/>
      <c r="Q16" s="196"/>
      <c r="R16" s="239"/>
      <c r="S16" s="239"/>
      <c r="U16" s="239"/>
      <c r="V16" s="239"/>
      <c r="W16" s="218"/>
      <c r="Y16" s="196"/>
      <c r="Z16" s="238"/>
      <c r="AA16" s="238"/>
      <c r="AB16" s="190"/>
      <c r="AC16" s="238"/>
      <c r="AD16" s="238"/>
      <c r="AE16" s="196"/>
      <c r="AF16" s="239"/>
      <c r="AG16" s="239"/>
      <c r="AJ16" s="240"/>
      <c r="AK16" s="196"/>
      <c r="AM16" s="239"/>
      <c r="AO16" s="239"/>
      <c r="AP16" s="239"/>
      <c r="AQ16" s="218"/>
      <c r="AS16" s="196"/>
      <c r="AT16" s="238"/>
      <c r="AU16" s="238"/>
      <c r="AV16" s="190"/>
      <c r="AW16" s="238"/>
      <c r="AX16" s="238"/>
      <c r="AY16" s="196"/>
      <c r="AZ16" s="239"/>
      <c r="BA16" s="239"/>
      <c r="BD16" s="240"/>
      <c r="BE16" s="196"/>
      <c r="BF16" s="239"/>
      <c r="BG16" s="239"/>
      <c r="BI16" s="239"/>
      <c r="BJ16" s="239"/>
      <c r="BK16" s="218"/>
      <c r="BM16" s="196"/>
      <c r="BN16" s="238"/>
      <c r="BO16" s="238"/>
      <c r="BP16" s="190"/>
      <c r="BQ16" s="238"/>
      <c r="BR16" s="238"/>
      <c r="BS16" s="196"/>
      <c r="BT16" s="239"/>
      <c r="BU16" s="239"/>
      <c r="BX16" s="240"/>
      <c r="BY16" s="196"/>
      <c r="BZ16" s="239"/>
      <c r="CA16" s="239"/>
      <c r="CC16" s="239"/>
      <c r="CD16" s="239"/>
      <c r="CE16" s="196"/>
      <c r="CG16" s="196"/>
      <c r="CH16" s="238"/>
      <c r="CI16" s="238"/>
      <c r="CJ16" s="190"/>
      <c r="CK16" s="238"/>
      <c r="CL16" s="238"/>
      <c r="CM16" s="196"/>
      <c r="CN16" s="239"/>
      <c r="CO16" s="239"/>
      <c r="CR16" s="240"/>
      <c r="CS16" s="196"/>
      <c r="CT16" s="239"/>
      <c r="CU16" s="239"/>
      <c r="CW16" s="239"/>
      <c r="CX16" s="239"/>
      <c r="CY16" s="218"/>
      <c r="DA16" s="196"/>
      <c r="DB16" s="238"/>
      <c r="DC16" s="238"/>
      <c r="DD16" s="190"/>
      <c r="DE16" s="238"/>
      <c r="DF16" s="238"/>
      <c r="DG16" s="196"/>
      <c r="DH16" s="239"/>
      <c r="DI16" s="239"/>
      <c r="DL16" s="240"/>
      <c r="DM16" s="196"/>
      <c r="DN16" s="239"/>
      <c r="DO16" s="239"/>
      <c r="DQ16" s="239"/>
      <c r="DR16" s="239"/>
      <c r="DS16" s="218"/>
      <c r="DU16" s="196"/>
      <c r="DV16" s="238"/>
      <c r="DW16" s="238"/>
      <c r="DX16" s="190"/>
      <c r="DY16" s="238"/>
      <c r="DZ16" s="238"/>
      <c r="EA16" s="196"/>
      <c r="EC16" s="241"/>
      <c r="EF16" s="240"/>
      <c r="EG16" s="196"/>
      <c r="EH16" s="239"/>
      <c r="EI16" s="239"/>
      <c r="EK16" s="239"/>
      <c r="EL16" s="239"/>
      <c r="EM16" s="218"/>
      <c r="EO16" s="196"/>
      <c r="EP16" s="238"/>
      <c r="EQ16" s="238"/>
      <c r="ER16" s="190"/>
      <c r="ES16" s="238"/>
      <c r="ET16" s="238"/>
      <c r="EU16" s="196"/>
      <c r="EV16" s="239"/>
      <c r="EW16" s="239"/>
      <c r="EZ16" s="240"/>
      <c r="FA16" s="196"/>
      <c r="FB16" s="239"/>
      <c r="FC16" s="239"/>
      <c r="FE16" s="239"/>
      <c r="FF16" s="239"/>
      <c r="FG16" s="218"/>
      <c r="FI16" s="196"/>
      <c r="FJ16" s="238"/>
      <c r="FK16" s="238"/>
      <c r="FL16" s="190"/>
      <c r="FM16" s="238"/>
      <c r="FN16" s="238"/>
      <c r="FO16" s="196"/>
      <c r="FP16" s="239"/>
      <c r="FQ16" s="239"/>
      <c r="FT16" s="240"/>
      <c r="FU16" s="196"/>
      <c r="FV16" s="239"/>
      <c r="FW16" s="239"/>
      <c r="FY16" s="239"/>
      <c r="FZ16" s="239"/>
      <c r="GA16" s="218"/>
      <c r="GC16" s="196"/>
      <c r="GD16" s="238"/>
      <c r="GE16" s="238"/>
      <c r="GF16" s="190"/>
      <c r="GG16" s="238"/>
      <c r="GH16" s="238"/>
      <c r="GI16" s="242"/>
      <c r="GN16" s="240"/>
      <c r="GU16" s="218"/>
      <c r="GW16" s="196"/>
      <c r="GX16" s="238"/>
      <c r="GY16" s="238"/>
      <c r="GZ16" s="190"/>
      <c r="HA16" s="238"/>
      <c r="HB16" s="238"/>
      <c r="HC16" s="242"/>
      <c r="HH16" s="240"/>
      <c r="HO16" s="218"/>
      <c r="HQ16" s="196"/>
      <c r="HR16" s="238"/>
      <c r="HS16" s="238"/>
      <c r="HT16" s="190"/>
      <c r="HU16" s="238"/>
      <c r="HV16" s="238"/>
      <c r="HW16" s="242"/>
      <c r="IB16" s="240"/>
      <c r="II16" s="218"/>
      <c r="IK16" s="196"/>
      <c r="IL16" s="238"/>
      <c r="IM16" s="238"/>
      <c r="IN16" s="190"/>
      <c r="IO16" s="238"/>
      <c r="IP16" s="238"/>
      <c r="IQ16" s="242"/>
      <c r="IV16" s="240"/>
    </row>
    <row r="17" spans="2:262" s="216" customFormat="1" ht="13.5" customHeight="1" x14ac:dyDescent="0.25">
      <c r="B17" s="190"/>
      <c r="C17" s="218"/>
      <c r="E17" s="196"/>
      <c r="F17" s="238"/>
      <c r="G17" s="239"/>
      <c r="H17" s="190"/>
      <c r="I17" s="238"/>
      <c r="J17" s="239"/>
      <c r="K17" s="239"/>
      <c r="L17" s="239"/>
      <c r="M17" s="239"/>
      <c r="P17" s="240"/>
      <c r="Q17" s="196"/>
      <c r="R17" s="239"/>
      <c r="S17" s="239"/>
      <c r="U17" s="239"/>
      <c r="V17" s="239"/>
      <c r="W17" s="218"/>
      <c r="Y17" s="196"/>
      <c r="Z17" s="238"/>
      <c r="AA17" s="238"/>
      <c r="AB17" s="190"/>
      <c r="AC17" s="238"/>
      <c r="AD17" s="238"/>
      <c r="AE17" s="196"/>
      <c r="AF17" s="239"/>
      <c r="AG17" s="239"/>
      <c r="AJ17" s="240"/>
      <c r="AK17" s="196"/>
      <c r="AM17" s="239"/>
      <c r="AO17" s="239"/>
      <c r="AP17" s="239"/>
      <c r="AQ17" s="218"/>
      <c r="AS17" s="196"/>
      <c r="AT17" s="238"/>
      <c r="AU17" s="238"/>
      <c r="AV17" s="190"/>
      <c r="AW17" s="238"/>
      <c r="AX17" s="238"/>
      <c r="AY17" s="196"/>
      <c r="AZ17" s="239"/>
      <c r="BA17" s="239"/>
      <c r="BD17" s="240"/>
      <c r="BE17" s="196"/>
      <c r="BF17" s="239"/>
      <c r="BG17" s="239"/>
      <c r="BI17" s="239"/>
      <c r="BJ17" s="239"/>
      <c r="BK17" s="218"/>
      <c r="BM17" s="196"/>
      <c r="BN17" s="238"/>
      <c r="BO17" s="238"/>
      <c r="BP17" s="190"/>
      <c r="BQ17" s="238"/>
      <c r="BR17" s="238"/>
      <c r="BS17" s="196"/>
      <c r="BT17" s="239"/>
      <c r="BU17" s="239"/>
      <c r="BX17" s="240"/>
      <c r="BY17" s="196"/>
      <c r="BZ17" s="239"/>
      <c r="CA17" s="239"/>
      <c r="CC17" s="239"/>
      <c r="CD17" s="239"/>
      <c r="CE17" s="196"/>
      <c r="CG17" s="196"/>
      <c r="CH17" s="238"/>
      <c r="CI17" s="238"/>
      <c r="CJ17" s="190"/>
      <c r="CK17" s="238"/>
      <c r="CL17" s="238"/>
      <c r="CM17" s="196"/>
      <c r="CN17" s="239"/>
      <c r="CO17" s="239"/>
      <c r="CR17" s="240"/>
      <c r="CS17" s="196"/>
      <c r="CT17" s="239"/>
      <c r="CU17" s="239"/>
      <c r="CW17" s="239"/>
      <c r="CX17" s="239"/>
      <c r="CY17" s="218"/>
      <c r="DA17" s="196"/>
      <c r="DB17" s="238"/>
      <c r="DC17" s="238"/>
      <c r="DD17" s="190"/>
      <c r="DE17" s="238"/>
      <c r="DF17" s="238"/>
      <c r="DG17" s="196"/>
      <c r="DH17" s="239"/>
      <c r="DI17" s="239"/>
      <c r="DL17" s="240"/>
      <c r="DM17" s="196"/>
      <c r="DN17" s="239"/>
      <c r="DO17" s="239"/>
      <c r="DQ17" s="239"/>
      <c r="DR17" s="239"/>
      <c r="DS17" s="218"/>
      <c r="DU17" s="196"/>
      <c r="DV17" s="238"/>
      <c r="DW17" s="238"/>
      <c r="DX17" s="190"/>
      <c r="DY17" s="238"/>
      <c r="DZ17" s="238"/>
      <c r="EA17" s="196"/>
      <c r="EC17" s="241"/>
      <c r="EF17" s="240"/>
      <c r="EG17" s="196"/>
      <c r="EH17" s="239"/>
      <c r="EI17" s="239"/>
      <c r="EK17" s="239"/>
      <c r="EL17" s="239"/>
      <c r="EM17" s="218"/>
      <c r="EO17" s="196"/>
      <c r="EP17" s="238"/>
      <c r="EQ17" s="238"/>
      <c r="ER17" s="190"/>
      <c r="ES17" s="238"/>
      <c r="ET17" s="238"/>
      <c r="EU17" s="196"/>
      <c r="EV17" s="239"/>
      <c r="EW17" s="239"/>
      <c r="EZ17" s="240"/>
      <c r="FA17" s="196"/>
      <c r="FB17" s="239"/>
      <c r="FC17" s="239"/>
      <c r="FE17" s="239"/>
      <c r="FF17" s="239"/>
      <c r="FG17" s="218"/>
      <c r="FI17" s="196"/>
      <c r="FJ17" s="238"/>
      <c r="FK17" s="238"/>
      <c r="FL17" s="190"/>
      <c r="FM17" s="238"/>
      <c r="FN17" s="238"/>
      <c r="FO17" s="196"/>
      <c r="FP17" s="239"/>
      <c r="FQ17" s="239"/>
      <c r="FT17" s="240"/>
      <c r="FU17" s="196"/>
      <c r="FV17" s="239"/>
      <c r="FW17" s="239"/>
      <c r="FY17" s="239"/>
      <c r="FZ17" s="239"/>
      <c r="GA17" s="218"/>
      <c r="GC17" s="196"/>
      <c r="GD17" s="238"/>
      <c r="GF17" s="190"/>
      <c r="GG17" s="238"/>
      <c r="GI17" s="242"/>
      <c r="GN17" s="240"/>
      <c r="GU17" s="218"/>
      <c r="GW17" s="196"/>
      <c r="GX17" s="238"/>
      <c r="GZ17" s="190"/>
      <c r="HA17" s="238"/>
      <c r="HC17" s="242"/>
      <c r="HH17" s="240"/>
      <c r="HO17" s="218"/>
      <c r="HQ17" s="196"/>
      <c r="HR17" s="238"/>
      <c r="HT17" s="190"/>
      <c r="HU17" s="238"/>
      <c r="HW17" s="242"/>
      <c r="IB17" s="240"/>
      <c r="II17" s="218"/>
      <c r="IK17" s="196"/>
      <c r="IL17" s="238"/>
      <c r="IN17" s="190"/>
      <c r="IO17" s="238"/>
      <c r="IQ17" s="242"/>
      <c r="IV17" s="240"/>
    </row>
    <row r="18" spans="2:262" s="216" customFormat="1" ht="13.5" customHeight="1" x14ac:dyDescent="0.25">
      <c r="B18" s="190"/>
      <c r="C18" s="218"/>
      <c r="E18" s="196"/>
      <c r="F18" s="238"/>
      <c r="G18" s="239"/>
      <c r="H18" s="190"/>
      <c r="I18" s="238"/>
      <c r="J18" s="239"/>
      <c r="K18" s="239"/>
      <c r="L18" s="239"/>
      <c r="M18" s="239"/>
      <c r="P18" s="240"/>
      <c r="Q18" s="196"/>
      <c r="R18" s="239"/>
      <c r="S18" s="239"/>
      <c r="U18" s="239"/>
      <c r="V18" s="239"/>
      <c r="W18" s="218"/>
      <c r="Y18" s="196"/>
      <c r="Z18" s="238"/>
      <c r="AA18" s="238"/>
      <c r="AB18" s="190"/>
      <c r="AC18" s="238"/>
      <c r="AD18" s="238"/>
      <c r="AE18" s="196"/>
      <c r="AF18" s="239"/>
      <c r="AG18" s="239"/>
      <c r="AJ18" s="240"/>
      <c r="AK18" s="196"/>
      <c r="AM18" s="239"/>
      <c r="AO18" s="239"/>
      <c r="AP18" s="239"/>
      <c r="AQ18" s="218"/>
      <c r="AS18" s="196"/>
      <c r="AT18" s="238"/>
      <c r="AU18" s="238"/>
      <c r="AV18" s="190"/>
      <c r="AW18" s="238"/>
      <c r="AX18" s="238"/>
      <c r="AY18" s="196"/>
      <c r="AZ18" s="239"/>
      <c r="BA18" s="239"/>
      <c r="BD18" s="240"/>
      <c r="BE18" s="196"/>
      <c r="BF18" s="239"/>
      <c r="BG18" s="239"/>
      <c r="BI18" s="239"/>
      <c r="BJ18" s="239"/>
      <c r="BK18" s="218"/>
      <c r="BM18" s="196"/>
      <c r="BN18" s="238"/>
      <c r="BO18" s="238"/>
      <c r="BP18" s="190"/>
      <c r="BQ18" s="238"/>
      <c r="BR18" s="238"/>
      <c r="BS18" s="196"/>
      <c r="BT18" s="239"/>
      <c r="BU18" s="239"/>
      <c r="BX18" s="240"/>
      <c r="BY18" s="196"/>
      <c r="BZ18" s="239"/>
      <c r="CA18" s="239"/>
      <c r="CC18" s="239"/>
      <c r="CD18" s="239"/>
      <c r="CE18" s="196"/>
      <c r="CG18" s="196"/>
      <c r="CH18" s="238"/>
      <c r="CI18" s="238"/>
      <c r="CJ18" s="190"/>
      <c r="CK18" s="238"/>
      <c r="CL18" s="238"/>
      <c r="CM18" s="196"/>
      <c r="CN18" s="239"/>
      <c r="CO18" s="239"/>
      <c r="CR18" s="240"/>
      <c r="CS18" s="196"/>
      <c r="CT18" s="239"/>
      <c r="CU18" s="239"/>
      <c r="CW18" s="239"/>
      <c r="CX18" s="239"/>
      <c r="CY18" s="218"/>
      <c r="DA18" s="196"/>
      <c r="DB18" s="238"/>
      <c r="DC18" s="238"/>
      <c r="DD18" s="190"/>
      <c r="DE18" s="238"/>
      <c r="DF18" s="238"/>
      <c r="DG18" s="196"/>
      <c r="DH18" s="239"/>
      <c r="DI18" s="239"/>
      <c r="DL18" s="240"/>
      <c r="DM18" s="196"/>
      <c r="DN18" s="239"/>
      <c r="DO18" s="239"/>
      <c r="DQ18" s="239"/>
      <c r="DR18" s="239"/>
      <c r="DS18" s="218"/>
      <c r="DU18" s="196"/>
      <c r="DV18" s="238"/>
      <c r="DW18" s="238"/>
      <c r="DX18" s="190"/>
      <c r="DY18" s="238"/>
      <c r="DZ18" s="238"/>
      <c r="EA18" s="196"/>
      <c r="EC18" s="241"/>
      <c r="EF18" s="240"/>
      <c r="EG18" s="196"/>
      <c r="EH18" s="239"/>
      <c r="EI18" s="239"/>
      <c r="EK18" s="239"/>
      <c r="EL18" s="239"/>
      <c r="EM18" s="218"/>
      <c r="EO18" s="196"/>
      <c r="EP18" s="238"/>
      <c r="EQ18" s="238"/>
      <c r="ER18" s="190"/>
      <c r="ES18" s="238"/>
      <c r="ET18" s="238"/>
      <c r="EU18" s="196"/>
      <c r="EV18" s="239"/>
      <c r="EW18" s="239"/>
      <c r="EZ18" s="240"/>
      <c r="FA18" s="196"/>
      <c r="FB18" s="239"/>
      <c r="FC18" s="239"/>
      <c r="FE18" s="239"/>
      <c r="FF18" s="239"/>
      <c r="FG18" s="218"/>
      <c r="FI18" s="196"/>
      <c r="FJ18" s="238"/>
      <c r="FK18" s="238"/>
      <c r="FL18" s="190"/>
      <c r="FM18" s="238"/>
      <c r="FN18" s="238"/>
      <c r="FO18" s="196"/>
      <c r="FP18" s="239"/>
      <c r="FQ18" s="239"/>
      <c r="FT18" s="240"/>
      <c r="FU18" s="196"/>
      <c r="FV18" s="239"/>
      <c r="FW18" s="239"/>
      <c r="FY18" s="239"/>
      <c r="FZ18" s="239"/>
      <c r="GA18" s="218"/>
      <c r="GC18" s="196"/>
      <c r="GD18" s="238"/>
      <c r="GE18" s="190"/>
      <c r="GF18" s="190"/>
      <c r="GG18" s="238"/>
      <c r="GH18" s="190"/>
      <c r="GI18" s="242"/>
      <c r="GN18" s="240"/>
      <c r="GU18" s="218"/>
      <c r="GW18" s="196"/>
      <c r="GX18" s="238"/>
      <c r="GY18" s="190"/>
      <c r="GZ18" s="190"/>
      <c r="HA18" s="238"/>
      <c r="HB18" s="190"/>
      <c r="HC18" s="242"/>
      <c r="HH18" s="240"/>
      <c r="HO18" s="218"/>
      <c r="HQ18" s="196"/>
      <c r="HR18" s="238"/>
      <c r="HS18" s="190"/>
      <c r="HT18" s="190"/>
      <c r="HU18" s="238"/>
      <c r="HV18" s="190"/>
      <c r="HW18" s="242"/>
      <c r="IB18" s="240"/>
      <c r="II18" s="218"/>
      <c r="IK18" s="196"/>
      <c r="IL18" s="238"/>
      <c r="IM18" s="190"/>
      <c r="IN18" s="190"/>
      <c r="IO18" s="238"/>
      <c r="IP18" s="190"/>
      <c r="IQ18" s="242"/>
      <c r="IV18" s="240"/>
    </row>
    <row r="19" spans="2:262" s="216" customFormat="1" ht="13.5" customHeight="1" x14ac:dyDescent="0.25">
      <c r="B19" s="190"/>
      <c r="C19" s="218"/>
      <c r="E19" s="196"/>
      <c r="F19" s="238"/>
      <c r="G19" s="239"/>
      <c r="H19" s="190"/>
      <c r="I19" s="238"/>
      <c r="J19" s="239"/>
      <c r="K19" s="239"/>
      <c r="L19" s="239"/>
      <c r="M19" s="239"/>
      <c r="P19" s="240"/>
      <c r="Q19" s="196"/>
      <c r="R19" s="239"/>
      <c r="S19" s="239"/>
      <c r="U19" s="239"/>
      <c r="V19" s="239"/>
      <c r="W19" s="218"/>
      <c r="Y19" s="196"/>
      <c r="Z19" s="238"/>
      <c r="AA19" s="238"/>
      <c r="AB19" s="190"/>
      <c r="AC19" s="238"/>
      <c r="AD19" s="238"/>
      <c r="AE19" s="196"/>
      <c r="AF19" s="239"/>
      <c r="AG19" s="239"/>
      <c r="AJ19" s="240"/>
      <c r="AK19" s="196"/>
      <c r="AM19" s="239"/>
      <c r="AO19" s="239"/>
      <c r="AP19" s="239"/>
      <c r="AQ19" s="218"/>
      <c r="AS19" s="196"/>
      <c r="AT19" s="238"/>
      <c r="AU19" s="238"/>
      <c r="AV19" s="190"/>
      <c r="AW19" s="238"/>
      <c r="AX19" s="238"/>
      <c r="AY19" s="196"/>
      <c r="AZ19" s="239"/>
      <c r="BA19" s="239"/>
      <c r="BD19" s="240"/>
      <c r="BE19" s="196"/>
      <c r="BF19" s="239"/>
      <c r="BG19" s="239"/>
      <c r="BI19" s="239"/>
      <c r="BJ19" s="239"/>
      <c r="BK19" s="218"/>
      <c r="BM19" s="196"/>
      <c r="BN19" s="238"/>
      <c r="BO19" s="238"/>
      <c r="BP19" s="190"/>
      <c r="BQ19" s="238"/>
      <c r="BR19" s="238"/>
      <c r="BS19" s="196"/>
      <c r="BT19" s="239"/>
      <c r="BU19" s="239"/>
      <c r="BX19" s="240"/>
      <c r="BY19" s="196"/>
      <c r="BZ19" s="239"/>
      <c r="CA19" s="239"/>
      <c r="CC19" s="239"/>
      <c r="CD19" s="239"/>
      <c r="CE19" s="196"/>
      <c r="CG19" s="196"/>
      <c r="CH19" s="238"/>
      <c r="CI19" s="238"/>
      <c r="CJ19" s="190"/>
      <c r="CK19" s="238"/>
      <c r="CL19" s="238"/>
      <c r="CM19" s="196"/>
      <c r="CN19" s="239"/>
      <c r="CO19" s="239"/>
      <c r="CR19" s="240"/>
      <c r="CS19" s="196"/>
      <c r="CT19" s="239"/>
      <c r="CU19" s="239"/>
      <c r="CW19" s="239"/>
      <c r="CX19" s="239"/>
      <c r="CY19" s="218"/>
      <c r="DA19" s="196"/>
      <c r="DB19" s="238"/>
      <c r="DC19" s="238"/>
      <c r="DD19" s="190"/>
      <c r="DE19" s="238"/>
      <c r="DF19" s="238"/>
      <c r="DG19" s="196"/>
      <c r="DH19" s="239"/>
      <c r="DI19" s="239"/>
      <c r="DL19" s="240"/>
      <c r="DM19" s="196"/>
      <c r="DN19" s="239"/>
      <c r="DO19" s="239"/>
      <c r="DQ19" s="239"/>
      <c r="DR19" s="239"/>
      <c r="DS19" s="218"/>
      <c r="DU19" s="196"/>
      <c r="DV19" s="238"/>
      <c r="DW19" s="238"/>
      <c r="DX19" s="190"/>
      <c r="DY19" s="238"/>
      <c r="DZ19" s="238"/>
      <c r="EA19" s="196"/>
      <c r="EC19" s="241"/>
      <c r="EF19" s="240"/>
      <c r="EG19" s="196"/>
      <c r="EH19" s="239"/>
      <c r="EI19" s="239"/>
      <c r="EK19" s="239"/>
      <c r="EL19" s="239"/>
      <c r="EM19" s="218"/>
      <c r="EO19" s="196"/>
      <c r="EP19" s="238"/>
      <c r="EQ19" s="238"/>
      <c r="ER19" s="190"/>
      <c r="ES19" s="238"/>
      <c r="ET19" s="238"/>
      <c r="EU19" s="196"/>
      <c r="EV19" s="239"/>
      <c r="EW19" s="239"/>
      <c r="EZ19" s="240"/>
      <c r="FA19" s="196"/>
      <c r="FB19" s="239"/>
      <c r="FC19" s="239"/>
      <c r="FE19" s="239"/>
      <c r="FF19" s="239"/>
      <c r="FG19" s="218"/>
      <c r="FI19" s="196"/>
      <c r="FJ19" s="238"/>
      <c r="FK19" s="238"/>
      <c r="FL19" s="190"/>
      <c r="FM19" s="238"/>
      <c r="FN19" s="238"/>
      <c r="FO19" s="196"/>
      <c r="FP19" s="239"/>
      <c r="FQ19" s="239"/>
      <c r="FT19" s="240"/>
      <c r="FU19" s="196"/>
      <c r="FV19" s="239"/>
      <c r="FW19" s="239"/>
      <c r="FY19" s="239"/>
      <c r="FZ19" s="239"/>
      <c r="GA19" s="218"/>
      <c r="GC19" s="196"/>
      <c r="GD19" s="238"/>
      <c r="GE19" s="190"/>
      <c r="GF19" s="190"/>
      <c r="GG19" s="238"/>
      <c r="GH19" s="190"/>
      <c r="GI19" s="242"/>
      <c r="GN19" s="240"/>
      <c r="GU19" s="218"/>
      <c r="GW19" s="196"/>
      <c r="GX19" s="238"/>
      <c r="GY19" s="190"/>
      <c r="GZ19" s="190"/>
      <c r="HA19" s="238"/>
      <c r="HB19" s="190"/>
      <c r="HC19" s="242"/>
      <c r="HH19" s="240"/>
      <c r="HO19" s="218"/>
      <c r="HQ19" s="196"/>
      <c r="HR19" s="238"/>
      <c r="HS19" s="190"/>
      <c r="HT19" s="190"/>
      <c r="HU19" s="238"/>
      <c r="HV19" s="190"/>
      <c r="HW19" s="242"/>
      <c r="IB19" s="240"/>
      <c r="II19" s="218"/>
      <c r="IK19" s="196"/>
      <c r="IL19" s="238"/>
      <c r="IM19" s="190"/>
      <c r="IN19" s="190"/>
      <c r="IO19" s="238"/>
      <c r="IP19" s="190"/>
      <c r="IQ19" s="242"/>
      <c r="IV19" s="240"/>
    </row>
    <row r="20" spans="2:262" s="216" customFormat="1" ht="13.5" customHeight="1" x14ac:dyDescent="0.25">
      <c r="B20" s="190"/>
      <c r="C20" s="218"/>
      <c r="E20" s="196"/>
      <c r="F20" s="238"/>
      <c r="G20" s="239"/>
      <c r="H20" s="190"/>
      <c r="I20" s="238"/>
      <c r="J20" s="239"/>
      <c r="K20" s="239"/>
      <c r="L20" s="239"/>
      <c r="M20" s="239"/>
      <c r="P20" s="240"/>
      <c r="Q20" s="196"/>
      <c r="R20" s="239"/>
      <c r="S20" s="239"/>
      <c r="U20" s="239"/>
      <c r="V20" s="239"/>
      <c r="W20" s="218"/>
      <c r="Y20" s="196"/>
      <c r="Z20" s="238"/>
      <c r="AA20" s="238"/>
      <c r="AB20" s="190"/>
      <c r="AC20" s="238"/>
      <c r="AD20" s="238"/>
      <c r="AE20" s="196"/>
      <c r="AF20" s="239"/>
      <c r="AG20" s="239"/>
      <c r="AJ20" s="240"/>
      <c r="AK20" s="196"/>
      <c r="AM20" s="239"/>
      <c r="AO20" s="239"/>
      <c r="AP20" s="239"/>
      <c r="AQ20" s="218"/>
      <c r="AS20" s="196"/>
      <c r="AT20" s="238"/>
      <c r="AU20" s="238"/>
      <c r="AV20" s="190"/>
      <c r="AW20" s="238"/>
      <c r="AX20" s="238"/>
      <c r="AY20" s="196"/>
      <c r="AZ20" s="239"/>
      <c r="BA20" s="239"/>
      <c r="BD20" s="240"/>
      <c r="BE20" s="196"/>
      <c r="BF20" s="239"/>
      <c r="BG20" s="239"/>
      <c r="BI20" s="239"/>
      <c r="BJ20" s="239"/>
      <c r="BK20" s="218"/>
      <c r="BM20" s="196"/>
      <c r="BN20" s="238"/>
      <c r="BO20" s="238"/>
      <c r="BP20" s="190"/>
      <c r="BQ20" s="238"/>
      <c r="BR20" s="238"/>
      <c r="BS20" s="196"/>
      <c r="BT20" s="239"/>
      <c r="BU20" s="239"/>
      <c r="BX20" s="240"/>
      <c r="BY20" s="196"/>
      <c r="BZ20" s="239"/>
      <c r="CA20" s="239"/>
      <c r="CC20" s="239"/>
      <c r="CD20" s="239"/>
      <c r="CE20" s="196"/>
      <c r="CG20" s="196"/>
      <c r="CH20" s="238"/>
      <c r="CI20" s="238"/>
      <c r="CJ20" s="190"/>
      <c r="CK20" s="238"/>
      <c r="CL20" s="238"/>
      <c r="CM20" s="196"/>
      <c r="CN20" s="239"/>
      <c r="CO20" s="239"/>
      <c r="CR20" s="240"/>
      <c r="CS20" s="196"/>
      <c r="CT20" s="239"/>
      <c r="CU20" s="239"/>
      <c r="CW20" s="239"/>
      <c r="CX20" s="239"/>
      <c r="CY20" s="218"/>
      <c r="DA20" s="196"/>
      <c r="DB20" s="238"/>
      <c r="DC20" s="238"/>
      <c r="DD20" s="190"/>
      <c r="DE20" s="238"/>
      <c r="DF20" s="238"/>
      <c r="DG20" s="196"/>
      <c r="DH20" s="239"/>
      <c r="DI20" s="239"/>
      <c r="DL20" s="240"/>
      <c r="DM20" s="196"/>
      <c r="DN20" s="239"/>
      <c r="DO20" s="239"/>
      <c r="DQ20" s="239"/>
      <c r="DR20" s="239"/>
      <c r="DS20" s="218"/>
      <c r="DU20" s="196"/>
      <c r="DV20" s="238"/>
      <c r="DW20" s="238"/>
      <c r="DX20" s="190"/>
      <c r="DY20" s="238"/>
      <c r="DZ20" s="238"/>
      <c r="EA20" s="196"/>
      <c r="EC20" s="241"/>
      <c r="EF20" s="240"/>
      <c r="EG20" s="196"/>
      <c r="EH20" s="239"/>
      <c r="EI20" s="239"/>
      <c r="EK20" s="239"/>
      <c r="EL20" s="239"/>
      <c r="EM20" s="218"/>
      <c r="EO20" s="196"/>
      <c r="EP20" s="238"/>
      <c r="EQ20" s="238"/>
      <c r="ER20" s="190"/>
      <c r="ES20" s="238"/>
      <c r="ET20" s="238"/>
      <c r="EU20" s="196"/>
      <c r="EV20" s="239"/>
      <c r="EW20" s="239"/>
      <c r="EZ20" s="240"/>
      <c r="FA20" s="196"/>
      <c r="FB20" s="239"/>
      <c r="FC20" s="239"/>
      <c r="FE20" s="239"/>
      <c r="FF20" s="239"/>
      <c r="FG20" s="218"/>
      <c r="FI20" s="196"/>
      <c r="FJ20" s="238"/>
      <c r="FK20" s="238"/>
      <c r="FL20" s="190"/>
      <c r="FM20" s="238"/>
      <c r="FN20" s="238"/>
      <c r="FO20" s="196"/>
      <c r="FP20" s="239"/>
      <c r="FQ20" s="239"/>
      <c r="FT20" s="240"/>
      <c r="FU20" s="196"/>
      <c r="FV20" s="239"/>
      <c r="FW20" s="239"/>
      <c r="FY20" s="239"/>
      <c r="FZ20" s="239"/>
      <c r="GA20" s="218"/>
      <c r="GC20" s="196"/>
      <c r="GD20" s="238"/>
      <c r="GE20" s="190"/>
      <c r="GF20" s="190"/>
      <c r="GG20" s="238"/>
      <c r="GH20" s="190"/>
      <c r="GI20" s="242"/>
      <c r="GN20" s="240"/>
      <c r="GU20" s="218"/>
      <c r="GW20" s="196"/>
      <c r="GX20" s="238"/>
      <c r="GY20" s="190"/>
      <c r="GZ20" s="190"/>
      <c r="HA20" s="238"/>
      <c r="HB20" s="190"/>
      <c r="HC20" s="242"/>
      <c r="HH20" s="240"/>
      <c r="HO20" s="218"/>
      <c r="HQ20" s="196"/>
      <c r="HR20" s="238"/>
      <c r="HS20" s="190"/>
      <c r="HT20" s="190"/>
      <c r="HU20" s="238"/>
      <c r="HV20" s="190"/>
      <c r="HW20" s="242"/>
      <c r="IB20" s="240"/>
      <c r="II20" s="218"/>
      <c r="IK20" s="196"/>
      <c r="IL20" s="238"/>
      <c r="IM20" s="190"/>
      <c r="IN20" s="190"/>
      <c r="IO20" s="238"/>
      <c r="IP20" s="190"/>
      <c r="IQ20" s="242"/>
      <c r="IV20" s="240"/>
    </row>
    <row r="21" spans="2:262" s="216" customFormat="1" ht="13.5" customHeight="1" x14ac:dyDescent="0.25">
      <c r="B21" s="190"/>
      <c r="C21" s="218"/>
      <c r="E21" s="196"/>
      <c r="F21" s="238"/>
      <c r="G21" s="239"/>
      <c r="H21" s="190"/>
      <c r="I21" s="238"/>
      <c r="J21" s="239"/>
      <c r="K21" s="239"/>
      <c r="L21" s="239"/>
      <c r="M21" s="239"/>
      <c r="P21" s="240"/>
      <c r="Q21" s="196"/>
      <c r="R21" s="239"/>
      <c r="S21" s="239"/>
      <c r="U21" s="239"/>
      <c r="V21" s="239"/>
      <c r="W21" s="218"/>
      <c r="Y21" s="196"/>
      <c r="Z21" s="238"/>
      <c r="AA21" s="238"/>
      <c r="AB21" s="190"/>
      <c r="AC21" s="238"/>
      <c r="AD21" s="238"/>
      <c r="AE21" s="196"/>
      <c r="AF21" s="239"/>
      <c r="AG21" s="239"/>
      <c r="AJ21" s="240"/>
      <c r="AK21" s="196"/>
      <c r="AM21" s="239"/>
      <c r="AO21" s="239"/>
      <c r="AP21" s="239"/>
      <c r="AQ21" s="218"/>
      <c r="AS21" s="196"/>
      <c r="AT21" s="238"/>
      <c r="AU21" s="238"/>
      <c r="AV21" s="190"/>
      <c r="AW21" s="238"/>
      <c r="AX21" s="238"/>
      <c r="AY21" s="196"/>
      <c r="AZ21" s="239"/>
      <c r="BA21" s="239"/>
      <c r="BD21" s="240"/>
      <c r="BE21" s="196"/>
      <c r="BF21" s="239"/>
      <c r="BG21" s="239"/>
      <c r="BI21" s="239"/>
      <c r="BJ21" s="239"/>
      <c r="BK21" s="218"/>
      <c r="BM21" s="196"/>
      <c r="BN21" s="238"/>
      <c r="BO21" s="238"/>
      <c r="BP21" s="190"/>
      <c r="BQ21" s="238"/>
      <c r="BR21" s="238"/>
      <c r="BS21" s="196"/>
      <c r="BT21" s="239"/>
      <c r="BU21" s="239"/>
      <c r="BX21" s="240"/>
      <c r="BY21" s="196"/>
      <c r="BZ21" s="239"/>
      <c r="CA21" s="239"/>
      <c r="CC21" s="239"/>
      <c r="CD21" s="239"/>
      <c r="CE21" s="196"/>
      <c r="CG21" s="196"/>
      <c r="CH21" s="238"/>
      <c r="CI21" s="238"/>
      <c r="CJ21" s="190"/>
      <c r="CK21" s="238"/>
      <c r="CL21" s="238"/>
      <c r="CM21" s="196"/>
      <c r="CN21" s="239"/>
      <c r="CO21" s="239"/>
      <c r="CR21" s="240"/>
      <c r="CS21" s="196"/>
      <c r="CT21" s="239"/>
      <c r="CU21" s="239"/>
      <c r="CW21" s="239"/>
      <c r="CX21" s="239"/>
      <c r="CY21" s="218"/>
      <c r="DA21" s="196"/>
      <c r="DB21" s="238"/>
      <c r="DC21" s="238"/>
      <c r="DD21" s="190"/>
      <c r="DE21" s="238"/>
      <c r="DF21" s="238"/>
      <c r="DG21" s="196"/>
      <c r="DH21" s="239"/>
      <c r="DI21" s="239"/>
      <c r="DL21" s="240"/>
      <c r="DM21" s="196"/>
      <c r="DN21" s="239"/>
      <c r="DO21" s="239"/>
      <c r="DQ21" s="239"/>
      <c r="DR21" s="239"/>
      <c r="DS21" s="218"/>
      <c r="DU21" s="196"/>
      <c r="DV21" s="238"/>
      <c r="DW21" s="238"/>
      <c r="DX21" s="190"/>
      <c r="DY21" s="238"/>
      <c r="DZ21" s="238"/>
      <c r="EA21" s="196"/>
      <c r="EC21" s="241"/>
      <c r="EF21" s="240"/>
      <c r="EG21" s="196"/>
      <c r="EH21" s="239"/>
      <c r="EI21" s="239"/>
      <c r="EK21" s="239"/>
      <c r="EL21" s="239"/>
      <c r="EM21" s="218"/>
      <c r="EO21" s="196"/>
      <c r="EP21" s="238"/>
      <c r="EQ21" s="238"/>
      <c r="ER21" s="190"/>
      <c r="ES21" s="238"/>
      <c r="ET21" s="238"/>
      <c r="EU21" s="196"/>
      <c r="EV21" s="239"/>
      <c r="EW21" s="239"/>
      <c r="EZ21" s="240"/>
      <c r="FA21" s="196"/>
      <c r="FB21" s="239"/>
      <c r="FC21" s="239"/>
      <c r="FE21" s="239"/>
      <c r="FF21" s="239"/>
      <c r="FG21" s="218"/>
      <c r="FI21" s="196"/>
      <c r="FJ21" s="238"/>
      <c r="FK21" s="238"/>
      <c r="FL21" s="190"/>
      <c r="FM21" s="238"/>
      <c r="FN21" s="238"/>
      <c r="FO21" s="196"/>
      <c r="FP21" s="239"/>
      <c r="FQ21" s="239"/>
      <c r="FT21" s="240"/>
      <c r="FU21" s="196"/>
      <c r="FV21" s="239"/>
      <c r="FW21" s="239"/>
      <c r="FY21" s="239"/>
      <c r="FZ21" s="239"/>
      <c r="GA21" s="218"/>
      <c r="GC21" s="190"/>
      <c r="GD21" s="238"/>
      <c r="GE21" s="196"/>
      <c r="GF21" s="196"/>
      <c r="GG21" s="238"/>
      <c r="GH21" s="196"/>
      <c r="GI21" s="242"/>
      <c r="GN21" s="240"/>
      <c r="GU21" s="218"/>
      <c r="GW21" s="190"/>
      <c r="GX21" s="238"/>
      <c r="GY21" s="196"/>
      <c r="GZ21" s="196"/>
      <c r="HA21" s="238"/>
      <c r="HB21" s="196"/>
      <c r="HC21" s="242"/>
      <c r="HH21" s="240"/>
      <c r="HO21" s="218"/>
      <c r="HQ21" s="190"/>
      <c r="HR21" s="238"/>
      <c r="HS21" s="196"/>
      <c r="HT21" s="196"/>
      <c r="HU21" s="238"/>
      <c r="HV21" s="196"/>
      <c r="HW21" s="242"/>
      <c r="IB21" s="240"/>
      <c r="II21" s="218"/>
      <c r="IK21" s="190"/>
      <c r="IL21" s="238"/>
      <c r="IM21" s="196"/>
      <c r="IN21" s="196"/>
      <c r="IO21" s="238"/>
      <c r="IP21" s="196"/>
      <c r="IQ21" s="242"/>
      <c r="IV21" s="240"/>
    </row>
    <row r="22" spans="2:262" s="216" customFormat="1" ht="13.5" customHeight="1" x14ac:dyDescent="0.25">
      <c r="B22" s="190"/>
      <c r="C22" s="218"/>
      <c r="E22" s="196"/>
      <c r="F22" s="238"/>
      <c r="G22" s="239"/>
      <c r="H22" s="190"/>
      <c r="I22" s="238"/>
      <c r="J22" s="239"/>
      <c r="K22" s="239"/>
      <c r="L22" s="239"/>
      <c r="M22" s="239"/>
      <c r="P22" s="240"/>
      <c r="Q22" s="196"/>
      <c r="R22" s="239"/>
      <c r="S22" s="239"/>
      <c r="U22" s="239"/>
      <c r="V22" s="239"/>
      <c r="W22" s="218"/>
      <c r="Y22" s="196"/>
      <c r="Z22" s="238"/>
      <c r="AA22" s="238"/>
      <c r="AB22" s="190"/>
      <c r="AC22" s="238"/>
      <c r="AD22" s="238"/>
      <c r="AE22" s="196"/>
      <c r="AF22" s="239"/>
      <c r="AG22" s="239"/>
      <c r="AJ22" s="240"/>
      <c r="AK22" s="196"/>
      <c r="AM22" s="239"/>
      <c r="AO22" s="239"/>
      <c r="AP22" s="239"/>
      <c r="AQ22" s="218"/>
      <c r="AS22" s="196"/>
      <c r="AT22" s="238"/>
      <c r="AU22" s="238"/>
      <c r="AV22" s="190"/>
      <c r="AW22" s="238"/>
      <c r="AX22" s="238"/>
      <c r="AY22" s="196"/>
      <c r="AZ22" s="239"/>
      <c r="BA22" s="239"/>
      <c r="BD22" s="240"/>
      <c r="BE22" s="196"/>
      <c r="BF22" s="239"/>
      <c r="BG22" s="239"/>
      <c r="BI22" s="239"/>
      <c r="BJ22" s="239"/>
      <c r="BK22" s="218"/>
      <c r="BM22" s="196"/>
      <c r="BN22" s="238"/>
      <c r="BO22" s="238"/>
      <c r="BP22" s="190"/>
      <c r="BQ22" s="238"/>
      <c r="BR22" s="238"/>
      <c r="BS22" s="196"/>
      <c r="BT22" s="239"/>
      <c r="BU22" s="239"/>
      <c r="BX22" s="240"/>
      <c r="BY22" s="196"/>
      <c r="BZ22" s="239"/>
      <c r="CA22" s="239"/>
      <c r="CC22" s="239"/>
      <c r="CD22" s="239"/>
      <c r="CE22" s="196"/>
      <c r="CG22" s="196"/>
      <c r="CH22" s="238"/>
      <c r="CI22" s="238"/>
      <c r="CJ22" s="190"/>
      <c r="CK22" s="238"/>
      <c r="CL22" s="238"/>
      <c r="CM22" s="196"/>
      <c r="CN22" s="239"/>
      <c r="CO22" s="239"/>
      <c r="CR22" s="240"/>
      <c r="CS22" s="196"/>
      <c r="CT22" s="239"/>
      <c r="CU22" s="239"/>
      <c r="CW22" s="239"/>
      <c r="CX22" s="239"/>
      <c r="CY22" s="218"/>
      <c r="DA22" s="196"/>
      <c r="DB22" s="238"/>
      <c r="DC22" s="238"/>
      <c r="DD22" s="190"/>
      <c r="DE22" s="238"/>
      <c r="DF22" s="238"/>
      <c r="DG22" s="196"/>
      <c r="DH22" s="239"/>
      <c r="DI22" s="239"/>
      <c r="DL22" s="240"/>
      <c r="DM22" s="196"/>
      <c r="DN22" s="239"/>
      <c r="DO22" s="239"/>
      <c r="DQ22" s="239"/>
      <c r="DR22" s="239"/>
      <c r="DS22" s="218"/>
      <c r="DU22" s="196"/>
      <c r="DV22" s="238"/>
      <c r="DW22" s="238"/>
      <c r="DX22" s="190"/>
      <c r="DY22" s="238"/>
      <c r="DZ22" s="238"/>
      <c r="EA22" s="196"/>
      <c r="EC22" s="241"/>
      <c r="EF22" s="240"/>
      <c r="EG22" s="196"/>
      <c r="EH22" s="239"/>
      <c r="EI22" s="239"/>
      <c r="EK22" s="239"/>
      <c r="EL22" s="239"/>
      <c r="EM22" s="218"/>
      <c r="EO22" s="196"/>
      <c r="EP22" s="238"/>
      <c r="EQ22" s="238"/>
      <c r="ER22" s="190"/>
      <c r="ES22" s="238"/>
      <c r="ET22" s="238"/>
      <c r="EU22" s="196"/>
      <c r="EV22" s="239"/>
      <c r="EW22" s="239"/>
      <c r="EZ22" s="240"/>
      <c r="FA22" s="196"/>
      <c r="FB22" s="239"/>
      <c r="FC22" s="239"/>
      <c r="FE22" s="239"/>
      <c r="FF22" s="239"/>
      <c r="FG22" s="218"/>
      <c r="FI22" s="196"/>
      <c r="FJ22" s="238"/>
      <c r="FK22" s="238"/>
      <c r="FL22" s="190"/>
      <c r="FM22" s="238"/>
      <c r="FN22" s="238"/>
      <c r="FO22" s="196"/>
      <c r="FP22" s="239"/>
      <c r="FQ22" s="239"/>
      <c r="FT22" s="240"/>
      <c r="FU22" s="196"/>
      <c r="FV22" s="239"/>
      <c r="FW22" s="239"/>
      <c r="FY22" s="239"/>
      <c r="FZ22" s="239"/>
      <c r="GA22" s="218"/>
      <c r="GC22" s="196"/>
      <c r="GD22" s="238"/>
      <c r="GE22" s="190"/>
      <c r="GF22" s="190"/>
      <c r="GG22" s="238"/>
      <c r="GH22" s="190"/>
      <c r="GI22" s="242"/>
      <c r="GN22" s="240"/>
      <c r="GU22" s="218"/>
      <c r="GW22" s="196"/>
      <c r="GX22" s="238"/>
      <c r="GY22" s="190"/>
      <c r="GZ22" s="190"/>
      <c r="HA22" s="238"/>
      <c r="HB22" s="190"/>
      <c r="HC22" s="242"/>
      <c r="HH22" s="240"/>
      <c r="HO22" s="218"/>
      <c r="HQ22" s="196"/>
      <c r="HR22" s="238"/>
      <c r="HS22" s="190"/>
      <c r="HT22" s="190"/>
      <c r="HU22" s="238"/>
      <c r="HV22" s="190"/>
      <c r="HW22" s="242"/>
      <c r="IB22" s="240"/>
      <c r="II22" s="218"/>
      <c r="IK22" s="196"/>
      <c r="IL22" s="238"/>
      <c r="IM22" s="190"/>
      <c r="IN22" s="190"/>
      <c r="IO22" s="238"/>
      <c r="IP22" s="190"/>
      <c r="IQ22" s="242"/>
      <c r="IV22" s="240"/>
    </row>
    <row r="23" spans="2:262" s="216" customFormat="1" ht="13.5" customHeight="1" x14ac:dyDescent="0.25">
      <c r="B23" s="190"/>
      <c r="C23" s="218"/>
      <c r="E23" s="196"/>
      <c r="F23" s="238"/>
      <c r="G23" s="239"/>
      <c r="H23" s="190"/>
      <c r="I23" s="238"/>
      <c r="J23" s="239"/>
      <c r="K23" s="239"/>
      <c r="L23" s="239"/>
      <c r="M23" s="239"/>
      <c r="P23" s="240"/>
      <c r="Q23" s="196"/>
      <c r="R23" s="239"/>
      <c r="S23" s="239"/>
      <c r="U23" s="239"/>
      <c r="V23" s="239"/>
      <c r="W23" s="218"/>
      <c r="Y23" s="196"/>
      <c r="Z23" s="238"/>
      <c r="AA23" s="238"/>
      <c r="AB23" s="190"/>
      <c r="AC23" s="238"/>
      <c r="AD23" s="238"/>
      <c r="AE23" s="196"/>
      <c r="AF23" s="239"/>
      <c r="AG23" s="239"/>
      <c r="AJ23" s="240"/>
      <c r="AK23" s="196"/>
      <c r="AM23" s="239"/>
      <c r="AO23" s="239"/>
      <c r="AP23" s="239"/>
      <c r="AQ23" s="218"/>
      <c r="AS23" s="196"/>
      <c r="AT23" s="238"/>
      <c r="AU23" s="238"/>
      <c r="AV23" s="190"/>
      <c r="AW23" s="238"/>
      <c r="AX23" s="238"/>
      <c r="AY23" s="196"/>
      <c r="AZ23" s="239"/>
      <c r="BA23" s="239"/>
      <c r="BD23" s="240"/>
      <c r="BE23" s="196"/>
      <c r="BF23" s="239"/>
      <c r="BG23" s="239"/>
      <c r="BI23" s="239"/>
      <c r="BJ23" s="239"/>
      <c r="BK23" s="218"/>
      <c r="BM23" s="196"/>
      <c r="BN23" s="238"/>
      <c r="BO23" s="238"/>
      <c r="BP23" s="190"/>
      <c r="BQ23" s="238"/>
      <c r="BR23" s="238"/>
      <c r="BS23" s="196"/>
      <c r="BT23" s="239"/>
      <c r="BU23" s="239"/>
      <c r="BX23" s="240"/>
      <c r="BY23" s="196"/>
      <c r="BZ23" s="239"/>
      <c r="CA23" s="239"/>
      <c r="CC23" s="239"/>
      <c r="CD23" s="239"/>
      <c r="CE23" s="196"/>
      <c r="CG23" s="196"/>
      <c r="CH23" s="238"/>
      <c r="CI23" s="238"/>
      <c r="CJ23" s="190"/>
      <c r="CK23" s="238"/>
      <c r="CL23" s="238"/>
      <c r="CM23" s="196"/>
      <c r="CN23" s="239"/>
      <c r="CO23" s="239"/>
      <c r="CR23" s="240"/>
      <c r="CS23" s="196"/>
      <c r="CT23" s="239"/>
      <c r="CU23" s="239"/>
      <c r="CW23" s="239"/>
      <c r="CX23" s="239"/>
      <c r="CY23" s="218"/>
      <c r="DA23" s="196"/>
      <c r="DB23" s="238"/>
      <c r="DC23" s="238"/>
      <c r="DD23" s="190"/>
      <c r="DE23" s="238"/>
      <c r="DF23" s="238"/>
      <c r="DG23" s="196"/>
      <c r="DH23" s="239"/>
      <c r="DI23" s="239"/>
      <c r="DL23" s="240"/>
      <c r="DM23" s="196"/>
      <c r="DN23" s="239"/>
      <c r="DO23" s="239"/>
      <c r="DQ23" s="239"/>
      <c r="DR23" s="239"/>
      <c r="DS23" s="218"/>
      <c r="DU23" s="196"/>
      <c r="DV23" s="238"/>
      <c r="DW23" s="238"/>
      <c r="DX23" s="190"/>
      <c r="DY23" s="238"/>
      <c r="DZ23" s="238"/>
      <c r="EA23" s="196"/>
      <c r="EC23" s="241"/>
      <c r="EF23" s="240"/>
      <c r="EG23" s="196"/>
      <c r="EH23" s="239"/>
      <c r="EI23" s="239"/>
      <c r="EK23" s="239"/>
      <c r="EL23" s="239"/>
      <c r="EM23" s="218"/>
      <c r="EO23" s="196"/>
      <c r="EP23" s="238"/>
      <c r="EQ23" s="238"/>
      <c r="ER23" s="190"/>
      <c r="ES23" s="238"/>
      <c r="ET23" s="238"/>
      <c r="EU23" s="196"/>
      <c r="EV23" s="239"/>
      <c r="EW23" s="239"/>
      <c r="EZ23" s="240"/>
      <c r="FA23" s="196"/>
      <c r="FB23" s="239"/>
      <c r="FC23" s="239"/>
      <c r="FE23" s="239"/>
      <c r="FF23" s="239"/>
      <c r="FG23" s="218"/>
      <c r="FI23" s="196"/>
      <c r="FJ23" s="238"/>
      <c r="FK23" s="238"/>
      <c r="FL23" s="190"/>
      <c r="FM23" s="238"/>
      <c r="FN23" s="238"/>
      <c r="FO23" s="196"/>
      <c r="FP23" s="239"/>
      <c r="FQ23" s="239"/>
      <c r="FT23" s="240"/>
      <c r="FU23" s="196"/>
      <c r="FV23" s="239"/>
      <c r="FW23" s="239"/>
      <c r="FY23" s="239"/>
      <c r="FZ23" s="239"/>
      <c r="GA23" s="218"/>
      <c r="GC23" s="190"/>
      <c r="GD23" s="238"/>
      <c r="GE23" s="190"/>
      <c r="GF23" s="190"/>
      <c r="GG23" s="238"/>
      <c r="GH23" s="190"/>
      <c r="GI23" s="242"/>
      <c r="GN23" s="240"/>
      <c r="GU23" s="218"/>
      <c r="GW23" s="190"/>
      <c r="GX23" s="238"/>
      <c r="GY23" s="190"/>
      <c r="GZ23" s="190"/>
      <c r="HA23" s="238"/>
      <c r="HB23" s="190"/>
      <c r="HC23" s="242"/>
      <c r="HH23" s="240"/>
      <c r="HO23" s="218"/>
      <c r="HQ23" s="190"/>
      <c r="HR23" s="238"/>
      <c r="HS23" s="190"/>
      <c r="HT23" s="190"/>
      <c r="HU23" s="238"/>
      <c r="HV23" s="190"/>
      <c r="HW23" s="242"/>
      <c r="IB23" s="240"/>
      <c r="II23" s="218"/>
      <c r="IK23" s="190"/>
      <c r="IL23" s="238"/>
      <c r="IM23" s="190"/>
      <c r="IN23" s="190"/>
      <c r="IO23" s="238"/>
      <c r="IP23" s="190"/>
      <c r="IQ23" s="242"/>
      <c r="IV23" s="240"/>
    </row>
    <row r="24" spans="2:262" s="216" customFormat="1" ht="13.5" customHeight="1" x14ac:dyDescent="0.25">
      <c r="B24" s="190"/>
      <c r="C24" s="218"/>
      <c r="E24" s="196"/>
      <c r="F24" s="238"/>
      <c r="G24" s="239"/>
      <c r="H24" s="190"/>
      <c r="I24" s="238"/>
      <c r="J24" s="239"/>
      <c r="K24" s="239"/>
      <c r="L24" s="239"/>
      <c r="M24" s="239"/>
      <c r="P24" s="240"/>
      <c r="Q24" s="196"/>
      <c r="R24" s="239"/>
      <c r="S24" s="239"/>
      <c r="U24" s="239"/>
      <c r="V24" s="239"/>
      <c r="W24" s="218"/>
      <c r="Y24" s="196"/>
      <c r="Z24" s="238"/>
      <c r="AA24" s="238"/>
      <c r="AB24" s="190"/>
      <c r="AC24" s="238"/>
      <c r="AD24" s="238"/>
      <c r="AE24" s="196"/>
      <c r="AF24" s="239"/>
      <c r="AG24" s="239"/>
      <c r="AJ24" s="240"/>
      <c r="AK24" s="196"/>
      <c r="AM24" s="239"/>
      <c r="AO24" s="239"/>
      <c r="AP24" s="239"/>
      <c r="AQ24" s="218"/>
      <c r="AS24" s="196"/>
      <c r="AT24" s="238"/>
      <c r="AU24" s="238"/>
      <c r="AV24" s="190"/>
      <c r="AW24" s="238"/>
      <c r="AX24" s="238"/>
      <c r="AY24" s="196"/>
      <c r="AZ24" s="239"/>
      <c r="BA24" s="239"/>
      <c r="BD24" s="240"/>
      <c r="BE24" s="196"/>
      <c r="BF24" s="239"/>
      <c r="BG24" s="239"/>
      <c r="BI24" s="239"/>
      <c r="BJ24" s="239"/>
      <c r="BK24" s="218"/>
      <c r="BM24" s="196"/>
      <c r="BN24" s="238"/>
      <c r="BO24" s="238"/>
      <c r="BP24" s="190"/>
      <c r="BQ24" s="238"/>
      <c r="BR24" s="238"/>
      <c r="BS24" s="196"/>
      <c r="BT24" s="239"/>
      <c r="BU24" s="239"/>
      <c r="BX24" s="240"/>
      <c r="BY24" s="196"/>
      <c r="BZ24" s="239"/>
      <c r="CA24" s="239"/>
      <c r="CC24" s="239"/>
      <c r="CD24" s="239"/>
      <c r="CE24" s="196"/>
      <c r="CG24" s="196"/>
      <c r="CH24" s="238"/>
      <c r="CI24" s="238"/>
      <c r="CJ24" s="190"/>
      <c r="CK24" s="238"/>
      <c r="CL24" s="238"/>
      <c r="CM24" s="196"/>
      <c r="CN24" s="239"/>
      <c r="CO24" s="239"/>
      <c r="CR24" s="240"/>
      <c r="CS24" s="196"/>
      <c r="CT24" s="239"/>
      <c r="CU24" s="239"/>
      <c r="CW24" s="239"/>
      <c r="CX24" s="239"/>
      <c r="CY24" s="218"/>
      <c r="DA24" s="196"/>
      <c r="DB24" s="238"/>
      <c r="DC24" s="238"/>
      <c r="DD24" s="190"/>
      <c r="DE24" s="238"/>
      <c r="DF24" s="238"/>
      <c r="DG24" s="196"/>
      <c r="DH24" s="239"/>
      <c r="DI24" s="239"/>
      <c r="DL24" s="240"/>
      <c r="DM24" s="196"/>
      <c r="DN24" s="239"/>
      <c r="DO24" s="239"/>
      <c r="DQ24" s="239"/>
      <c r="DR24" s="239"/>
      <c r="DS24" s="218"/>
      <c r="DU24" s="196"/>
      <c r="DV24" s="238"/>
      <c r="DW24" s="238"/>
      <c r="DX24" s="190"/>
      <c r="DY24" s="238"/>
      <c r="DZ24" s="238"/>
      <c r="EA24" s="196"/>
      <c r="EC24" s="241"/>
      <c r="EF24" s="240"/>
      <c r="EG24" s="196"/>
      <c r="EH24" s="239"/>
      <c r="EI24" s="239"/>
      <c r="EK24" s="239"/>
      <c r="EL24" s="239"/>
      <c r="EM24" s="218"/>
      <c r="EO24" s="196"/>
      <c r="EP24" s="238"/>
      <c r="EQ24" s="238"/>
      <c r="ER24" s="190"/>
      <c r="ES24" s="238"/>
      <c r="ET24" s="238"/>
      <c r="EU24" s="196"/>
      <c r="EV24" s="239"/>
      <c r="EW24" s="239"/>
      <c r="EZ24" s="240"/>
      <c r="FA24" s="196"/>
      <c r="FB24" s="239"/>
      <c r="FC24" s="239"/>
      <c r="FE24" s="239"/>
      <c r="FF24" s="239"/>
      <c r="FG24" s="218"/>
      <c r="FI24" s="196"/>
      <c r="FJ24" s="238"/>
      <c r="FK24" s="238"/>
      <c r="FL24" s="190"/>
      <c r="FM24" s="238"/>
      <c r="FN24" s="238"/>
      <c r="FO24" s="196"/>
      <c r="FP24" s="239"/>
      <c r="FQ24" s="239"/>
      <c r="FT24" s="240"/>
      <c r="FU24" s="196"/>
      <c r="FV24" s="239"/>
      <c r="FW24" s="239"/>
      <c r="FY24" s="239"/>
      <c r="FZ24" s="239"/>
      <c r="GA24" s="218"/>
      <c r="GC24" s="190"/>
      <c r="GD24" s="238"/>
      <c r="GE24" s="190"/>
      <c r="GF24" s="190"/>
      <c r="GG24" s="238"/>
      <c r="GH24" s="190"/>
      <c r="GI24" s="242"/>
      <c r="GN24" s="240"/>
      <c r="GU24" s="218"/>
      <c r="GW24" s="190"/>
      <c r="GX24" s="238"/>
      <c r="GY24" s="190"/>
      <c r="GZ24" s="190"/>
      <c r="HA24" s="238"/>
      <c r="HB24" s="190"/>
      <c r="HC24" s="242"/>
      <c r="HH24" s="240"/>
      <c r="HO24" s="218"/>
      <c r="HQ24" s="190"/>
      <c r="HR24" s="238"/>
      <c r="HS24" s="190"/>
      <c r="HT24" s="190"/>
      <c r="HU24" s="238"/>
      <c r="HV24" s="190"/>
      <c r="HW24" s="242"/>
      <c r="IB24" s="240"/>
      <c r="II24" s="218"/>
      <c r="IK24" s="190"/>
      <c r="IL24" s="238"/>
      <c r="IM24" s="190"/>
      <c r="IN24" s="190"/>
      <c r="IO24" s="238"/>
      <c r="IP24" s="190"/>
      <c r="IQ24" s="242"/>
      <c r="IV24" s="240"/>
    </row>
    <row r="25" spans="2:262" s="216" customFormat="1" ht="13.5" customHeight="1" x14ac:dyDescent="0.25">
      <c r="B25" s="190"/>
      <c r="C25" s="218"/>
      <c r="E25" s="196"/>
      <c r="F25" s="238"/>
      <c r="G25" s="239"/>
      <c r="H25" s="190"/>
      <c r="I25" s="238"/>
      <c r="J25" s="239"/>
      <c r="K25" s="239"/>
      <c r="L25" s="239"/>
      <c r="M25" s="239"/>
      <c r="P25" s="240"/>
      <c r="Q25" s="196"/>
      <c r="R25" s="239"/>
      <c r="S25" s="239"/>
      <c r="U25" s="239"/>
      <c r="V25" s="239"/>
      <c r="W25" s="218"/>
      <c r="Y25" s="196"/>
      <c r="Z25" s="238"/>
      <c r="AA25" s="238"/>
      <c r="AB25" s="190"/>
      <c r="AC25" s="238"/>
      <c r="AD25" s="238"/>
      <c r="AE25" s="196"/>
      <c r="AF25" s="239"/>
      <c r="AG25" s="239"/>
      <c r="AJ25" s="240"/>
      <c r="AK25" s="196"/>
      <c r="AM25" s="239"/>
      <c r="AO25" s="239"/>
      <c r="AP25" s="239"/>
      <c r="AQ25" s="218"/>
      <c r="AS25" s="196"/>
      <c r="AT25" s="238"/>
      <c r="AU25" s="238"/>
      <c r="AV25" s="190"/>
      <c r="AW25" s="238"/>
      <c r="AX25" s="238"/>
      <c r="AY25" s="196"/>
      <c r="AZ25" s="239"/>
      <c r="BA25" s="239"/>
      <c r="BD25" s="240"/>
      <c r="BE25" s="196"/>
      <c r="BF25" s="239"/>
      <c r="BG25" s="239"/>
      <c r="BI25" s="239"/>
      <c r="BJ25" s="239"/>
      <c r="BK25" s="218"/>
      <c r="BM25" s="196"/>
      <c r="BN25" s="238"/>
      <c r="BO25" s="238"/>
      <c r="BP25" s="190"/>
      <c r="BQ25" s="238"/>
      <c r="BR25" s="238"/>
      <c r="BS25" s="196"/>
      <c r="BT25" s="239"/>
      <c r="BU25" s="239"/>
      <c r="BX25" s="240"/>
      <c r="BY25" s="196"/>
      <c r="BZ25" s="239"/>
      <c r="CA25" s="239"/>
      <c r="CC25" s="239"/>
      <c r="CD25" s="239"/>
      <c r="CE25" s="196"/>
      <c r="CG25" s="196"/>
      <c r="CH25" s="238"/>
      <c r="CI25" s="238"/>
      <c r="CJ25" s="190"/>
      <c r="CK25" s="238"/>
      <c r="CL25" s="238"/>
      <c r="CM25" s="196"/>
      <c r="CN25" s="239"/>
      <c r="CO25" s="239"/>
      <c r="CR25" s="240"/>
      <c r="CS25" s="196"/>
      <c r="CT25" s="239"/>
      <c r="CU25" s="239"/>
      <c r="CW25" s="239"/>
      <c r="CX25" s="239"/>
      <c r="CY25" s="218"/>
      <c r="DA25" s="196"/>
      <c r="DB25" s="238"/>
      <c r="DC25" s="238"/>
      <c r="DD25" s="190"/>
      <c r="DE25" s="238"/>
      <c r="DF25" s="238"/>
      <c r="DG25" s="196"/>
      <c r="DH25" s="239"/>
      <c r="DI25" s="239"/>
      <c r="DL25" s="240"/>
      <c r="DM25" s="196"/>
      <c r="DN25" s="239"/>
      <c r="DO25" s="239"/>
      <c r="DQ25" s="239"/>
      <c r="DR25" s="239"/>
      <c r="DS25" s="218"/>
      <c r="DU25" s="196"/>
      <c r="DV25" s="238"/>
      <c r="DW25" s="238"/>
      <c r="DX25" s="190"/>
      <c r="DY25" s="238"/>
      <c r="DZ25" s="238"/>
      <c r="EA25" s="196"/>
      <c r="EC25" s="241"/>
      <c r="EF25" s="240"/>
      <c r="EG25" s="196"/>
      <c r="EH25" s="239"/>
      <c r="EI25" s="239"/>
      <c r="EK25" s="239"/>
      <c r="EL25" s="239"/>
      <c r="EM25" s="218"/>
      <c r="EO25" s="196"/>
      <c r="EP25" s="238"/>
      <c r="EQ25" s="238"/>
      <c r="ER25" s="190"/>
      <c r="ES25" s="238"/>
      <c r="ET25" s="238"/>
      <c r="EU25" s="196"/>
      <c r="EV25" s="239"/>
      <c r="EW25" s="239"/>
      <c r="EZ25" s="240"/>
      <c r="FA25" s="196"/>
      <c r="FB25" s="239"/>
      <c r="FC25" s="239"/>
      <c r="FE25" s="239"/>
      <c r="FF25" s="239"/>
      <c r="FG25" s="218"/>
      <c r="FI25" s="196"/>
      <c r="FJ25" s="238"/>
      <c r="FK25" s="238"/>
      <c r="FL25" s="190"/>
      <c r="FM25" s="238"/>
      <c r="FN25" s="238"/>
      <c r="FO25" s="196"/>
      <c r="FP25" s="239"/>
      <c r="FQ25" s="239"/>
      <c r="FT25" s="240"/>
      <c r="FU25" s="196"/>
      <c r="FV25" s="239"/>
      <c r="FW25" s="239"/>
      <c r="FY25" s="239"/>
      <c r="FZ25" s="239"/>
      <c r="GA25" s="218"/>
      <c r="GC25" s="190"/>
      <c r="GD25" s="238"/>
      <c r="GE25" s="190"/>
      <c r="GF25" s="190"/>
      <c r="GG25" s="238"/>
      <c r="GH25" s="190"/>
      <c r="GI25" s="242"/>
      <c r="GN25" s="240"/>
      <c r="GU25" s="218"/>
      <c r="GW25" s="190"/>
      <c r="GX25" s="238"/>
      <c r="GY25" s="190"/>
      <c r="GZ25" s="190"/>
      <c r="HA25" s="238"/>
      <c r="HB25" s="190"/>
      <c r="HC25" s="242"/>
      <c r="HH25" s="240"/>
      <c r="HO25" s="218"/>
      <c r="HQ25" s="190"/>
      <c r="HR25" s="238"/>
      <c r="HS25" s="190"/>
      <c r="HT25" s="190"/>
      <c r="HU25" s="238"/>
      <c r="HV25" s="190"/>
      <c r="HW25" s="242"/>
      <c r="IB25" s="240"/>
      <c r="II25" s="218"/>
      <c r="IK25" s="190"/>
      <c r="IL25" s="238"/>
      <c r="IM25" s="190"/>
      <c r="IN25" s="190"/>
      <c r="IO25" s="238"/>
      <c r="IP25" s="190"/>
      <c r="IQ25" s="242"/>
      <c r="IV25" s="240"/>
    </row>
    <row r="26" spans="2:262" s="216" customFormat="1" ht="13.5" customHeight="1" x14ac:dyDescent="0.25">
      <c r="B26" s="190"/>
      <c r="C26" s="218"/>
      <c r="E26" s="196"/>
      <c r="F26" s="238"/>
      <c r="G26" s="239"/>
      <c r="H26" s="190"/>
      <c r="I26" s="238"/>
      <c r="J26" s="239"/>
      <c r="K26" s="239"/>
      <c r="L26" s="239"/>
      <c r="M26" s="239"/>
      <c r="P26" s="240"/>
      <c r="Q26" s="196"/>
      <c r="R26" s="239"/>
      <c r="S26" s="239"/>
      <c r="U26" s="239"/>
      <c r="V26" s="239"/>
      <c r="W26" s="218"/>
      <c r="Y26" s="196"/>
      <c r="Z26" s="238"/>
      <c r="AA26" s="238"/>
      <c r="AB26" s="190"/>
      <c r="AC26" s="238"/>
      <c r="AD26" s="238"/>
      <c r="AE26" s="196"/>
      <c r="AF26" s="239"/>
      <c r="AG26" s="239"/>
      <c r="AJ26" s="240"/>
      <c r="AK26" s="196"/>
      <c r="AM26" s="239"/>
      <c r="AO26" s="239"/>
      <c r="AP26" s="239"/>
      <c r="AQ26" s="218"/>
      <c r="AS26" s="196"/>
      <c r="AT26" s="238"/>
      <c r="AU26" s="238"/>
      <c r="AV26" s="190"/>
      <c r="AW26" s="238"/>
      <c r="AX26" s="238"/>
      <c r="AY26" s="196"/>
      <c r="AZ26" s="239"/>
      <c r="BA26" s="239"/>
      <c r="BD26" s="240"/>
      <c r="BE26" s="196"/>
      <c r="BF26" s="239"/>
      <c r="BG26" s="239"/>
      <c r="BI26" s="239"/>
      <c r="BJ26" s="239"/>
      <c r="BK26" s="218"/>
      <c r="BM26" s="196"/>
      <c r="BN26" s="238"/>
      <c r="BO26" s="238"/>
      <c r="BP26" s="190"/>
      <c r="BQ26" s="238"/>
      <c r="BR26" s="238"/>
      <c r="BS26" s="196"/>
      <c r="BT26" s="239"/>
      <c r="BU26" s="239"/>
      <c r="BX26" s="240"/>
      <c r="BY26" s="196"/>
      <c r="BZ26" s="239"/>
      <c r="CA26" s="239"/>
      <c r="CC26" s="239"/>
      <c r="CD26" s="239"/>
      <c r="CE26" s="196"/>
      <c r="CG26" s="196"/>
      <c r="CH26" s="238"/>
      <c r="CI26" s="238"/>
      <c r="CJ26" s="190"/>
      <c r="CK26" s="238"/>
      <c r="CL26" s="238"/>
      <c r="CM26" s="196"/>
      <c r="CN26" s="239"/>
      <c r="CO26" s="239"/>
      <c r="CR26" s="240"/>
      <c r="CS26" s="196"/>
      <c r="CT26" s="239"/>
      <c r="CU26" s="239"/>
      <c r="CW26" s="239"/>
      <c r="CX26" s="239"/>
      <c r="CY26" s="218"/>
      <c r="DA26" s="196"/>
      <c r="DB26" s="238"/>
      <c r="DC26" s="238"/>
      <c r="DD26" s="190"/>
      <c r="DE26" s="238"/>
      <c r="DF26" s="238"/>
      <c r="DG26" s="196"/>
      <c r="DH26" s="239"/>
      <c r="DI26" s="239"/>
      <c r="DL26" s="240"/>
      <c r="DM26" s="196"/>
      <c r="DN26" s="239"/>
      <c r="DO26" s="239"/>
      <c r="DQ26" s="239"/>
      <c r="DR26" s="239"/>
      <c r="DS26" s="218"/>
      <c r="DU26" s="196"/>
      <c r="DV26" s="238"/>
      <c r="DW26" s="238"/>
      <c r="DX26" s="190"/>
      <c r="DY26" s="238"/>
      <c r="DZ26" s="238"/>
      <c r="EA26" s="196"/>
      <c r="EC26" s="241"/>
      <c r="EF26" s="240"/>
      <c r="EG26" s="196"/>
      <c r="EH26" s="239"/>
      <c r="EI26" s="239"/>
      <c r="EK26" s="239"/>
      <c r="EL26" s="239"/>
      <c r="EM26" s="218"/>
      <c r="EO26" s="196"/>
      <c r="EP26" s="238"/>
      <c r="EQ26" s="238"/>
      <c r="ER26" s="190"/>
      <c r="ES26" s="238"/>
      <c r="ET26" s="238"/>
      <c r="EU26" s="196"/>
      <c r="EV26" s="239"/>
      <c r="EW26" s="239"/>
      <c r="EZ26" s="240"/>
      <c r="FA26" s="196"/>
      <c r="FB26" s="239"/>
      <c r="FC26" s="239"/>
      <c r="FE26" s="239"/>
      <c r="FF26" s="239"/>
      <c r="FG26" s="218"/>
      <c r="FI26" s="196"/>
      <c r="FJ26" s="238"/>
      <c r="FK26" s="238"/>
      <c r="FL26" s="190"/>
      <c r="FM26" s="238"/>
      <c r="FN26" s="238"/>
      <c r="FO26" s="196"/>
      <c r="FP26" s="239"/>
      <c r="FQ26" s="239"/>
      <c r="FT26" s="240"/>
      <c r="FU26" s="196"/>
      <c r="FV26" s="239"/>
      <c r="FW26" s="239"/>
      <c r="FY26" s="239"/>
      <c r="FZ26" s="239"/>
      <c r="GA26" s="218"/>
      <c r="GC26" s="190"/>
      <c r="GD26" s="238"/>
      <c r="GE26" s="190"/>
      <c r="GF26" s="190"/>
      <c r="GG26" s="238"/>
      <c r="GH26" s="190"/>
      <c r="GI26" s="242"/>
      <c r="GN26" s="240"/>
      <c r="GU26" s="218"/>
      <c r="GW26" s="190"/>
      <c r="GX26" s="238"/>
      <c r="GY26" s="190"/>
      <c r="GZ26" s="190"/>
      <c r="HA26" s="238"/>
      <c r="HB26" s="190"/>
      <c r="HC26" s="242"/>
      <c r="HH26" s="240"/>
      <c r="HO26" s="218"/>
      <c r="HQ26" s="190"/>
      <c r="HR26" s="238"/>
      <c r="HS26" s="190"/>
      <c r="HT26" s="190"/>
      <c r="HU26" s="238"/>
      <c r="HV26" s="190"/>
      <c r="HW26" s="242"/>
      <c r="IB26" s="240"/>
      <c r="II26" s="218"/>
      <c r="IK26" s="190"/>
      <c r="IL26" s="238"/>
      <c r="IM26" s="190"/>
      <c r="IN26" s="190"/>
      <c r="IO26" s="238"/>
      <c r="IP26" s="190"/>
      <c r="IQ26" s="242"/>
      <c r="IV26" s="240"/>
    </row>
    <row r="27" spans="2:262" s="216" customFormat="1" ht="13.5" customHeight="1" x14ac:dyDescent="0.25">
      <c r="B27" s="190"/>
      <c r="C27" s="218"/>
      <c r="E27" s="196"/>
      <c r="F27" s="238"/>
      <c r="G27" s="239"/>
      <c r="H27" s="190"/>
      <c r="I27" s="238"/>
      <c r="J27" s="239"/>
      <c r="K27" s="239"/>
      <c r="L27" s="239"/>
      <c r="M27" s="239"/>
      <c r="P27" s="240"/>
      <c r="Q27" s="196"/>
      <c r="R27" s="239"/>
      <c r="S27" s="239"/>
      <c r="U27" s="239"/>
      <c r="V27" s="239"/>
      <c r="W27" s="218"/>
      <c r="Y27" s="196"/>
      <c r="Z27" s="238"/>
      <c r="AA27" s="238"/>
      <c r="AB27" s="190"/>
      <c r="AC27" s="238"/>
      <c r="AD27" s="238"/>
      <c r="AE27" s="196"/>
      <c r="AF27" s="239"/>
      <c r="AG27" s="239"/>
      <c r="AJ27" s="240"/>
      <c r="AK27" s="196"/>
      <c r="AM27" s="239"/>
      <c r="AO27" s="239"/>
      <c r="AP27" s="239"/>
      <c r="AQ27" s="218"/>
      <c r="AS27" s="196"/>
      <c r="AT27" s="238"/>
      <c r="AU27" s="238"/>
      <c r="AV27" s="190"/>
      <c r="AW27" s="238"/>
      <c r="AX27" s="238"/>
      <c r="AY27" s="196"/>
      <c r="AZ27" s="239"/>
      <c r="BA27" s="239"/>
      <c r="BD27" s="240"/>
      <c r="BE27" s="196"/>
      <c r="BF27" s="239"/>
      <c r="BG27" s="239"/>
      <c r="BI27" s="239"/>
      <c r="BJ27" s="239"/>
      <c r="BK27" s="218"/>
      <c r="BM27" s="196"/>
      <c r="BN27" s="238"/>
      <c r="BO27" s="238"/>
      <c r="BP27" s="190"/>
      <c r="BQ27" s="238"/>
      <c r="BR27" s="238"/>
      <c r="BS27" s="196"/>
      <c r="BT27" s="239"/>
      <c r="BU27" s="239"/>
      <c r="BX27" s="240"/>
      <c r="BY27" s="196"/>
      <c r="BZ27" s="239"/>
      <c r="CA27" s="239"/>
      <c r="CC27" s="239"/>
      <c r="CD27" s="239"/>
      <c r="CE27" s="196"/>
      <c r="CG27" s="196"/>
      <c r="CH27" s="238"/>
      <c r="CI27" s="238"/>
      <c r="CJ27" s="190"/>
      <c r="CK27" s="238"/>
      <c r="CL27" s="238"/>
      <c r="CM27" s="196"/>
      <c r="CN27" s="239"/>
      <c r="CO27" s="239"/>
      <c r="CR27" s="240"/>
      <c r="CS27" s="196"/>
      <c r="CT27" s="239"/>
      <c r="CU27" s="239"/>
      <c r="CW27" s="239"/>
      <c r="CX27" s="239"/>
      <c r="CY27" s="218"/>
      <c r="DA27" s="196"/>
      <c r="DB27" s="238"/>
      <c r="DC27" s="238"/>
      <c r="DD27" s="190"/>
      <c r="DE27" s="238"/>
      <c r="DF27" s="238"/>
      <c r="DG27" s="196"/>
      <c r="DH27" s="239"/>
      <c r="DI27" s="239"/>
      <c r="DL27" s="240"/>
      <c r="DM27" s="196"/>
      <c r="DN27" s="239"/>
      <c r="DO27" s="239"/>
      <c r="DQ27" s="239"/>
      <c r="DR27" s="239"/>
      <c r="DS27" s="218"/>
      <c r="DU27" s="196"/>
      <c r="DV27" s="238"/>
      <c r="DW27" s="238"/>
      <c r="DX27" s="190"/>
      <c r="DY27" s="238"/>
      <c r="DZ27" s="238"/>
      <c r="EA27" s="196"/>
      <c r="EC27" s="241"/>
      <c r="EF27" s="240"/>
      <c r="EG27" s="196"/>
      <c r="EH27" s="239"/>
      <c r="EI27" s="239"/>
      <c r="EK27" s="239"/>
      <c r="EL27" s="239"/>
      <c r="EM27" s="218"/>
      <c r="EO27" s="196"/>
      <c r="EP27" s="238"/>
      <c r="EQ27" s="238"/>
      <c r="ER27" s="190"/>
      <c r="ES27" s="238"/>
      <c r="ET27" s="238"/>
      <c r="EU27" s="196"/>
      <c r="EV27" s="239"/>
      <c r="EW27" s="239"/>
      <c r="EZ27" s="240"/>
      <c r="FA27" s="196"/>
      <c r="FB27" s="239"/>
      <c r="FC27" s="239"/>
      <c r="FE27" s="239"/>
      <c r="FF27" s="239"/>
      <c r="FG27" s="218"/>
      <c r="FI27" s="196"/>
      <c r="FJ27" s="238"/>
      <c r="FK27" s="238"/>
      <c r="FL27" s="190"/>
      <c r="FM27" s="238"/>
      <c r="FN27" s="238"/>
      <c r="FO27" s="196"/>
      <c r="FP27" s="239"/>
      <c r="FQ27" s="239"/>
      <c r="FT27" s="240"/>
      <c r="FU27" s="196"/>
      <c r="FV27" s="239"/>
      <c r="FW27" s="239"/>
      <c r="FY27" s="239"/>
      <c r="FZ27" s="239"/>
      <c r="GA27" s="191"/>
      <c r="GB27" s="244"/>
      <c r="GC27" s="244"/>
      <c r="GD27" s="245"/>
      <c r="GE27" s="196"/>
      <c r="GF27" s="196"/>
      <c r="GG27" s="238"/>
      <c r="GH27" s="196"/>
      <c r="GI27" s="224"/>
      <c r="GJ27" s="190"/>
      <c r="GK27" s="190"/>
      <c r="GL27" s="190"/>
      <c r="GM27" s="190"/>
      <c r="GN27" s="225"/>
      <c r="GO27" s="190"/>
      <c r="GP27" s="190"/>
      <c r="GQ27" s="190"/>
      <c r="GR27" s="190"/>
      <c r="GS27" s="190"/>
      <c r="GT27" s="190"/>
      <c r="GU27" s="191"/>
      <c r="GV27" s="244"/>
      <c r="GW27" s="244"/>
      <c r="GX27" s="245"/>
      <c r="GY27" s="196"/>
      <c r="GZ27" s="196"/>
      <c r="HA27" s="238"/>
      <c r="HB27" s="196"/>
      <c r="HC27" s="224"/>
      <c r="HD27" s="190"/>
      <c r="HE27" s="190"/>
      <c r="HF27" s="190"/>
      <c r="HG27" s="190"/>
      <c r="HH27" s="225"/>
      <c r="HI27" s="190"/>
      <c r="HJ27" s="190"/>
      <c r="HK27" s="190"/>
      <c r="HL27" s="190"/>
      <c r="HM27" s="190"/>
      <c r="HN27" s="190"/>
      <c r="HO27" s="191"/>
      <c r="HP27" s="244"/>
      <c r="HQ27" s="244"/>
      <c r="HR27" s="245"/>
      <c r="HS27" s="196"/>
      <c r="HT27" s="196"/>
      <c r="HU27" s="238"/>
      <c r="HV27" s="196"/>
      <c r="HW27" s="224"/>
      <c r="HX27" s="190"/>
      <c r="HY27" s="190"/>
      <c r="HZ27" s="190"/>
      <c r="IA27" s="190"/>
      <c r="IB27" s="225"/>
      <c r="IC27" s="190"/>
      <c r="ID27" s="190"/>
      <c r="IE27" s="190"/>
      <c r="IF27" s="190"/>
      <c r="IG27" s="190"/>
      <c r="IH27" s="190"/>
      <c r="II27" s="191"/>
      <c r="IJ27" s="244"/>
      <c r="IK27" s="244"/>
      <c r="IL27" s="245"/>
      <c r="IM27" s="196"/>
      <c r="IN27" s="196"/>
      <c r="IO27" s="238"/>
      <c r="IP27" s="196"/>
      <c r="IQ27" s="224"/>
      <c r="IR27" s="190"/>
      <c r="IS27" s="190"/>
      <c r="IT27" s="190"/>
      <c r="IU27" s="190"/>
      <c r="IV27" s="225"/>
      <c r="IW27" s="190"/>
      <c r="IX27" s="190"/>
      <c r="IY27" s="190"/>
      <c r="IZ27" s="190"/>
      <c r="JA27" s="190"/>
      <c r="JB27" s="190"/>
    </row>
    <row r="28" spans="2:262" s="216" customFormat="1" ht="13.5" customHeight="1" x14ac:dyDescent="0.25">
      <c r="B28" s="190"/>
      <c r="C28" s="218"/>
      <c r="E28" s="196"/>
      <c r="F28" s="238"/>
      <c r="G28" s="239"/>
      <c r="H28" s="190"/>
      <c r="I28" s="238"/>
      <c r="J28" s="239"/>
      <c r="K28" s="239"/>
      <c r="L28" s="239"/>
      <c r="M28" s="239"/>
      <c r="P28" s="240"/>
      <c r="Q28" s="196"/>
      <c r="R28" s="239"/>
      <c r="S28" s="239"/>
      <c r="U28" s="239"/>
      <c r="V28" s="239"/>
      <c r="W28" s="218"/>
      <c r="Y28" s="196"/>
      <c r="Z28" s="238"/>
      <c r="AA28" s="238"/>
      <c r="AB28" s="190"/>
      <c r="AC28" s="238"/>
      <c r="AD28" s="238"/>
      <c r="AE28" s="196"/>
      <c r="AF28" s="239"/>
      <c r="AG28" s="239"/>
      <c r="AJ28" s="240"/>
      <c r="AK28" s="196"/>
      <c r="AM28" s="239"/>
      <c r="AO28" s="239"/>
      <c r="AP28" s="239"/>
      <c r="AQ28" s="218"/>
      <c r="AS28" s="196"/>
      <c r="AT28" s="238"/>
      <c r="AU28" s="238"/>
      <c r="AV28" s="190"/>
      <c r="AW28" s="238"/>
      <c r="AX28" s="238"/>
      <c r="AY28" s="196"/>
      <c r="AZ28" s="239"/>
      <c r="BA28" s="239"/>
      <c r="BD28" s="240"/>
      <c r="BE28" s="196"/>
      <c r="BF28" s="239"/>
      <c r="BG28" s="239"/>
      <c r="BI28" s="239"/>
      <c r="BJ28" s="239"/>
      <c r="BK28" s="218"/>
      <c r="BM28" s="196"/>
      <c r="BN28" s="238"/>
      <c r="BO28" s="238"/>
      <c r="BP28" s="190"/>
      <c r="BQ28" s="238"/>
      <c r="BR28" s="238"/>
      <c r="BS28" s="196"/>
      <c r="BT28" s="239"/>
      <c r="BU28" s="239"/>
      <c r="BX28" s="240"/>
      <c r="BY28" s="196"/>
      <c r="BZ28" s="239"/>
      <c r="CA28" s="239"/>
      <c r="CC28" s="239"/>
      <c r="CD28" s="239"/>
      <c r="CE28" s="196"/>
      <c r="CG28" s="196"/>
      <c r="CH28" s="238"/>
      <c r="CI28" s="238"/>
      <c r="CJ28" s="190"/>
      <c r="CK28" s="238"/>
      <c r="CL28" s="238"/>
      <c r="CM28" s="196"/>
      <c r="CN28" s="239"/>
      <c r="CO28" s="239"/>
      <c r="CR28" s="240"/>
      <c r="CS28" s="196"/>
      <c r="CT28" s="239"/>
      <c r="CU28" s="239"/>
      <c r="CW28" s="239"/>
      <c r="CX28" s="239"/>
      <c r="CY28" s="218"/>
      <c r="DA28" s="196"/>
      <c r="DB28" s="238"/>
      <c r="DC28" s="238"/>
      <c r="DD28" s="190"/>
      <c r="DE28" s="238"/>
      <c r="DF28" s="238"/>
      <c r="DG28" s="196"/>
      <c r="DH28" s="239"/>
      <c r="DI28" s="239"/>
      <c r="DL28" s="240"/>
      <c r="DM28" s="196"/>
      <c r="DN28" s="239"/>
      <c r="DO28" s="239"/>
      <c r="DQ28" s="239"/>
      <c r="DR28" s="239"/>
      <c r="DS28" s="218"/>
      <c r="DU28" s="196"/>
      <c r="DV28" s="238"/>
      <c r="DW28" s="238"/>
      <c r="DX28" s="190"/>
      <c r="DY28" s="238"/>
      <c r="DZ28" s="238"/>
      <c r="EA28" s="196"/>
      <c r="EC28" s="241"/>
      <c r="EF28" s="240"/>
      <c r="EG28" s="196"/>
      <c r="EH28" s="239"/>
      <c r="EI28" s="239"/>
      <c r="EK28" s="239"/>
      <c r="EL28" s="239"/>
      <c r="EM28" s="218"/>
      <c r="EO28" s="196"/>
      <c r="EP28" s="238"/>
      <c r="EQ28" s="238"/>
      <c r="ER28" s="190"/>
      <c r="ES28" s="238"/>
      <c r="ET28" s="238"/>
      <c r="EU28" s="196"/>
      <c r="EV28" s="239"/>
      <c r="EW28" s="239"/>
      <c r="EZ28" s="240"/>
      <c r="FA28" s="196"/>
      <c r="FB28" s="239"/>
      <c r="FC28" s="239"/>
      <c r="FE28" s="239"/>
      <c r="FF28" s="239"/>
      <c r="FG28" s="218"/>
      <c r="FI28" s="196"/>
      <c r="FJ28" s="238"/>
      <c r="FK28" s="238"/>
      <c r="FL28" s="190"/>
      <c r="FM28" s="238"/>
      <c r="FN28" s="238"/>
      <c r="FO28" s="196"/>
      <c r="FP28" s="239"/>
      <c r="FQ28" s="239"/>
      <c r="FT28" s="240"/>
      <c r="FU28" s="196"/>
      <c r="FV28" s="239"/>
      <c r="FW28" s="239"/>
      <c r="FY28" s="239"/>
      <c r="FZ28" s="239"/>
      <c r="GA28" s="191"/>
      <c r="GB28" s="244"/>
      <c r="GC28" s="244"/>
      <c r="GD28" s="245"/>
      <c r="GE28" s="196"/>
      <c r="GF28" s="196"/>
      <c r="GG28" s="238"/>
      <c r="GH28" s="196"/>
      <c r="GI28" s="224"/>
      <c r="GJ28" s="190"/>
      <c r="GK28" s="190"/>
      <c r="GL28" s="190"/>
      <c r="GM28" s="190"/>
      <c r="GN28" s="225"/>
      <c r="GO28" s="190"/>
      <c r="GP28" s="190"/>
      <c r="GQ28" s="190"/>
      <c r="GR28" s="190"/>
      <c r="GS28" s="190"/>
      <c r="GT28" s="190"/>
      <c r="GU28" s="191"/>
      <c r="GV28" s="244"/>
      <c r="GW28" s="244"/>
      <c r="GX28" s="245"/>
      <c r="GY28" s="196"/>
      <c r="GZ28" s="196"/>
      <c r="HA28" s="238"/>
      <c r="HB28" s="196"/>
      <c r="HC28" s="224"/>
      <c r="HD28" s="190"/>
      <c r="HE28" s="190"/>
      <c r="HF28" s="190"/>
      <c r="HG28" s="190"/>
      <c r="HH28" s="225"/>
      <c r="HI28" s="190"/>
      <c r="HJ28" s="190"/>
      <c r="HK28" s="190"/>
      <c r="HL28" s="190"/>
      <c r="HM28" s="190"/>
      <c r="HN28" s="190"/>
      <c r="HO28" s="191"/>
      <c r="HP28" s="244"/>
      <c r="HQ28" s="244"/>
      <c r="HR28" s="245"/>
      <c r="HS28" s="196"/>
      <c r="HT28" s="196"/>
      <c r="HU28" s="238"/>
      <c r="HV28" s="196"/>
      <c r="HW28" s="224"/>
      <c r="HX28" s="190"/>
      <c r="HY28" s="190"/>
      <c r="HZ28" s="190"/>
      <c r="IA28" s="190"/>
      <c r="IB28" s="225"/>
      <c r="IC28" s="190"/>
      <c r="ID28" s="190"/>
      <c r="IE28" s="190"/>
      <c r="IF28" s="190"/>
      <c r="IG28" s="190"/>
      <c r="IH28" s="190"/>
      <c r="II28" s="191"/>
      <c r="IJ28" s="244"/>
      <c r="IK28" s="244"/>
      <c r="IL28" s="245"/>
      <c r="IM28" s="196"/>
      <c r="IN28" s="196"/>
      <c r="IO28" s="238"/>
      <c r="IP28" s="196"/>
      <c r="IQ28" s="224"/>
      <c r="IR28" s="190"/>
      <c r="IS28" s="190"/>
      <c r="IT28" s="190"/>
      <c r="IU28" s="190"/>
      <c r="IV28" s="225"/>
      <c r="IW28" s="190"/>
      <c r="IX28" s="190"/>
      <c r="IY28" s="190"/>
      <c r="IZ28" s="190"/>
      <c r="JA28" s="190"/>
      <c r="JB28" s="190"/>
    </row>
    <row r="29" spans="2:262" s="216" customFormat="1" ht="13.5" customHeight="1" x14ac:dyDescent="0.25">
      <c r="B29" s="190"/>
      <c r="C29" s="218"/>
      <c r="E29" s="196"/>
      <c r="F29" s="238"/>
      <c r="G29" s="239"/>
      <c r="H29" s="190"/>
      <c r="I29" s="238"/>
      <c r="J29" s="239"/>
      <c r="K29" s="239"/>
      <c r="L29" s="239"/>
      <c r="M29" s="239"/>
      <c r="P29" s="240"/>
      <c r="Q29" s="196"/>
      <c r="R29" s="239"/>
      <c r="S29" s="239"/>
      <c r="U29" s="239"/>
      <c r="V29" s="239"/>
      <c r="W29" s="218"/>
      <c r="Y29" s="196"/>
      <c r="Z29" s="238"/>
      <c r="AA29" s="238"/>
      <c r="AB29" s="190"/>
      <c r="AC29" s="238"/>
      <c r="AD29" s="238"/>
      <c r="AE29" s="196"/>
      <c r="AF29" s="239"/>
      <c r="AG29" s="239"/>
      <c r="AJ29" s="240"/>
      <c r="AK29" s="196"/>
      <c r="AM29" s="239"/>
      <c r="AO29" s="239"/>
      <c r="AP29" s="239"/>
      <c r="AQ29" s="218"/>
      <c r="AS29" s="196"/>
      <c r="AT29" s="238"/>
      <c r="AU29" s="238"/>
      <c r="AV29" s="190"/>
      <c r="AW29" s="238"/>
      <c r="AX29" s="238"/>
      <c r="AY29" s="196"/>
      <c r="AZ29" s="239"/>
      <c r="BA29" s="239"/>
      <c r="BD29" s="240"/>
      <c r="BE29" s="196"/>
      <c r="BF29" s="239"/>
      <c r="BG29" s="239"/>
      <c r="BI29" s="239"/>
      <c r="BJ29" s="239"/>
      <c r="BK29" s="218"/>
      <c r="BM29" s="196"/>
      <c r="BN29" s="238"/>
      <c r="BO29" s="238"/>
      <c r="BP29" s="190"/>
      <c r="BQ29" s="238"/>
      <c r="BR29" s="238"/>
      <c r="BS29" s="196"/>
      <c r="BT29" s="239"/>
      <c r="BU29" s="239"/>
      <c r="BX29" s="240"/>
      <c r="BY29" s="196"/>
      <c r="BZ29" s="239"/>
      <c r="CA29" s="239"/>
      <c r="CC29" s="239"/>
      <c r="CD29" s="239"/>
      <c r="CE29" s="196"/>
      <c r="CG29" s="196"/>
      <c r="CH29" s="238"/>
      <c r="CI29" s="238"/>
      <c r="CJ29" s="190"/>
      <c r="CK29" s="238"/>
      <c r="CL29" s="238"/>
      <c r="CM29" s="196"/>
      <c r="CN29" s="239"/>
      <c r="CO29" s="239"/>
      <c r="CR29" s="240"/>
      <c r="CS29" s="196"/>
      <c r="CT29" s="239"/>
      <c r="CU29" s="239"/>
      <c r="CW29" s="239"/>
      <c r="CX29" s="239"/>
      <c r="CY29" s="218"/>
      <c r="DA29" s="196"/>
      <c r="DB29" s="238"/>
      <c r="DC29" s="238"/>
      <c r="DD29" s="190"/>
      <c r="DE29" s="238"/>
      <c r="DF29" s="238"/>
      <c r="DG29" s="196"/>
      <c r="DH29" s="239"/>
      <c r="DI29" s="239"/>
      <c r="DL29" s="240"/>
      <c r="DM29" s="196"/>
      <c r="DN29" s="239"/>
      <c r="DO29" s="239"/>
      <c r="DQ29" s="239"/>
      <c r="DR29" s="239"/>
      <c r="DS29" s="218"/>
      <c r="DU29" s="196"/>
      <c r="DV29" s="238"/>
      <c r="DW29" s="238"/>
      <c r="DX29" s="190"/>
      <c r="DY29" s="238"/>
      <c r="DZ29" s="238"/>
      <c r="EA29" s="196"/>
      <c r="EC29" s="241"/>
      <c r="EF29" s="240"/>
      <c r="EG29" s="196"/>
      <c r="EH29" s="239"/>
      <c r="EI29" s="239"/>
      <c r="EK29" s="239"/>
      <c r="EL29" s="239"/>
      <c r="EM29" s="218"/>
      <c r="EO29" s="196"/>
      <c r="EP29" s="238"/>
      <c r="EQ29" s="238"/>
      <c r="ER29" s="190"/>
      <c r="ES29" s="238"/>
      <c r="ET29" s="238"/>
      <c r="EU29" s="196"/>
      <c r="EV29" s="239"/>
      <c r="EW29" s="239"/>
      <c r="EZ29" s="240"/>
      <c r="FA29" s="196"/>
      <c r="FB29" s="239"/>
      <c r="FC29" s="239"/>
      <c r="FE29" s="239"/>
      <c r="FF29" s="239"/>
      <c r="FG29" s="218"/>
      <c r="FI29" s="196"/>
      <c r="FJ29" s="238"/>
      <c r="FK29" s="238"/>
      <c r="FL29" s="190"/>
      <c r="FM29" s="238"/>
      <c r="FN29" s="238"/>
      <c r="FO29" s="196"/>
      <c r="FP29" s="239"/>
      <c r="FQ29" s="239"/>
      <c r="FT29" s="240"/>
      <c r="FU29" s="196"/>
      <c r="FV29" s="239"/>
      <c r="FW29" s="239"/>
      <c r="FY29" s="239"/>
      <c r="FZ29" s="239"/>
      <c r="GA29" s="191"/>
      <c r="GB29" s="244"/>
      <c r="GC29" s="244"/>
      <c r="GD29" s="245"/>
      <c r="GE29" s="196"/>
      <c r="GF29" s="196"/>
      <c r="GG29" s="238"/>
      <c r="GH29" s="196"/>
      <c r="GI29" s="224"/>
      <c r="GJ29" s="190"/>
      <c r="GK29" s="190"/>
      <c r="GL29" s="190"/>
      <c r="GM29" s="190"/>
      <c r="GN29" s="225"/>
      <c r="GO29" s="190"/>
      <c r="GP29" s="190"/>
      <c r="GQ29" s="190"/>
      <c r="GR29" s="190"/>
      <c r="GS29" s="190"/>
      <c r="GT29" s="190"/>
      <c r="GU29" s="191"/>
      <c r="GV29" s="244"/>
      <c r="GW29" s="244"/>
      <c r="GX29" s="245"/>
      <c r="GY29" s="196"/>
      <c r="GZ29" s="196"/>
      <c r="HA29" s="238"/>
      <c r="HB29" s="196"/>
      <c r="HC29" s="224"/>
      <c r="HD29" s="190"/>
      <c r="HE29" s="190"/>
      <c r="HF29" s="190"/>
      <c r="HG29" s="190"/>
      <c r="HH29" s="225"/>
      <c r="HI29" s="190"/>
      <c r="HJ29" s="190"/>
      <c r="HK29" s="190"/>
      <c r="HL29" s="190"/>
      <c r="HM29" s="190"/>
      <c r="HN29" s="190"/>
      <c r="HO29" s="191"/>
      <c r="HP29" s="244"/>
      <c r="HQ29" s="244"/>
      <c r="HR29" s="245"/>
      <c r="HS29" s="196"/>
      <c r="HT29" s="196"/>
      <c r="HU29" s="238"/>
      <c r="HV29" s="196"/>
      <c r="HW29" s="224"/>
      <c r="HX29" s="190"/>
      <c r="HY29" s="190"/>
      <c r="HZ29" s="190"/>
      <c r="IA29" s="190"/>
      <c r="IB29" s="225"/>
      <c r="IC29" s="190"/>
      <c r="ID29" s="190"/>
      <c r="IE29" s="190"/>
      <c r="IF29" s="190"/>
      <c r="IG29" s="190"/>
      <c r="IH29" s="190"/>
      <c r="II29" s="191"/>
      <c r="IJ29" s="244"/>
      <c r="IK29" s="244"/>
      <c r="IL29" s="245"/>
      <c r="IM29" s="196"/>
      <c r="IN29" s="196"/>
      <c r="IO29" s="238"/>
      <c r="IP29" s="196"/>
      <c r="IQ29" s="224"/>
      <c r="IR29" s="190"/>
      <c r="IS29" s="190"/>
      <c r="IT29" s="190"/>
      <c r="IU29" s="190"/>
      <c r="IV29" s="225"/>
      <c r="IW29" s="190"/>
      <c r="IX29" s="190"/>
      <c r="IY29" s="190"/>
      <c r="IZ29" s="190"/>
      <c r="JA29" s="190"/>
      <c r="JB29" s="190"/>
    </row>
    <row r="30" spans="2:262" s="216" customFormat="1" ht="13.5" customHeight="1" x14ac:dyDescent="0.25">
      <c r="B30" s="190"/>
      <c r="C30" s="218"/>
      <c r="E30" s="196"/>
      <c r="F30" s="238"/>
      <c r="G30" s="239"/>
      <c r="H30" s="190"/>
      <c r="I30" s="238"/>
      <c r="J30" s="239"/>
      <c r="K30" s="239"/>
      <c r="L30" s="239"/>
      <c r="M30" s="239"/>
      <c r="P30" s="240"/>
      <c r="Q30" s="196"/>
      <c r="R30" s="239"/>
      <c r="S30" s="239"/>
      <c r="U30" s="239"/>
      <c r="V30" s="239"/>
      <c r="W30" s="218"/>
      <c r="Y30" s="196"/>
      <c r="Z30" s="238"/>
      <c r="AA30" s="238"/>
      <c r="AB30" s="190"/>
      <c r="AC30" s="238"/>
      <c r="AD30" s="238"/>
      <c r="AE30" s="196"/>
      <c r="AF30" s="239"/>
      <c r="AG30" s="239"/>
      <c r="AJ30" s="240"/>
      <c r="AK30" s="196"/>
      <c r="AM30" s="239"/>
      <c r="AO30" s="239"/>
      <c r="AP30" s="239"/>
      <c r="AQ30" s="218"/>
      <c r="AS30" s="196"/>
      <c r="AT30" s="238"/>
      <c r="AU30" s="238"/>
      <c r="AV30" s="190"/>
      <c r="AW30" s="238"/>
      <c r="AX30" s="238"/>
      <c r="AY30" s="196"/>
      <c r="AZ30" s="239"/>
      <c r="BA30" s="239"/>
      <c r="BD30" s="240"/>
      <c r="BE30" s="196"/>
      <c r="BF30" s="239"/>
      <c r="BG30" s="239"/>
      <c r="BI30" s="239"/>
      <c r="BJ30" s="239"/>
      <c r="BK30" s="218"/>
      <c r="BM30" s="196"/>
      <c r="BN30" s="238"/>
      <c r="BO30" s="238"/>
      <c r="BP30" s="190"/>
      <c r="BQ30" s="238"/>
      <c r="BR30" s="238"/>
      <c r="BS30" s="196"/>
      <c r="BT30" s="239"/>
      <c r="BU30" s="239"/>
      <c r="BX30" s="240"/>
      <c r="BY30" s="196"/>
      <c r="BZ30" s="239"/>
      <c r="CA30" s="239"/>
      <c r="CC30" s="239"/>
      <c r="CD30" s="239"/>
      <c r="CE30" s="196"/>
      <c r="CG30" s="196"/>
      <c r="CH30" s="238"/>
      <c r="CI30" s="238"/>
      <c r="CJ30" s="190"/>
      <c r="CK30" s="238"/>
      <c r="CL30" s="238"/>
      <c r="CM30" s="196"/>
      <c r="CN30" s="239"/>
      <c r="CO30" s="239"/>
      <c r="CR30" s="240"/>
      <c r="CS30" s="196"/>
      <c r="CT30" s="239"/>
      <c r="CU30" s="239"/>
      <c r="CW30" s="239"/>
      <c r="CX30" s="239"/>
      <c r="CY30" s="218"/>
      <c r="DA30" s="196"/>
      <c r="DB30" s="238"/>
      <c r="DC30" s="238"/>
      <c r="DD30" s="190"/>
      <c r="DE30" s="238"/>
      <c r="DF30" s="238"/>
      <c r="DG30" s="196"/>
      <c r="DH30" s="239"/>
      <c r="DI30" s="239"/>
      <c r="DL30" s="240"/>
      <c r="DM30" s="196"/>
      <c r="DN30" s="239"/>
      <c r="DO30" s="239"/>
      <c r="DQ30" s="239"/>
      <c r="DR30" s="239"/>
      <c r="DS30" s="218"/>
      <c r="DU30" s="196"/>
      <c r="DV30" s="238"/>
      <c r="DW30" s="238"/>
      <c r="DX30" s="190"/>
      <c r="DY30" s="238"/>
      <c r="DZ30" s="238"/>
      <c r="EA30" s="196"/>
      <c r="EC30" s="241"/>
      <c r="EF30" s="240"/>
      <c r="EG30" s="196"/>
      <c r="EH30" s="239"/>
      <c r="EI30" s="239"/>
      <c r="EK30" s="239"/>
      <c r="EL30" s="239"/>
      <c r="EM30" s="218"/>
      <c r="EO30" s="196"/>
      <c r="EP30" s="238"/>
      <c r="EQ30" s="238"/>
      <c r="ER30" s="190"/>
      <c r="ES30" s="238"/>
      <c r="ET30" s="238"/>
      <c r="EU30" s="196"/>
      <c r="EV30" s="239"/>
      <c r="EW30" s="239"/>
      <c r="EZ30" s="240"/>
      <c r="FA30" s="196"/>
      <c r="FB30" s="239"/>
      <c r="FC30" s="239"/>
      <c r="FE30" s="239"/>
      <c r="FF30" s="239"/>
      <c r="FG30" s="218"/>
      <c r="FI30" s="196"/>
      <c r="FJ30" s="238"/>
      <c r="FK30" s="238"/>
      <c r="FL30" s="190"/>
      <c r="FM30" s="238"/>
      <c r="FN30" s="238"/>
      <c r="FO30" s="196"/>
      <c r="FP30" s="239"/>
      <c r="FQ30" s="239"/>
      <c r="FT30" s="240"/>
      <c r="FU30" s="196"/>
      <c r="FV30" s="239"/>
      <c r="FW30" s="239"/>
      <c r="FY30" s="239"/>
      <c r="FZ30" s="239"/>
      <c r="GA30" s="191"/>
      <c r="GB30" s="244"/>
      <c r="GC30" s="244"/>
      <c r="GD30" s="245"/>
      <c r="GE30" s="196"/>
      <c r="GF30" s="196"/>
      <c r="GG30" s="238"/>
      <c r="GH30" s="196"/>
      <c r="GI30" s="224"/>
      <c r="GJ30" s="190"/>
      <c r="GK30" s="190"/>
      <c r="GL30" s="190"/>
      <c r="GM30" s="190"/>
      <c r="GN30" s="225"/>
      <c r="GO30" s="190"/>
      <c r="GP30" s="190"/>
      <c r="GQ30" s="190"/>
      <c r="GR30" s="190"/>
      <c r="GS30" s="190"/>
      <c r="GT30" s="190"/>
      <c r="GU30" s="191"/>
      <c r="GV30" s="244"/>
      <c r="GW30" s="244"/>
      <c r="GX30" s="245"/>
      <c r="GY30" s="196"/>
      <c r="GZ30" s="196"/>
      <c r="HA30" s="238"/>
      <c r="HB30" s="196"/>
      <c r="HC30" s="224"/>
      <c r="HD30" s="190"/>
      <c r="HE30" s="190"/>
      <c r="HF30" s="190"/>
      <c r="HG30" s="190"/>
      <c r="HH30" s="225"/>
      <c r="HI30" s="190"/>
      <c r="HJ30" s="190"/>
      <c r="HK30" s="190"/>
      <c r="HL30" s="190"/>
      <c r="HM30" s="190"/>
      <c r="HN30" s="190"/>
      <c r="HO30" s="191"/>
      <c r="HP30" s="244"/>
      <c r="HQ30" s="244"/>
      <c r="HR30" s="245"/>
      <c r="HS30" s="196"/>
      <c r="HT30" s="196"/>
      <c r="HU30" s="238"/>
      <c r="HV30" s="196"/>
      <c r="HW30" s="224"/>
      <c r="HX30" s="190"/>
      <c r="HY30" s="190"/>
      <c r="HZ30" s="190"/>
      <c r="IA30" s="190"/>
      <c r="IB30" s="225"/>
      <c r="IC30" s="190"/>
      <c r="ID30" s="190"/>
      <c r="IE30" s="190"/>
      <c r="IF30" s="190"/>
      <c r="IG30" s="190"/>
      <c r="IH30" s="190"/>
      <c r="II30" s="191"/>
      <c r="IJ30" s="244"/>
      <c r="IK30" s="244"/>
      <c r="IL30" s="245"/>
      <c r="IM30" s="196"/>
      <c r="IN30" s="196"/>
      <c r="IO30" s="238"/>
      <c r="IP30" s="196"/>
      <c r="IQ30" s="224"/>
      <c r="IR30" s="190"/>
      <c r="IS30" s="190"/>
      <c r="IT30" s="190"/>
      <c r="IU30" s="190"/>
      <c r="IV30" s="225"/>
      <c r="IW30" s="190"/>
      <c r="IX30" s="190"/>
      <c r="IY30" s="190"/>
      <c r="IZ30" s="190"/>
      <c r="JA30" s="190"/>
      <c r="JB30" s="190"/>
    </row>
    <row r="31" spans="2:262" s="216" customFormat="1" ht="13.5" customHeight="1" x14ac:dyDescent="0.25">
      <c r="B31" s="190"/>
      <c r="C31" s="218"/>
      <c r="E31" s="196"/>
      <c r="F31" s="238"/>
      <c r="G31" s="239"/>
      <c r="H31" s="190"/>
      <c r="I31" s="238"/>
      <c r="J31" s="239"/>
      <c r="K31" s="239"/>
      <c r="L31" s="239"/>
      <c r="M31" s="239"/>
      <c r="P31" s="240"/>
      <c r="Q31" s="196"/>
      <c r="R31" s="239"/>
      <c r="S31" s="239"/>
      <c r="U31" s="239"/>
      <c r="V31" s="239"/>
      <c r="W31" s="218"/>
      <c r="Y31" s="196"/>
      <c r="Z31" s="238"/>
      <c r="AA31" s="238"/>
      <c r="AB31" s="190"/>
      <c r="AC31" s="238"/>
      <c r="AD31" s="238"/>
      <c r="AE31" s="196"/>
      <c r="AF31" s="239"/>
      <c r="AG31" s="239"/>
      <c r="AJ31" s="240"/>
      <c r="AK31" s="196"/>
      <c r="AM31" s="239"/>
      <c r="AO31" s="239"/>
      <c r="AP31" s="239"/>
      <c r="AQ31" s="218"/>
      <c r="AS31" s="196"/>
      <c r="AT31" s="238"/>
      <c r="AU31" s="238"/>
      <c r="AV31" s="190"/>
      <c r="AW31" s="238"/>
      <c r="AX31" s="238"/>
      <c r="AY31" s="196"/>
      <c r="AZ31" s="239"/>
      <c r="BA31" s="239"/>
      <c r="BD31" s="240"/>
      <c r="BE31" s="196"/>
      <c r="BF31" s="239"/>
      <c r="BG31" s="239"/>
      <c r="BI31" s="239"/>
      <c r="BJ31" s="239"/>
      <c r="BK31" s="218"/>
      <c r="BM31" s="196"/>
      <c r="BN31" s="238"/>
      <c r="BO31" s="238"/>
      <c r="BP31" s="190"/>
      <c r="BQ31" s="238"/>
      <c r="BR31" s="238"/>
      <c r="BS31" s="196"/>
      <c r="BT31" s="239"/>
      <c r="BU31" s="239"/>
      <c r="BX31" s="240"/>
      <c r="BY31" s="196"/>
      <c r="BZ31" s="239"/>
      <c r="CA31" s="239"/>
      <c r="CC31" s="239"/>
      <c r="CD31" s="239"/>
      <c r="CE31" s="196"/>
      <c r="CG31" s="196"/>
      <c r="CH31" s="238"/>
      <c r="CI31" s="238"/>
      <c r="CJ31" s="190"/>
      <c r="CK31" s="238"/>
      <c r="CL31" s="238"/>
      <c r="CM31" s="196"/>
      <c r="CN31" s="239"/>
      <c r="CO31" s="239"/>
      <c r="CR31" s="240"/>
      <c r="CS31" s="196"/>
      <c r="CT31" s="239"/>
      <c r="CU31" s="239"/>
      <c r="CW31" s="239"/>
      <c r="CX31" s="239"/>
      <c r="CY31" s="218"/>
      <c r="DA31" s="196"/>
      <c r="DB31" s="238"/>
      <c r="DC31" s="238"/>
      <c r="DD31" s="190"/>
      <c r="DE31" s="238"/>
      <c r="DF31" s="238"/>
      <c r="DG31" s="196"/>
      <c r="DH31" s="239"/>
      <c r="DI31" s="239"/>
      <c r="DL31" s="240"/>
      <c r="DM31" s="196"/>
      <c r="DN31" s="239"/>
      <c r="DO31" s="239"/>
      <c r="DQ31" s="239"/>
      <c r="DR31" s="239"/>
      <c r="DS31" s="218"/>
      <c r="DU31" s="196"/>
      <c r="DV31" s="238"/>
      <c r="DW31" s="238"/>
      <c r="DX31" s="190"/>
      <c r="DY31" s="238"/>
      <c r="DZ31" s="238"/>
      <c r="EA31" s="196"/>
      <c r="EC31" s="241"/>
      <c r="EF31" s="240"/>
      <c r="EG31" s="196"/>
      <c r="EH31" s="239"/>
      <c r="EI31" s="239"/>
      <c r="EK31" s="239"/>
      <c r="EL31" s="239"/>
      <c r="EM31" s="218"/>
      <c r="EO31" s="196"/>
      <c r="EP31" s="238"/>
      <c r="EQ31" s="238"/>
      <c r="ER31" s="190"/>
      <c r="ES31" s="238"/>
      <c r="ET31" s="238"/>
      <c r="EU31" s="196"/>
      <c r="EV31" s="239"/>
      <c r="EW31" s="239"/>
      <c r="EZ31" s="240"/>
      <c r="FA31" s="196"/>
      <c r="FB31" s="239"/>
      <c r="FC31" s="239"/>
      <c r="FE31" s="239"/>
      <c r="FF31" s="239"/>
      <c r="FG31" s="218"/>
      <c r="FI31" s="196"/>
      <c r="FJ31" s="238"/>
      <c r="FK31" s="238"/>
      <c r="FL31" s="190"/>
      <c r="FM31" s="238"/>
      <c r="FN31" s="238"/>
      <c r="FO31" s="196"/>
      <c r="FP31" s="239"/>
      <c r="FQ31" s="239"/>
      <c r="FT31" s="240"/>
      <c r="FU31" s="196"/>
      <c r="FV31" s="239"/>
      <c r="FW31" s="239"/>
      <c r="FY31" s="239"/>
      <c r="FZ31" s="239"/>
      <c r="GA31" s="191"/>
      <c r="GB31" s="244"/>
      <c r="GC31" s="244"/>
      <c r="GD31" s="245"/>
      <c r="GE31" s="196"/>
      <c r="GF31" s="196"/>
      <c r="GG31" s="238"/>
      <c r="GH31" s="196"/>
      <c r="GI31" s="224"/>
      <c r="GJ31" s="190"/>
      <c r="GK31" s="190"/>
      <c r="GL31" s="190"/>
      <c r="GM31" s="190"/>
      <c r="GN31" s="225"/>
      <c r="GO31" s="190"/>
      <c r="GP31" s="190"/>
      <c r="GQ31" s="190"/>
      <c r="GR31" s="190"/>
      <c r="GS31" s="190"/>
      <c r="GT31" s="190"/>
      <c r="GU31" s="191"/>
      <c r="GV31" s="244"/>
      <c r="GW31" s="244"/>
      <c r="GX31" s="245"/>
      <c r="GY31" s="196"/>
      <c r="GZ31" s="196"/>
      <c r="HA31" s="238"/>
      <c r="HB31" s="196"/>
      <c r="HC31" s="224"/>
      <c r="HD31" s="190"/>
      <c r="HE31" s="190"/>
      <c r="HF31" s="190"/>
      <c r="HG31" s="190"/>
      <c r="HH31" s="225"/>
      <c r="HI31" s="190"/>
      <c r="HJ31" s="190"/>
      <c r="HK31" s="190"/>
      <c r="HL31" s="190"/>
      <c r="HM31" s="190"/>
      <c r="HN31" s="190"/>
      <c r="HO31" s="191"/>
      <c r="HP31" s="244"/>
      <c r="HQ31" s="244"/>
      <c r="HR31" s="245"/>
      <c r="HS31" s="196"/>
      <c r="HT31" s="196"/>
      <c r="HU31" s="238"/>
      <c r="HV31" s="196"/>
      <c r="HW31" s="224"/>
      <c r="HX31" s="190"/>
      <c r="HY31" s="190"/>
      <c r="HZ31" s="190"/>
      <c r="IA31" s="190"/>
      <c r="IB31" s="225"/>
      <c r="IC31" s="190"/>
      <c r="ID31" s="190"/>
      <c r="IE31" s="190"/>
      <c r="IF31" s="190"/>
      <c r="IG31" s="190"/>
      <c r="IH31" s="190"/>
      <c r="II31" s="191"/>
      <c r="IJ31" s="244"/>
      <c r="IK31" s="244"/>
      <c r="IL31" s="245"/>
      <c r="IM31" s="196"/>
      <c r="IN31" s="196"/>
      <c r="IO31" s="238"/>
      <c r="IP31" s="196"/>
      <c r="IQ31" s="224"/>
      <c r="IR31" s="190"/>
      <c r="IS31" s="190"/>
      <c r="IT31" s="190"/>
      <c r="IU31" s="190"/>
      <c r="IV31" s="225"/>
      <c r="IW31" s="190"/>
      <c r="IX31" s="190"/>
      <c r="IY31" s="190"/>
      <c r="IZ31" s="190"/>
      <c r="JA31" s="190"/>
      <c r="JB31" s="190"/>
    </row>
    <row r="32" spans="2:262" s="216" customFormat="1" ht="13.5" customHeight="1" x14ac:dyDescent="0.25">
      <c r="B32" s="190"/>
      <c r="C32" s="218"/>
      <c r="E32" s="196"/>
      <c r="F32" s="238"/>
      <c r="G32" s="239"/>
      <c r="H32" s="190"/>
      <c r="I32" s="238"/>
      <c r="J32" s="239"/>
      <c r="K32" s="239"/>
      <c r="L32" s="239"/>
      <c r="M32" s="239"/>
      <c r="P32" s="240"/>
      <c r="Q32" s="196"/>
      <c r="R32" s="239"/>
      <c r="S32" s="239"/>
      <c r="U32" s="239"/>
      <c r="V32" s="239"/>
      <c r="W32" s="218"/>
      <c r="Y32" s="196"/>
      <c r="Z32" s="238"/>
      <c r="AA32" s="238"/>
      <c r="AB32" s="190"/>
      <c r="AC32" s="238"/>
      <c r="AD32" s="238"/>
      <c r="AE32" s="196"/>
      <c r="AF32" s="239"/>
      <c r="AG32" s="239"/>
      <c r="AJ32" s="240"/>
      <c r="AK32" s="196"/>
      <c r="AM32" s="239"/>
      <c r="AO32" s="239"/>
      <c r="AP32" s="239"/>
      <c r="AQ32" s="218"/>
      <c r="AS32" s="196"/>
      <c r="AT32" s="238"/>
      <c r="AU32" s="238"/>
      <c r="AV32" s="190"/>
      <c r="AW32" s="238"/>
      <c r="AX32" s="238"/>
      <c r="AY32" s="196"/>
      <c r="AZ32" s="239"/>
      <c r="BA32" s="239"/>
      <c r="BD32" s="240"/>
      <c r="BE32" s="196"/>
      <c r="BF32" s="239"/>
      <c r="BG32" s="239"/>
      <c r="BI32" s="239"/>
      <c r="BJ32" s="239"/>
      <c r="BK32" s="218"/>
      <c r="BM32" s="196"/>
      <c r="BN32" s="238"/>
      <c r="BO32" s="238"/>
      <c r="BP32" s="190"/>
      <c r="BQ32" s="238"/>
      <c r="BR32" s="238"/>
      <c r="BS32" s="196"/>
      <c r="BT32" s="239"/>
      <c r="BU32" s="239"/>
      <c r="BX32" s="240"/>
      <c r="BY32" s="196"/>
      <c r="BZ32" s="239"/>
      <c r="CA32" s="239"/>
      <c r="CC32" s="239"/>
      <c r="CD32" s="239"/>
      <c r="CE32" s="196"/>
      <c r="CG32" s="196"/>
      <c r="CH32" s="238"/>
      <c r="CI32" s="238"/>
      <c r="CJ32" s="190"/>
      <c r="CK32" s="238"/>
      <c r="CL32" s="238"/>
      <c r="CM32" s="196"/>
      <c r="CN32" s="239"/>
      <c r="CO32" s="239"/>
      <c r="CR32" s="240"/>
      <c r="CS32" s="196"/>
      <c r="CT32" s="239"/>
      <c r="CU32" s="239"/>
      <c r="CW32" s="239"/>
      <c r="CX32" s="239"/>
      <c r="CY32" s="218"/>
      <c r="DA32" s="196"/>
      <c r="DB32" s="238"/>
      <c r="DC32" s="238"/>
      <c r="DD32" s="190"/>
      <c r="DE32" s="238"/>
      <c r="DF32" s="238"/>
      <c r="DG32" s="196"/>
      <c r="DH32" s="239"/>
      <c r="DI32" s="239"/>
      <c r="DL32" s="240"/>
      <c r="DM32" s="196"/>
      <c r="DN32" s="239"/>
      <c r="DO32" s="239"/>
      <c r="DQ32" s="239"/>
      <c r="DR32" s="239"/>
      <c r="DS32" s="218"/>
      <c r="DU32" s="196"/>
      <c r="DV32" s="238"/>
      <c r="DW32" s="238"/>
      <c r="DX32" s="190"/>
      <c r="DY32" s="238"/>
      <c r="DZ32" s="238"/>
      <c r="EA32" s="196"/>
      <c r="EC32" s="241"/>
      <c r="EF32" s="240"/>
      <c r="EG32" s="196"/>
      <c r="EH32" s="239"/>
      <c r="EI32" s="239"/>
      <c r="EK32" s="239"/>
      <c r="EL32" s="239"/>
      <c r="EM32" s="218"/>
      <c r="EO32" s="196"/>
      <c r="EP32" s="238"/>
      <c r="EQ32" s="238"/>
      <c r="ER32" s="190"/>
      <c r="ES32" s="238"/>
      <c r="ET32" s="238"/>
      <c r="EU32" s="196"/>
      <c r="EV32" s="239"/>
      <c r="EW32" s="239"/>
      <c r="EZ32" s="240"/>
      <c r="FA32" s="196"/>
      <c r="FB32" s="239"/>
      <c r="FC32" s="239"/>
      <c r="FE32" s="239"/>
      <c r="FF32" s="239"/>
      <c r="FG32" s="218"/>
      <c r="FI32" s="196"/>
      <c r="FJ32" s="238"/>
      <c r="FK32" s="238"/>
      <c r="FL32" s="190"/>
      <c r="FM32" s="238"/>
      <c r="FN32" s="238"/>
      <c r="FO32" s="196"/>
      <c r="FP32" s="239"/>
      <c r="FQ32" s="239"/>
      <c r="FT32" s="240"/>
      <c r="FU32" s="196"/>
      <c r="FV32" s="239"/>
      <c r="FW32" s="239"/>
      <c r="FY32" s="239"/>
      <c r="FZ32" s="239"/>
      <c r="GA32" s="191"/>
      <c r="GB32" s="244"/>
      <c r="GC32" s="244"/>
      <c r="GD32" s="245"/>
      <c r="GE32" s="190"/>
      <c r="GF32" s="246"/>
      <c r="GG32" s="245"/>
      <c r="GH32" s="190"/>
      <c r="GI32" s="224"/>
      <c r="GJ32" s="190"/>
      <c r="GK32" s="190"/>
      <c r="GL32" s="190"/>
      <c r="GM32" s="190"/>
      <c r="GN32" s="225"/>
      <c r="GO32" s="190"/>
      <c r="GP32" s="190"/>
      <c r="GQ32" s="190"/>
      <c r="GR32" s="190"/>
      <c r="GS32" s="190"/>
      <c r="GT32" s="190"/>
      <c r="GU32" s="191"/>
      <c r="GV32" s="244"/>
      <c r="GW32" s="244"/>
      <c r="GX32" s="245"/>
      <c r="GY32" s="190"/>
      <c r="GZ32" s="246"/>
      <c r="HA32" s="245"/>
      <c r="HB32" s="190"/>
      <c r="HC32" s="224"/>
      <c r="HD32" s="190"/>
      <c r="HE32" s="190"/>
      <c r="HF32" s="190"/>
      <c r="HG32" s="190"/>
      <c r="HH32" s="225"/>
      <c r="HI32" s="190"/>
      <c r="HJ32" s="190"/>
      <c r="HK32" s="190"/>
      <c r="HL32" s="190"/>
      <c r="HM32" s="190"/>
      <c r="HN32" s="190"/>
      <c r="HO32" s="191"/>
      <c r="HP32" s="244"/>
      <c r="HQ32" s="244"/>
      <c r="HR32" s="245"/>
      <c r="HS32" s="190"/>
      <c r="HT32" s="246"/>
      <c r="HU32" s="245"/>
      <c r="HV32" s="190"/>
      <c r="HW32" s="224"/>
      <c r="HX32" s="190"/>
      <c r="HY32" s="190"/>
      <c r="HZ32" s="190"/>
      <c r="IA32" s="190"/>
      <c r="IB32" s="225"/>
      <c r="IC32" s="190"/>
      <c r="ID32" s="190"/>
      <c r="IE32" s="190"/>
      <c r="IF32" s="190"/>
      <c r="IG32" s="190"/>
      <c r="IH32" s="190"/>
      <c r="II32" s="191"/>
      <c r="IJ32" s="244"/>
      <c r="IK32" s="244"/>
      <c r="IL32" s="245"/>
      <c r="IM32" s="190"/>
      <c r="IN32" s="246"/>
      <c r="IO32" s="245"/>
      <c r="IP32" s="190"/>
      <c r="IQ32" s="224"/>
      <c r="IR32" s="190"/>
      <c r="IS32" s="190"/>
      <c r="IT32" s="190"/>
      <c r="IU32" s="190"/>
      <c r="IV32" s="225"/>
      <c r="IW32" s="190"/>
      <c r="IX32" s="190"/>
      <c r="IY32" s="190"/>
      <c r="IZ32" s="190"/>
      <c r="JA32" s="190"/>
      <c r="JB32" s="190"/>
    </row>
    <row r="33" spans="2:262" s="216" customFormat="1" ht="13.5" customHeight="1" x14ac:dyDescent="0.25">
      <c r="B33" s="190"/>
      <c r="C33" s="218"/>
      <c r="E33" s="196"/>
      <c r="F33" s="238"/>
      <c r="G33" s="239"/>
      <c r="H33" s="190"/>
      <c r="I33" s="238"/>
      <c r="J33" s="239"/>
      <c r="K33" s="239"/>
      <c r="L33" s="239"/>
      <c r="M33" s="239"/>
      <c r="P33" s="240"/>
      <c r="Q33" s="196"/>
      <c r="R33" s="239"/>
      <c r="S33" s="239"/>
      <c r="U33" s="239"/>
      <c r="V33" s="239"/>
      <c r="W33" s="218"/>
      <c r="Y33" s="196"/>
      <c r="Z33" s="238"/>
      <c r="AA33" s="238"/>
      <c r="AB33" s="190"/>
      <c r="AC33" s="238"/>
      <c r="AD33" s="238"/>
      <c r="AE33" s="196"/>
      <c r="AF33" s="239"/>
      <c r="AG33" s="239"/>
      <c r="AJ33" s="240"/>
      <c r="AK33" s="196"/>
      <c r="AM33" s="239"/>
      <c r="AO33" s="239"/>
      <c r="AP33" s="239"/>
      <c r="AQ33" s="218"/>
      <c r="AS33" s="196"/>
      <c r="AT33" s="238"/>
      <c r="AU33" s="238"/>
      <c r="AV33" s="190"/>
      <c r="AW33" s="238"/>
      <c r="AX33" s="238"/>
      <c r="AY33" s="196"/>
      <c r="AZ33" s="239"/>
      <c r="BA33" s="239"/>
      <c r="BD33" s="240"/>
      <c r="BE33" s="196"/>
      <c r="BF33" s="239"/>
      <c r="BG33" s="239"/>
      <c r="BI33" s="239"/>
      <c r="BJ33" s="239"/>
      <c r="BK33" s="218"/>
      <c r="BM33" s="196"/>
      <c r="BN33" s="238"/>
      <c r="BO33" s="238"/>
      <c r="BP33" s="190"/>
      <c r="BQ33" s="238"/>
      <c r="BR33" s="238"/>
      <c r="BS33" s="196"/>
      <c r="BT33" s="239"/>
      <c r="BU33" s="239"/>
      <c r="BX33" s="240"/>
      <c r="BY33" s="196"/>
      <c r="BZ33" s="239"/>
      <c r="CA33" s="239"/>
      <c r="CC33" s="239"/>
      <c r="CD33" s="239"/>
      <c r="CE33" s="196"/>
      <c r="CG33" s="196"/>
      <c r="CH33" s="238"/>
      <c r="CI33" s="238"/>
      <c r="CJ33" s="190"/>
      <c r="CK33" s="238"/>
      <c r="CL33" s="238"/>
      <c r="CM33" s="196"/>
      <c r="CN33" s="239"/>
      <c r="CO33" s="239"/>
      <c r="CR33" s="240"/>
      <c r="CS33" s="196"/>
      <c r="CT33" s="239"/>
      <c r="CU33" s="239"/>
      <c r="CW33" s="239"/>
      <c r="CX33" s="239"/>
      <c r="CY33" s="218"/>
      <c r="DA33" s="196"/>
      <c r="DB33" s="238"/>
      <c r="DC33" s="238"/>
      <c r="DD33" s="190"/>
      <c r="DE33" s="238"/>
      <c r="DF33" s="238"/>
      <c r="DG33" s="196"/>
      <c r="DH33" s="239"/>
      <c r="DI33" s="239"/>
      <c r="DL33" s="240"/>
      <c r="DM33" s="196"/>
      <c r="DN33" s="239"/>
      <c r="DO33" s="239"/>
      <c r="DQ33" s="239"/>
      <c r="DR33" s="239"/>
      <c r="DS33" s="218"/>
      <c r="DU33" s="196"/>
      <c r="DV33" s="238"/>
      <c r="DW33" s="238"/>
      <c r="DX33" s="190"/>
      <c r="DY33" s="238"/>
      <c r="DZ33" s="238"/>
      <c r="EA33" s="196"/>
      <c r="EC33" s="241"/>
      <c r="EF33" s="240"/>
      <c r="EG33" s="196"/>
      <c r="EH33" s="239"/>
      <c r="EI33" s="239"/>
      <c r="EK33" s="239"/>
      <c r="EL33" s="239"/>
      <c r="EM33" s="218"/>
      <c r="EO33" s="196"/>
      <c r="EP33" s="238"/>
      <c r="EQ33" s="238"/>
      <c r="ER33" s="190"/>
      <c r="ES33" s="238"/>
      <c r="ET33" s="238"/>
      <c r="EU33" s="196"/>
      <c r="EV33" s="239"/>
      <c r="EW33" s="239"/>
      <c r="EZ33" s="240"/>
      <c r="FA33" s="196"/>
      <c r="FB33" s="239"/>
      <c r="FC33" s="239"/>
      <c r="FE33" s="239"/>
      <c r="FF33" s="239"/>
      <c r="FG33" s="218"/>
      <c r="FI33" s="196"/>
      <c r="FJ33" s="238"/>
      <c r="FK33" s="238"/>
      <c r="FL33" s="190"/>
      <c r="FM33" s="238"/>
      <c r="FN33" s="238"/>
      <c r="FO33" s="196"/>
      <c r="FP33" s="239"/>
      <c r="FQ33" s="239"/>
      <c r="FT33" s="240"/>
      <c r="FU33" s="196"/>
      <c r="FV33" s="239"/>
      <c r="FW33" s="239"/>
      <c r="FY33" s="239"/>
      <c r="FZ33" s="239"/>
      <c r="GA33" s="191"/>
      <c r="GB33" s="244"/>
      <c r="GC33" s="244"/>
      <c r="GD33" s="245"/>
      <c r="GE33" s="190"/>
      <c r="GF33" s="246"/>
      <c r="GG33" s="245"/>
      <c r="GH33" s="190"/>
      <c r="GI33" s="224"/>
      <c r="GJ33" s="190"/>
      <c r="GK33" s="190"/>
      <c r="GL33" s="190"/>
      <c r="GM33" s="190"/>
      <c r="GN33" s="225"/>
      <c r="GO33" s="190"/>
      <c r="GP33" s="190"/>
      <c r="GQ33" s="190"/>
      <c r="GR33" s="190"/>
      <c r="GS33" s="190"/>
      <c r="GT33" s="190"/>
      <c r="GU33" s="191"/>
      <c r="GV33" s="244"/>
      <c r="GW33" s="244"/>
      <c r="GX33" s="245"/>
      <c r="GY33" s="190"/>
      <c r="GZ33" s="246"/>
      <c r="HA33" s="245"/>
      <c r="HB33" s="190"/>
      <c r="HC33" s="224"/>
      <c r="HD33" s="190"/>
      <c r="HE33" s="190"/>
      <c r="HF33" s="190"/>
      <c r="HG33" s="190"/>
      <c r="HH33" s="225"/>
      <c r="HI33" s="190"/>
      <c r="HJ33" s="190"/>
      <c r="HK33" s="190"/>
      <c r="HL33" s="190"/>
      <c r="HM33" s="190"/>
      <c r="HN33" s="190"/>
      <c r="HO33" s="191"/>
      <c r="HP33" s="244"/>
      <c r="HQ33" s="244"/>
      <c r="HR33" s="245"/>
      <c r="HS33" s="190"/>
      <c r="HT33" s="246"/>
      <c r="HU33" s="245"/>
      <c r="HV33" s="190"/>
      <c r="HW33" s="224"/>
      <c r="HX33" s="190"/>
      <c r="HY33" s="190"/>
      <c r="HZ33" s="190"/>
      <c r="IA33" s="190"/>
      <c r="IB33" s="225"/>
      <c r="IC33" s="190"/>
      <c r="ID33" s="190"/>
      <c r="IE33" s="190"/>
      <c r="IF33" s="190"/>
      <c r="IG33" s="190"/>
      <c r="IH33" s="190"/>
      <c r="II33" s="191"/>
      <c r="IJ33" s="244"/>
      <c r="IK33" s="244"/>
      <c r="IL33" s="245"/>
      <c r="IM33" s="190"/>
      <c r="IN33" s="246"/>
      <c r="IO33" s="245"/>
      <c r="IP33" s="190"/>
      <c r="IQ33" s="224"/>
      <c r="IR33" s="190"/>
      <c r="IS33" s="190"/>
      <c r="IT33" s="190"/>
      <c r="IU33" s="190"/>
      <c r="IV33" s="225"/>
      <c r="IW33" s="190"/>
      <c r="IX33" s="190"/>
      <c r="IY33" s="190"/>
      <c r="IZ33" s="190"/>
      <c r="JA33" s="190"/>
      <c r="JB33" s="190"/>
    </row>
    <row r="34" spans="2:262" s="216" customFormat="1" ht="13.5" customHeight="1" x14ac:dyDescent="0.25">
      <c r="B34" s="190"/>
      <c r="C34" s="218"/>
      <c r="E34" s="196"/>
      <c r="F34" s="238"/>
      <c r="G34" s="239"/>
      <c r="H34" s="190"/>
      <c r="I34" s="238"/>
      <c r="J34" s="239"/>
      <c r="K34" s="239"/>
      <c r="L34" s="239"/>
      <c r="M34" s="239"/>
      <c r="P34" s="240"/>
      <c r="Q34" s="196"/>
      <c r="R34" s="239"/>
      <c r="S34" s="239"/>
      <c r="U34" s="239"/>
      <c r="V34" s="239"/>
      <c r="W34" s="218"/>
      <c r="Y34" s="196"/>
      <c r="Z34" s="238"/>
      <c r="AA34" s="238"/>
      <c r="AB34" s="190"/>
      <c r="AC34" s="238"/>
      <c r="AD34" s="238"/>
      <c r="AE34" s="196"/>
      <c r="AF34" s="239"/>
      <c r="AG34" s="239"/>
      <c r="AJ34" s="240"/>
      <c r="AK34" s="196"/>
      <c r="AM34" s="239"/>
      <c r="AO34" s="239"/>
      <c r="AP34" s="239"/>
      <c r="AQ34" s="218"/>
      <c r="AS34" s="196"/>
      <c r="AT34" s="238"/>
      <c r="AU34" s="238"/>
      <c r="AV34" s="190"/>
      <c r="AW34" s="238"/>
      <c r="AX34" s="238"/>
      <c r="AY34" s="196"/>
      <c r="AZ34" s="239"/>
      <c r="BA34" s="239"/>
      <c r="BD34" s="240"/>
      <c r="BE34" s="196"/>
      <c r="BF34" s="239"/>
      <c r="BG34" s="239"/>
      <c r="BI34" s="239"/>
      <c r="BJ34" s="239"/>
      <c r="BK34" s="218"/>
      <c r="BM34" s="196"/>
      <c r="BN34" s="238"/>
      <c r="BO34" s="238"/>
      <c r="BP34" s="190"/>
      <c r="BQ34" s="238"/>
      <c r="BR34" s="238"/>
      <c r="BS34" s="196"/>
      <c r="BT34" s="239"/>
      <c r="BU34" s="239"/>
      <c r="BX34" s="240"/>
      <c r="BY34" s="196"/>
      <c r="BZ34" s="239"/>
      <c r="CA34" s="239"/>
      <c r="CC34" s="239"/>
      <c r="CD34" s="239"/>
      <c r="CE34" s="196"/>
      <c r="CG34" s="196"/>
      <c r="CH34" s="238"/>
      <c r="CI34" s="238"/>
      <c r="CJ34" s="190"/>
      <c r="CK34" s="238"/>
      <c r="CL34" s="238"/>
      <c r="CM34" s="196"/>
      <c r="CN34" s="239"/>
      <c r="CO34" s="239"/>
      <c r="CR34" s="240"/>
      <c r="CS34" s="196"/>
      <c r="CT34" s="239"/>
      <c r="CU34" s="239"/>
      <c r="CW34" s="239"/>
      <c r="CX34" s="239"/>
      <c r="CY34" s="218"/>
      <c r="DA34" s="196"/>
      <c r="DB34" s="238"/>
      <c r="DC34" s="238"/>
      <c r="DD34" s="190"/>
      <c r="DE34" s="238"/>
      <c r="DF34" s="238"/>
      <c r="DG34" s="196"/>
      <c r="DH34" s="239"/>
      <c r="DI34" s="239"/>
      <c r="DL34" s="240"/>
      <c r="DM34" s="196"/>
      <c r="DN34" s="239"/>
      <c r="DO34" s="239"/>
      <c r="DQ34" s="239"/>
      <c r="DR34" s="239"/>
      <c r="DS34" s="218"/>
      <c r="DU34" s="196"/>
      <c r="DV34" s="238"/>
      <c r="DW34" s="238"/>
      <c r="DX34" s="190"/>
      <c r="DY34" s="238"/>
      <c r="DZ34" s="238"/>
      <c r="EA34" s="196"/>
      <c r="EC34" s="241"/>
      <c r="EF34" s="240"/>
      <c r="EG34" s="196"/>
      <c r="EH34" s="239"/>
      <c r="EI34" s="239"/>
      <c r="EK34" s="239"/>
      <c r="EL34" s="239"/>
      <c r="EM34" s="218"/>
      <c r="EO34" s="196"/>
      <c r="EP34" s="238"/>
      <c r="EQ34" s="238"/>
      <c r="ER34" s="190"/>
      <c r="ES34" s="238"/>
      <c r="ET34" s="238"/>
      <c r="EU34" s="196"/>
      <c r="EV34" s="239"/>
      <c r="EW34" s="239"/>
      <c r="EZ34" s="240"/>
      <c r="FA34" s="196"/>
      <c r="FB34" s="239"/>
      <c r="FC34" s="239"/>
      <c r="FE34" s="239"/>
      <c r="FF34" s="239"/>
      <c r="FG34" s="218"/>
      <c r="FI34" s="196"/>
      <c r="FJ34" s="238"/>
      <c r="FK34" s="238"/>
      <c r="FL34" s="190"/>
      <c r="FM34" s="238"/>
      <c r="FN34" s="238"/>
      <c r="FO34" s="196"/>
      <c r="FP34" s="239"/>
      <c r="FQ34" s="239"/>
      <c r="FT34" s="240"/>
      <c r="FU34" s="196"/>
      <c r="FV34" s="239"/>
      <c r="FW34" s="239"/>
      <c r="FY34" s="239"/>
      <c r="FZ34" s="239"/>
      <c r="GA34" s="191"/>
      <c r="GB34" s="244"/>
      <c r="GC34" s="244"/>
      <c r="GD34" s="245"/>
      <c r="GE34" s="190"/>
      <c r="GF34" s="246"/>
      <c r="GG34" s="245"/>
      <c r="GH34" s="190"/>
      <c r="GI34" s="224"/>
      <c r="GJ34" s="190"/>
      <c r="GK34" s="190"/>
      <c r="GL34" s="190"/>
      <c r="GM34" s="190"/>
      <c r="GN34" s="225"/>
      <c r="GO34" s="190"/>
      <c r="GP34" s="190"/>
      <c r="GQ34" s="190"/>
      <c r="GR34" s="190"/>
      <c r="GS34" s="190"/>
      <c r="GT34" s="190"/>
      <c r="GU34" s="191"/>
      <c r="GV34" s="244"/>
      <c r="GW34" s="244"/>
      <c r="GX34" s="245"/>
      <c r="GY34" s="190"/>
      <c r="GZ34" s="246"/>
      <c r="HA34" s="245"/>
      <c r="HB34" s="190"/>
      <c r="HC34" s="224"/>
      <c r="HD34" s="190"/>
      <c r="HE34" s="190"/>
      <c r="HF34" s="190"/>
      <c r="HG34" s="190"/>
      <c r="HH34" s="225"/>
      <c r="HI34" s="190"/>
      <c r="HJ34" s="190"/>
      <c r="HK34" s="190"/>
      <c r="HL34" s="190"/>
      <c r="HM34" s="190"/>
      <c r="HN34" s="190"/>
      <c r="HO34" s="191"/>
      <c r="HP34" s="244"/>
      <c r="HQ34" s="244"/>
      <c r="HR34" s="245"/>
      <c r="HS34" s="190"/>
      <c r="HT34" s="246"/>
      <c r="HU34" s="245"/>
      <c r="HV34" s="190"/>
      <c r="HW34" s="224"/>
      <c r="HX34" s="190"/>
      <c r="HY34" s="190"/>
      <c r="HZ34" s="190"/>
      <c r="IA34" s="190"/>
      <c r="IB34" s="225"/>
      <c r="IC34" s="190"/>
      <c r="ID34" s="190"/>
      <c r="IE34" s="190"/>
      <c r="IF34" s="190"/>
      <c r="IG34" s="190"/>
      <c r="IH34" s="190"/>
      <c r="II34" s="191"/>
      <c r="IJ34" s="244"/>
      <c r="IK34" s="244"/>
      <c r="IL34" s="245"/>
      <c r="IM34" s="190"/>
      <c r="IN34" s="246"/>
      <c r="IO34" s="245"/>
      <c r="IP34" s="190"/>
      <c r="IQ34" s="224"/>
      <c r="IR34" s="190"/>
      <c r="IS34" s="190"/>
      <c r="IT34" s="190"/>
      <c r="IU34" s="190"/>
      <c r="IV34" s="225"/>
      <c r="IW34" s="190"/>
      <c r="IX34" s="190"/>
      <c r="IY34" s="190"/>
      <c r="IZ34" s="190"/>
      <c r="JA34" s="190"/>
      <c r="JB34" s="190"/>
    </row>
    <row r="35" spans="2:262" s="216" customFormat="1" ht="13.5" customHeight="1" x14ac:dyDescent="0.25">
      <c r="B35" s="190"/>
      <c r="C35" s="218"/>
      <c r="E35" s="196"/>
      <c r="F35" s="238"/>
      <c r="G35" s="239"/>
      <c r="H35" s="190"/>
      <c r="I35" s="238"/>
      <c r="J35" s="239"/>
      <c r="K35" s="239"/>
      <c r="L35" s="239"/>
      <c r="M35" s="239"/>
      <c r="P35" s="240"/>
      <c r="Q35" s="196"/>
      <c r="R35" s="239"/>
      <c r="S35" s="239"/>
      <c r="U35" s="239"/>
      <c r="V35" s="239"/>
      <c r="W35" s="218"/>
      <c r="Y35" s="196"/>
      <c r="Z35" s="238"/>
      <c r="AA35" s="238"/>
      <c r="AB35" s="190"/>
      <c r="AC35" s="238"/>
      <c r="AD35" s="238"/>
      <c r="AE35" s="196"/>
      <c r="AF35" s="239"/>
      <c r="AG35" s="239"/>
      <c r="AJ35" s="240"/>
      <c r="AK35" s="196"/>
      <c r="AM35" s="239"/>
      <c r="AO35" s="239"/>
      <c r="AP35" s="239"/>
      <c r="AQ35" s="218"/>
      <c r="AS35" s="196"/>
      <c r="AT35" s="238"/>
      <c r="AU35" s="238"/>
      <c r="AV35" s="190"/>
      <c r="AW35" s="238"/>
      <c r="AX35" s="238"/>
      <c r="AY35" s="196"/>
      <c r="AZ35" s="239"/>
      <c r="BA35" s="239"/>
      <c r="BD35" s="240"/>
      <c r="BE35" s="196"/>
      <c r="BF35" s="239"/>
      <c r="BG35" s="239"/>
      <c r="BI35" s="239"/>
      <c r="BJ35" s="239"/>
      <c r="BK35" s="218"/>
      <c r="BM35" s="196"/>
      <c r="BN35" s="238"/>
      <c r="BO35" s="238"/>
      <c r="BP35" s="190"/>
      <c r="BQ35" s="238"/>
      <c r="BR35" s="238"/>
      <c r="BS35" s="196"/>
      <c r="BT35" s="239"/>
      <c r="BU35" s="239"/>
      <c r="BX35" s="240"/>
      <c r="BY35" s="196"/>
      <c r="BZ35" s="239"/>
      <c r="CA35" s="239"/>
      <c r="CC35" s="239"/>
      <c r="CD35" s="239"/>
      <c r="CE35" s="196"/>
      <c r="CG35" s="196"/>
      <c r="CH35" s="238"/>
      <c r="CI35" s="238"/>
      <c r="CJ35" s="190"/>
      <c r="CK35" s="238"/>
      <c r="CL35" s="238"/>
      <c r="CM35" s="196"/>
      <c r="CN35" s="239"/>
      <c r="CO35" s="239"/>
      <c r="CR35" s="240"/>
      <c r="CS35" s="196"/>
      <c r="CT35" s="239"/>
      <c r="CU35" s="239"/>
      <c r="CW35" s="239"/>
      <c r="CX35" s="239"/>
      <c r="CY35" s="218"/>
      <c r="DA35" s="196"/>
      <c r="DB35" s="238"/>
      <c r="DC35" s="238"/>
      <c r="DD35" s="190"/>
      <c r="DE35" s="238"/>
      <c r="DF35" s="238"/>
      <c r="DG35" s="196"/>
      <c r="DH35" s="239"/>
      <c r="DI35" s="239"/>
      <c r="DL35" s="240"/>
      <c r="DM35" s="196"/>
      <c r="DN35" s="239"/>
      <c r="DO35" s="239"/>
      <c r="DQ35" s="239"/>
      <c r="DR35" s="239"/>
      <c r="DS35" s="218"/>
      <c r="DU35" s="196"/>
      <c r="DV35" s="238"/>
      <c r="DW35" s="238"/>
      <c r="DX35" s="190"/>
      <c r="DY35" s="238"/>
      <c r="DZ35" s="238"/>
      <c r="EA35" s="196"/>
      <c r="EC35" s="241"/>
      <c r="EF35" s="240"/>
      <c r="EG35" s="196"/>
      <c r="EH35" s="239"/>
      <c r="EI35" s="239"/>
      <c r="EK35" s="239"/>
      <c r="EL35" s="239"/>
      <c r="EM35" s="218"/>
      <c r="EO35" s="196"/>
      <c r="EP35" s="238"/>
      <c r="EQ35" s="238"/>
      <c r="ER35" s="190"/>
      <c r="ES35" s="238"/>
      <c r="ET35" s="238"/>
      <c r="EU35" s="196"/>
      <c r="EV35" s="239"/>
      <c r="EW35" s="239"/>
      <c r="EZ35" s="240"/>
      <c r="FA35" s="196"/>
      <c r="FB35" s="239"/>
      <c r="FC35" s="239"/>
      <c r="FE35" s="239"/>
      <c r="FF35" s="239"/>
      <c r="FG35" s="218"/>
      <c r="FI35" s="196"/>
      <c r="FJ35" s="238"/>
      <c r="FK35" s="238"/>
      <c r="FL35" s="190"/>
      <c r="FM35" s="238"/>
      <c r="FN35" s="238"/>
      <c r="FO35" s="196"/>
      <c r="FP35" s="239"/>
      <c r="FQ35" s="239"/>
      <c r="FT35" s="240"/>
      <c r="FU35" s="196"/>
      <c r="FV35" s="239"/>
      <c r="FW35" s="239"/>
      <c r="FY35" s="239"/>
      <c r="FZ35" s="239"/>
      <c r="GA35" s="191"/>
      <c r="GB35" s="244"/>
      <c r="GC35" s="244"/>
      <c r="GD35" s="245"/>
      <c r="GE35" s="190"/>
      <c r="GF35" s="246"/>
      <c r="GG35" s="245"/>
      <c r="GH35" s="190"/>
      <c r="GI35" s="224"/>
      <c r="GJ35" s="190"/>
      <c r="GK35" s="190"/>
      <c r="GL35" s="190"/>
      <c r="GM35" s="190"/>
      <c r="GN35" s="225"/>
      <c r="GO35" s="190"/>
      <c r="GP35" s="190"/>
      <c r="GQ35" s="190"/>
      <c r="GR35" s="190"/>
      <c r="GS35" s="190"/>
      <c r="GT35" s="190"/>
      <c r="GU35" s="191"/>
      <c r="GV35" s="244"/>
      <c r="GW35" s="244"/>
      <c r="GX35" s="245"/>
      <c r="GY35" s="190"/>
      <c r="GZ35" s="246"/>
      <c r="HA35" s="245"/>
      <c r="HB35" s="190"/>
      <c r="HC35" s="224"/>
      <c r="HD35" s="190"/>
      <c r="HE35" s="190"/>
      <c r="HF35" s="190"/>
      <c r="HG35" s="190"/>
      <c r="HH35" s="225"/>
      <c r="HI35" s="190"/>
      <c r="HJ35" s="190"/>
      <c r="HK35" s="190"/>
      <c r="HL35" s="190"/>
      <c r="HM35" s="190"/>
      <c r="HN35" s="190"/>
      <c r="HO35" s="191"/>
      <c r="HP35" s="244"/>
      <c r="HQ35" s="244"/>
      <c r="HR35" s="245"/>
      <c r="HS35" s="190"/>
      <c r="HT35" s="246"/>
      <c r="HU35" s="245"/>
      <c r="HV35" s="190"/>
      <c r="HW35" s="224"/>
      <c r="HX35" s="190"/>
      <c r="HY35" s="190"/>
      <c r="HZ35" s="190"/>
      <c r="IA35" s="190"/>
      <c r="IB35" s="225"/>
      <c r="IC35" s="190"/>
      <c r="ID35" s="190"/>
      <c r="IE35" s="190"/>
      <c r="IF35" s="190"/>
      <c r="IG35" s="190"/>
      <c r="IH35" s="190"/>
      <c r="II35" s="191"/>
      <c r="IJ35" s="244"/>
      <c r="IK35" s="244"/>
      <c r="IL35" s="245"/>
      <c r="IM35" s="190"/>
      <c r="IN35" s="246"/>
      <c r="IO35" s="245"/>
      <c r="IP35" s="190"/>
      <c r="IQ35" s="224"/>
      <c r="IR35" s="190"/>
      <c r="IS35" s="190"/>
      <c r="IT35" s="190"/>
      <c r="IU35" s="190"/>
      <c r="IV35" s="225"/>
      <c r="IW35" s="190"/>
      <c r="IX35" s="190"/>
      <c r="IY35" s="190"/>
      <c r="IZ35" s="190"/>
      <c r="JA35" s="190"/>
      <c r="JB35" s="190"/>
    </row>
    <row r="36" spans="2:262" s="216" customFormat="1" ht="13.5" customHeight="1" x14ac:dyDescent="0.25">
      <c r="B36" s="190"/>
      <c r="C36" s="218"/>
      <c r="E36" s="196"/>
      <c r="F36" s="238"/>
      <c r="G36" s="239"/>
      <c r="H36" s="190"/>
      <c r="I36" s="238"/>
      <c r="J36" s="239"/>
      <c r="K36" s="239"/>
      <c r="L36" s="239"/>
      <c r="M36" s="239"/>
      <c r="P36" s="240"/>
      <c r="Q36" s="196"/>
      <c r="R36" s="239"/>
      <c r="S36" s="239"/>
      <c r="U36" s="239"/>
      <c r="V36" s="239"/>
      <c r="W36" s="218"/>
      <c r="Y36" s="196"/>
      <c r="Z36" s="238"/>
      <c r="AA36" s="238"/>
      <c r="AB36" s="190"/>
      <c r="AC36" s="238"/>
      <c r="AD36" s="238"/>
      <c r="AE36" s="196"/>
      <c r="AF36" s="239"/>
      <c r="AG36" s="239"/>
      <c r="AJ36" s="240"/>
      <c r="AK36" s="196"/>
      <c r="AM36" s="239"/>
      <c r="AO36" s="239"/>
      <c r="AP36" s="239"/>
      <c r="AQ36" s="218"/>
      <c r="AS36" s="196"/>
      <c r="AT36" s="238"/>
      <c r="AU36" s="238"/>
      <c r="AV36" s="190"/>
      <c r="AW36" s="238"/>
      <c r="AX36" s="238"/>
      <c r="AY36" s="196"/>
      <c r="AZ36" s="239"/>
      <c r="BA36" s="239"/>
      <c r="BD36" s="240"/>
      <c r="BE36" s="196"/>
      <c r="BF36" s="239"/>
      <c r="BG36" s="239"/>
      <c r="BI36" s="239"/>
      <c r="BJ36" s="239"/>
      <c r="BK36" s="218"/>
      <c r="BM36" s="196"/>
      <c r="BN36" s="238"/>
      <c r="BO36" s="238"/>
      <c r="BP36" s="190"/>
      <c r="BQ36" s="238"/>
      <c r="BR36" s="238"/>
      <c r="BS36" s="196"/>
      <c r="BT36" s="239"/>
      <c r="BU36" s="239"/>
      <c r="BX36" s="240"/>
      <c r="BY36" s="196"/>
      <c r="BZ36" s="239"/>
      <c r="CA36" s="239"/>
      <c r="CC36" s="239"/>
      <c r="CD36" s="239"/>
      <c r="CE36" s="196"/>
      <c r="CG36" s="196"/>
      <c r="CH36" s="238"/>
      <c r="CI36" s="238"/>
      <c r="CJ36" s="190"/>
      <c r="CK36" s="238"/>
      <c r="CL36" s="238"/>
      <c r="CM36" s="196"/>
      <c r="CN36" s="239"/>
      <c r="CO36" s="239"/>
      <c r="CR36" s="240"/>
      <c r="CS36" s="196"/>
      <c r="CT36" s="239"/>
      <c r="CU36" s="239"/>
      <c r="CW36" s="239"/>
      <c r="CX36" s="239"/>
      <c r="CY36" s="218"/>
      <c r="DA36" s="196"/>
      <c r="DB36" s="238"/>
      <c r="DC36" s="238"/>
      <c r="DD36" s="190"/>
      <c r="DE36" s="238"/>
      <c r="DF36" s="238"/>
      <c r="DG36" s="196"/>
      <c r="DH36" s="239"/>
      <c r="DI36" s="239"/>
      <c r="DL36" s="240"/>
      <c r="DM36" s="196"/>
      <c r="DN36" s="239"/>
      <c r="DO36" s="239"/>
      <c r="DQ36" s="239"/>
      <c r="DR36" s="239"/>
      <c r="DS36" s="218"/>
      <c r="DU36" s="196"/>
      <c r="DV36" s="238"/>
      <c r="DW36" s="238"/>
      <c r="DX36" s="190"/>
      <c r="DY36" s="238"/>
      <c r="DZ36" s="238"/>
      <c r="EA36" s="196"/>
      <c r="EC36" s="241"/>
      <c r="EF36" s="240"/>
      <c r="EG36" s="196"/>
      <c r="EH36" s="239"/>
      <c r="EI36" s="239"/>
      <c r="EK36" s="239"/>
      <c r="EL36" s="239"/>
      <c r="EM36" s="218"/>
      <c r="EO36" s="196"/>
      <c r="EP36" s="238"/>
      <c r="EQ36" s="238"/>
      <c r="ER36" s="190"/>
      <c r="ES36" s="238"/>
      <c r="ET36" s="238"/>
      <c r="EU36" s="196"/>
      <c r="EV36" s="239"/>
      <c r="EW36" s="239"/>
      <c r="EZ36" s="240"/>
      <c r="FA36" s="196"/>
      <c r="FB36" s="239"/>
      <c r="FC36" s="239"/>
      <c r="FE36" s="239"/>
      <c r="FF36" s="239"/>
      <c r="FG36" s="218"/>
      <c r="FI36" s="196"/>
      <c r="FJ36" s="238"/>
      <c r="FK36" s="238"/>
      <c r="FL36" s="190"/>
      <c r="FM36" s="238"/>
      <c r="FN36" s="238"/>
      <c r="FO36" s="196"/>
      <c r="FP36" s="239"/>
      <c r="FQ36" s="239"/>
      <c r="FT36" s="240"/>
      <c r="FU36" s="196"/>
      <c r="FV36" s="239"/>
      <c r="FW36" s="239"/>
      <c r="FY36" s="239"/>
      <c r="FZ36" s="239"/>
      <c r="GA36" s="191"/>
      <c r="GB36" s="244"/>
      <c r="GC36" s="244"/>
      <c r="GD36" s="245"/>
      <c r="GE36" s="190"/>
      <c r="GF36" s="246"/>
      <c r="GG36" s="245"/>
      <c r="GH36" s="190"/>
      <c r="GI36" s="224"/>
      <c r="GJ36" s="190"/>
      <c r="GK36" s="190"/>
      <c r="GL36" s="190"/>
      <c r="GM36" s="190"/>
      <c r="GN36" s="225"/>
      <c r="GO36" s="190"/>
      <c r="GP36" s="190"/>
      <c r="GQ36" s="190"/>
      <c r="GR36" s="190"/>
      <c r="GS36" s="190"/>
      <c r="GT36" s="190"/>
      <c r="GU36" s="191"/>
      <c r="GV36" s="244"/>
      <c r="GW36" s="244"/>
      <c r="GX36" s="245"/>
      <c r="GY36" s="190"/>
      <c r="GZ36" s="246"/>
      <c r="HA36" s="245"/>
      <c r="HB36" s="190"/>
      <c r="HC36" s="224"/>
      <c r="HD36" s="190"/>
      <c r="HE36" s="190"/>
      <c r="HF36" s="190"/>
      <c r="HG36" s="190"/>
      <c r="HH36" s="225"/>
      <c r="HI36" s="190"/>
      <c r="HJ36" s="190"/>
      <c r="HK36" s="190"/>
      <c r="HL36" s="190"/>
      <c r="HM36" s="190"/>
      <c r="HN36" s="190"/>
      <c r="HO36" s="191"/>
      <c r="HP36" s="244"/>
      <c r="HQ36" s="244"/>
      <c r="HR36" s="245"/>
      <c r="HS36" s="190"/>
      <c r="HT36" s="246"/>
      <c r="HU36" s="245"/>
      <c r="HV36" s="190"/>
      <c r="HW36" s="224"/>
      <c r="HX36" s="190"/>
      <c r="HY36" s="190"/>
      <c r="HZ36" s="190"/>
      <c r="IA36" s="190"/>
      <c r="IB36" s="225"/>
      <c r="IC36" s="190"/>
      <c r="ID36" s="190"/>
      <c r="IE36" s="190"/>
      <c r="IF36" s="190"/>
      <c r="IG36" s="190"/>
      <c r="IH36" s="190"/>
      <c r="II36" s="191"/>
      <c r="IJ36" s="244"/>
      <c r="IK36" s="244"/>
      <c r="IL36" s="245"/>
      <c r="IM36" s="190"/>
      <c r="IN36" s="246"/>
      <c r="IO36" s="245"/>
      <c r="IP36" s="190"/>
      <c r="IQ36" s="224"/>
      <c r="IR36" s="190"/>
      <c r="IS36" s="190"/>
      <c r="IT36" s="190"/>
      <c r="IU36" s="190"/>
      <c r="IV36" s="225"/>
      <c r="IW36" s="190"/>
      <c r="IX36" s="190"/>
      <c r="IY36" s="190"/>
      <c r="IZ36" s="190"/>
      <c r="JA36" s="190"/>
      <c r="JB36" s="190"/>
    </row>
    <row r="37" spans="2:262" s="216" customFormat="1" ht="13.5" customHeight="1" x14ac:dyDescent="0.25">
      <c r="B37" s="190"/>
      <c r="C37" s="218"/>
      <c r="E37" s="196"/>
      <c r="F37" s="238"/>
      <c r="G37" s="239"/>
      <c r="H37" s="190"/>
      <c r="I37" s="238"/>
      <c r="J37" s="239"/>
      <c r="K37" s="196"/>
      <c r="L37" s="239"/>
      <c r="M37" s="239"/>
      <c r="P37" s="240"/>
      <c r="Q37" s="196"/>
      <c r="R37" s="239"/>
      <c r="S37" s="239"/>
      <c r="U37" s="239"/>
      <c r="V37" s="239"/>
      <c r="W37" s="218"/>
      <c r="Y37" s="196"/>
      <c r="Z37" s="238"/>
      <c r="AA37" s="238"/>
      <c r="AB37" s="190"/>
      <c r="AC37" s="238"/>
      <c r="AD37" s="238"/>
      <c r="AE37" s="196"/>
      <c r="AF37" s="239"/>
      <c r="AG37" s="239"/>
      <c r="AJ37" s="240"/>
      <c r="AK37" s="196"/>
      <c r="AM37" s="239"/>
      <c r="AO37" s="239"/>
      <c r="AP37" s="239"/>
      <c r="AQ37" s="218"/>
      <c r="AS37" s="196"/>
      <c r="AT37" s="238"/>
      <c r="AU37" s="238"/>
      <c r="AV37" s="190"/>
      <c r="AW37" s="238"/>
      <c r="AX37" s="238"/>
      <c r="AY37" s="196"/>
      <c r="AZ37" s="239"/>
      <c r="BA37" s="239"/>
      <c r="BD37" s="240"/>
      <c r="BE37" s="196"/>
      <c r="BF37" s="239"/>
      <c r="BG37" s="239"/>
      <c r="BI37" s="239"/>
      <c r="BJ37" s="239"/>
      <c r="BK37" s="218"/>
      <c r="BM37" s="196"/>
      <c r="BN37" s="238"/>
      <c r="BO37" s="238"/>
      <c r="BP37" s="190"/>
      <c r="BQ37" s="238"/>
      <c r="BR37" s="238"/>
      <c r="BS37" s="196"/>
      <c r="BT37" s="239"/>
      <c r="BU37" s="239"/>
      <c r="BX37" s="240"/>
      <c r="BY37" s="196"/>
      <c r="BZ37" s="239"/>
      <c r="CA37" s="239"/>
      <c r="CC37" s="239"/>
      <c r="CD37" s="239"/>
      <c r="CE37" s="196"/>
      <c r="CG37" s="196"/>
      <c r="CH37" s="238"/>
      <c r="CI37" s="238"/>
      <c r="CJ37" s="190"/>
      <c r="CK37" s="238"/>
      <c r="CL37" s="238"/>
      <c r="CM37" s="196"/>
      <c r="CN37" s="239"/>
      <c r="CO37" s="239"/>
      <c r="CR37" s="240"/>
      <c r="CS37" s="196"/>
      <c r="CT37" s="239"/>
      <c r="CU37" s="239"/>
      <c r="CW37" s="239"/>
      <c r="CX37" s="239"/>
      <c r="CY37" s="218"/>
      <c r="DA37" s="196"/>
      <c r="DB37" s="238"/>
      <c r="DC37" s="238"/>
      <c r="DD37" s="190"/>
      <c r="DE37" s="238"/>
      <c r="DF37" s="238"/>
      <c r="DG37" s="196"/>
      <c r="DH37" s="239"/>
      <c r="DI37" s="239"/>
      <c r="DL37" s="240"/>
      <c r="DM37" s="196"/>
      <c r="DN37" s="239"/>
      <c r="DO37" s="239"/>
      <c r="DQ37" s="239"/>
      <c r="DR37" s="239"/>
      <c r="DS37" s="218"/>
      <c r="DU37" s="196"/>
      <c r="DV37" s="238"/>
      <c r="DW37" s="238"/>
      <c r="DX37" s="190"/>
      <c r="DY37" s="238"/>
      <c r="DZ37" s="238"/>
      <c r="EA37" s="196"/>
      <c r="EC37" s="241"/>
      <c r="EF37" s="240"/>
      <c r="EG37" s="196"/>
      <c r="EH37" s="239"/>
      <c r="EI37" s="239"/>
      <c r="EK37" s="239"/>
      <c r="EL37" s="239"/>
      <c r="EM37" s="218"/>
      <c r="EO37" s="196"/>
      <c r="EP37" s="238"/>
      <c r="EQ37" s="238"/>
      <c r="ER37" s="190"/>
      <c r="ES37" s="238"/>
      <c r="ET37" s="238"/>
      <c r="EU37" s="196"/>
      <c r="EV37" s="239"/>
      <c r="EW37" s="239"/>
      <c r="EZ37" s="240"/>
      <c r="FA37" s="196"/>
      <c r="FB37" s="239"/>
      <c r="FC37" s="239"/>
      <c r="FE37" s="239"/>
      <c r="FF37" s="239"/>
      <c r="FG37" s="218"/>
      <c r="FI37" s="196"/>
      <c r="FJ37" s="238"/>
      <c r="FK37" s="238"/>
      <c r="FL37" s="190"/>
      <c r="FM37" s="238"/>
      <c r="FN37" s="238"/>
      <c r="FO37" s="196"/>
      <c r="FP37" s="239"/>
      <c r="FQ37" s="239"/>
      <c r="FT37" s="240"/>
      <c r="FU37" s="196"/>
      <c r="FV37" s="239"/>
      <c r="FW37" s="239"/>
      <c r="FY37" s="239"/>
      <c r="FZ37" s="239"/>
      <c r="GA37" s="191"/>
      <c r="GB37" s="244"/>
      <c r="GC37" s="244"/>
      <c r="GD37" s="245"/>
      <c r="GE37" s="190"/>
      <c r="GF37" s="246"/>
      <c r="GG37" s="245"/>
      <c r="GH37" s="190"/>
      <c r="GI37" s="224"/>
      <c r="GJ37" s="190"/>
      <c r="GK37" s="190"/>
      <c r="GL37" s="190"/>
      <c r="GM37" s="190"/>
      <c r="GN37" s="225"/>
      <c r="GO37" s="190"/>
      <c r="GP37" s="190"/>
      <c r="GQ37" s="190"/>
      <c r="GR37" s="190"/>
      <c r="GS37" s="190"/>
      <c r="GT37" s="190"/>
      <c r="GU37" s="191"/>
      <c r="GV37" s="244"/>
      <c r="GW37" s="244"/>
      <c r="GX37" s="245"/>
      <c r="GY37" s="190"/>
      <c r="GZ37" s="246"/>
      <c r="HA37" s="245"/>
      <c r="HB37" s="190"/>
      <c r="HC37" s="224"/>
      <c r="HD37" s="190"/>
      <c r="HE37" s="190"/>
      <c r="HF37" s="190"/>
      <c r="HG37" s="190"/>
      <c r="HH37" s="225"/>
      <c r="HI37" s="190"/>
      <c r="HJ37" s="190"/>
      <c r="HK37" s="190"/>
      <c r="HL37" s="190"/>
      <c r="HM37" s="190"/>
      <c r="HN37" s="190"/>
      <c r="HO37" s="191"/>
      <c r="HP37" s="244"/>
      <c r="HQ37" s="244"/>
      <c r="HR37" s="245"/>
      <c r="HS37" s="190"/>
      <c r="HT37" s="246"/>
      <c r="HU37" s="245"/>
      <c r="HV37" s="190"/>
      <c r="HW37" s="224"/>
      <c r="HX37" s="190"/>
      <c r="HY37" s="190"/>
      <c r="HZ37" s="190"/>
      <c r="IA37" s="190"/>
      <c r="IB37" s="225"/>
      <c r="IC37" s="190"/>
      <c r="ID37" s="190"/>
      <c r="IE37" s="190"/>
      <c r="IF37" s="190"/>
      <c r="IG37" s="190"/>
      <c r="IH37" s="190"/>
      <c r="II37" s="191"/>
      <c r="IJ37" s="244"/>
      <c r="IK37" s="244"/>
      <c r="IL37" s="245"/>
      <c r="IM37" s="190"/>
      <c r="IN37" s="246"/>
      <c r="IO37" s="245"/>
      <c r="IP37" s="190"/>
      <c r="IQ37" s="224"/>
      <c r="IR37" s="190"/>
      <c r="IS37" s="190"/>
      <c r="IT37" s="190"/>
      <c r="IU37" s="190"/>
      <c r="IV37" s="225"/>
      <c r="IW37" s="190"/>
      <c r="IX37" s="190"/>
      <c r="IY37" s="190"/>
      <c r="IZ37" s="190"/>
      <c r="JA37" s="190"/>
      <c r="JB37" s="190"/>
    </row>
    <row r="38" spans="2:262" s="216" customFormat="1" ht="13.5" customHeight="1" x14ac:dyDescent="0.25">
      <c r="B38" s="190"/>
      <c r="C38" s="218"/>
      <c r="E38" s="196"/>
      <c r="F38" s="238"/>
      <c r="G38" s="239"/>
      <c r="H38" s="190"/>
      <c r="I38" s="238"/>
      <c r="J38" s="239"/>
      <c r="K38" s="196"/>
      <c r="L38" s="239"/>
      <c r="M38" s="239"/>
      <c r="P38" s="240"/>
      <c r="Q38" s="196"/>
      <c r="R38" s="239"/>
      <c r="S38" s="239"/>
      <c r="U38" s="239"/>
      <c r="V38" s="239"/>
      <c r="W38" s="218"/>
      <c r="Y38" s="196"/>
      <c r="Z38" s="238"/>
      <c r="AA38" s="238"/>
      <c r="AB38" s="190"/>
      <c r="AC38" s="238"/>
      <c r="AD38" s="238"/>
      <c r="AE38" s="196"/>
      <c r="AF38" s="239"/>
      <c r="AG38" s="239"/>
      <c r="AJ38" s="240"/>
      <c r="AK38" s="196"/>
      <c r="AM38" s="239"/>
      <c r="AO38" s="239"/>
      <c r="AP38" s="239"/>
      <c r="AQ38" s="218"/>
      <c r="AS38" s="196"/>
      <c r="AT38" s="238"/>
      <c r="AU38" s="238"/>
      <c r="AV38" s="190"/>
      <c r="AW38" s="238"/>
      <c r="AX38" s="238"/>
      <c r="AY38" s="196"/>
      <c r="AZ38" s="239"/>
      <c r="BA38" s="239"/>
      <c r="BD38" s="240"/>
      <c r="BE38" s="196"/>
      <c r="BF38" s="239"/>
      <c r="BG38" s="239"/>
      <c r="BI38" s="239"/>
      <c r="BJ38" s="239"/>
      <c r="BK38" s="218"/>
      <c r="BM38" s="196"/>
      <c r="BN38" s="238"/>
      <c r="BO38" s="238"/>
      <c r="BP38" s="190"/>
      <c r="BQ38" s="238"/>
      <c r="BR38" s="238"/>
      <c r="BS38" s="196"/>
      <c r="BT38" s="239"/>
      <c r="BU38" s="239"/>
      <c r="BX38" s="240"/>
      <c r="BY38" s="196"/>
      <c r="BZ38" s="239"/>
      <c r="CA38" s="239"/>
      <c r="CC38" s="239"/>
      <c r="CD38" s="239"/>
      <c r="CE38" s="196"/>
      <c r="CG38" s="196"/>
      <c r="CH38" s="238"/>
      <c r="CI38" s="238"/>
      <c r="CJ38" s="190"/>
      <c r="CK38" s="238"/>
      <c r="CL38" s="238"/>
      <c r="CM38" s="196"/>
      <c r="CN38" s="239"/>
      <c r="CO38" s="239"/>
      <c r="CR38" s="240"/>
      <c r="CS38" s="196"/>
      <c r="CT38" s="239"/>
      <c r="CU38" s="239"/>
      <c r="CW38" s="239"/>
      <c r="CX38" s="239"/>
      <c r="CY38" s="218"/>
      <c r="DA38" s="196"/>
      <c r="DB38" s="238"/>
      <c r="DC38" s="238"/>
      <c r="DD38" s="190"/>
      <c r="DE38" s="238"/>
      <c r="DF38" s="238"/>
      <c r="DG38" s="196"/>
      <c r="DH38" s="239"/>
      <c r="DI38" s="239"/>
      <c r="DL38" s="240"/>
      <c r="DM38" s="196"/>
      <c r="DN38" s="239"/>
      <c r="DO38" s="239"/>
      <c r="DQ38" s="239"/>
      <c r="DR38" s="239"/>
      <c r="DS38" s="218"/>
      <c r="DU38" s="196"/>
      <c r="DV38" s="238"/>
      <c r="DW38" s="238"/>
      <c r="DX38" s="190"/>
      <c r="DY38" s="238"/>
      <c r="DZ38" s="238"/>
      <c r="EA38" s="196"/>
      <c r="EC38" s="241"/>
      <c r="EF38" s="240"/>
      <c r="EG38" s="196"/>
      <c r="EH38" s="239"/>
      <c r="EI38" s="239"/>
      <c r="EK38" s="239"/>
      <c r="EL38" s="239"/>
      <c r="EM38" s="218"/>
      <c r="EO38" s="196"/>
      <c r="EP38" s="238"/>
      <c r="EQ38" s="238"/>
      <c r="ER38" s="190"/>
      <c r="ES38" s="238"/>
      <c r="ET38" s="238"/>
      <c r="EU38" s="196"/>
      <c r="EV38" s="239"/>
      <c r="EW38" s="239"/>
      <c r="EZ38" s="240"/>
      <c r="FA38" s="196"/>
      <c r="FB38" s="239"/>
      <c r="FC38" s="239"/>
      <c r="FE38" s="239"/>
      <c r="FF38" s="239"/>
      <c r="FG38" s="218"/>
      <c r="FI38" s="196"/>
      <c r="FJ38" s="238"/>
      <c r="FK38" s="238"/>
      <c r="FL38" s="190"/>
      <c r="FM38" s="238"/>
      <c r="FN38" s="238"/>
      <c r="FO38" s="196"/>
      <c r="FP38" s="239"/>
      <c r="FQ38" s="239"/>
      <c r="FT38" s="240"/>
      <c r="FU38" s="196"/>
      <c r="FV38" s="239"/>
      <c r="FW38" s="239"/>
      <c r="FY38" s="239"/>
      <c r="FZ38" s="239"/>
      <c r="GA38" s="191"/>
      <c r="GB38" s="244"/>
      <c r="GC38" s="244"/>
      <c r="GD38" s="245"/>
      <c r="GE38" s="190"/>
      <c r="GF38" s="246"/>
      <c r="GG38" s="245"/>
      <c r="GH38" s="190"/>
      <c r="GI38" s="224"/>
      <c r="GJ38" s="190"/>
      <c r="GK38" s="190"/>
      <c r="GL38" s="190"/>
      <c r="GM38" s="190"/>
      <c r="GN38" s="225"/>
      <c r="GO38" s="190"/>
      <c r="GP38" s="190"/>
      <c r="GQ38" s="190"/>
      <c r="GR38" s="190"/>
      <c r="GS38" s="190"/>
      <c r="GT38" s="190"/>
      <c r="GU38" s="191"/>
      <c r="GV38" s="244"/>
      <c r="GW38" s="244"/>
      <c r="GX38" s="245"/>
      <c r="GY38" s="190"/>
      <c r="GZ38" s="246"/>
      <c r="HA38" s="245"/>
      <c r="HB38" s="190"/>
      <c r="HC38" s="224"/>
      <c r="HD38" s="190"/>
      <c r="HE38" s="190"/>
      <c r="HF38" s="190"/>
      <c r="HG38" s="190"/>
      <c r="HH38" s="225"/>
      <c r="HI38" s="190"/>
      <c r="HJ38" s="190"/>
      <c r="HK38" s="190"/>
      <c r="HL38" s="190"/>
      <c r="HM38" s="190"/>
      <c r="HN38" s="190"/>
      <c r="HO38" s="191"/>
      <c r="HP38" s="244"/>
      <c r="HQ38" s="244"/>
      <c r="HR38" s="245"/>
      <c r="HS38" s="190"/>
      <c r="HT38" s="246"/>
      <c r="HU38" s="245"/>
      <c r="HV38" s="190"/>
      <c r="HW38" s="224"/>
      <c r="HX38" s="190"/>
      <c r="HY38" s="190"/>
      <c r="HZ38" s="190"/>
      <c r="IA38" s="190"/>
      <c r="IB38" s="225"/>
      <c r="IC38" s="190"/>
      <c r="ID38" s="190"/>
      <c r="IE38" s="190"/>
      <c r="IF38" s="190"/>
      <c r="IG38" s="190"/>
      <c r="IH38" s="190"/>
      <c r="II38" s="191"/>
      <c r="IJ38" s="244"/>
      <c r="IK38" s="244"/>
      <c r="IL38" s="245"/>
      <c r="IM38" s="190"/>
      <c r="IN38" s="246"/>
      <c r="IO38" s="245"/>
      <c r="IP38" s="190"/>
      <c r="IQ38" s="224"/>
      <c r="IR38" s="190"/>
      <c r="IS38" s="190"/>
      <c r="IT38" s="190"/>
      <c r="IU38" s="190"/>
      <c r="IV38" s="225"/>
      <c r="IW38" s="190"/>
      <c r="IX38" s="190"/>
      <c r="IY38" s="190"/>
      <c r="IZ38" s="190"/>
      <c r="JA38" s="190"/>
      <c r="JB38" s="190"/>
    </row>
    <row r="39" spans="2:262" s="216" customFormat="1" ht="13.5" customHeight="1" x14ac:dyDescent="0.25">
      <c r="B39" s="190"/>
      <c r="C39" s="218"/>
      <c r="E39" s="196"/>
      <c r="F39" s="238"/>
      <c r="G39" s="239"/>
      <c r="H39" s="190"/>
      <c r="I39" s="238"/>
      <c r="J39" s="239"/>
      <c r="K39" s="196"/>
      <c r="L39" s="239"/>
      <c r="M39" s="239"/>
      <c r="P39" s="240"/>
      <c r="Q39" s="196"/>
      <c r="R39" s="239"/>
      <c r="S39" s="239"/>
      <c r="U39" s="239"/>
      <c r="V39" s="239"/>
      <c r="W39" s="218"/>
      <c r="Y39" s="196"/>
      <c r="Z39" s="238"/>
      <c r="AA39" s="238"/>
      <c r="AB39" s="190"/>
      <c r="AC39" s="238"/>
      <c r="AD39" s="238"/>
      <c r="AE39" s="196"/>
      <c r="AF39" s="239"/>
      <c r="AG39" s="239"/>
      <c r="AJ39" s="240"/>
      <c r="AK39" s="196"/>
      <c r="AM39" s="239"/>
      <c r="AO39" s="239"/>
      <c r="AP39" s="239"/>
      <c r="AQ39" s="218"/>
      <c r="AS39" s="196"/>
      <c r="AT39" s="238"/>
      <c r="AU39" s="238"/>
      <c r="AV39" s="190"/>
      <c r="AW39" s="238"/>
      <c r="AX39" s="238"/>
      <c r="AY39" s="196"/>
      <c r="AZ39" s="239"/>
      <c r="BA39" s="239"/>
      <c r="BD39" s="240"/>
      <c r="BE39" s="196"/>
      <c r="BF39" s="239"/>
      <c r="BG39" s="239"/>
      <c r="BI39" s="239"/>
      <c r="BJ39" s="239"/>
      <c r="BK39" s="218"/>
      <c r="BM39" s="196"/>
      <c r="BN39" s="238"/>
      <c r="BO39" s="238"/>
      <c r="BP39" s="190"/>
      <c r="BQ39" s="238"/>
      <c r="BR39" s="238"/>
      <c r="BS39" s="196"/>
      <c r="BT39" s="239"/>
      <c r="BU39" s="239"/>
      <c r="BX39" s="240"/>
      <c r="BY39" s="196"/>
      <c r="BZ39" s="239"/>
      <c r="CA39" s="239"/>
      <c r="CC39" s="239"/>
      <c r="CD39" s="239"/>
      <c r="CE39" s="196"/>
      <c r="CG39" s="196"/>
      <c r="CH39" s="238"/>
      <c r="CI39" s="238"/>
      <c r="CJ39" s="190"/>
      <c r="CK39" s="238"/>
      <c r="CL39" s="238"/>
      <c r="CM39" s="196"/>
      <c r="CN39" s="239"/>
      <c r="CO39" s="239"/>
      <c r="CR39" s="240"/>
      <c r="CS39" s="196"/>
      <c r="CT39" s="239"/>
      <c r="CU39" s="239"/>
      <c r="CW39" s="239"/>
      <c r="CX39" s="239"/>
      <c r="CY39" s="218"/>
      <c r="DA39" s="196"/>
      <c r="DB39" s="238"/>
      <c r="DC39" s="238"/>
      <c r="DD39" s="190"/>
      <c r="DE39" s="238"/>
      <c r="DF39" s="238"/>
      <c r="DG39" s="196"/>
      <c r="DH39" s="239"/>
      <c r="DI39" s="239"/>
      <c r="DL39" s="240"/>
      <c r="DM39" s="196"/>
      <c r="DN39" s="239"/>
      <c r="DO39" s="239"/>
      <c r="DQ39" s="239"/>
      <c r="DR39" s="239"/>
      <c r="DS39" s="218"/>
      <c r="DU39" s="196"/>
      <c r="DV39" s="238"/>
      <c r="DW39" s="238"/>
      <c r="DX39" s="190"/>
      <c r="DY39" s="238"/>
      <c r="DZ39" s="238"/>
      <c r="EA39" s="196"/>
      <c r="EC39" s="241"/>
      <c r="EF39" s="240"/>
      <c r="EG39" s="196"/>
      <c r="EH39" s="239"/>
      <c r="EI39" s="239"/>
      <c r="EK39" s="239"/>
      <c r="EL39" s="239"/>
      <c r="EM39" s="218"/>
      <c r="EO39" s="196"/>
      <c r="EP39" s="238"/>
      <c r="EQ39" s="238"/>
      <c r="ER39" s="190"/>
      <c r="ES39" s="238"/>
      <c r="ET39" s="238"/>
      <c r="EU39" s="196"/>
      <c r="EV39" s="239"/>
      <c r="EW39" s="239"/>
      <c r="EZ39" s="240"/>
      <c r="FA39" s="196"/>
      <c r="FB39" s="239"/>
      <c r="FC39" s="239"/>
      <c r="FE39" s="239"/>
      <c r="FF39" s="239"/>
      <c r="FG39" s="218"/>
      <c r="FI39" s="196"/>
      <c r="FJ39" s="238"/>
      <c r="FK39" s="238"/>
      <c r="FL39" s="190"/>
      <c r="FM39" s="238"/>
      <c r="FN39" s="238"/>
      <c r="FO39" s="196"/>
      <c r="FP39" s="239"/>
      <c r="FQ39" s="239"/>
      <c r="FT39" s="240"/>
      <c r="FU39" s="196"/>
      <c r="FV39" s="239"/>
      <c r="FW39" s="239"/>
      <c r="FY39" s="239"/>
      <c r="FZ39" s="239"/>
      <c r="GA39" s="191"/>
      <c r="GB39" s="244"/>
      <c r="GC39" s="244"/>
      <c r="GD39" s="245"/>
      <c r="GE39" s="190"/>
      <c r="GF39" s="246"/>
      <c r="GG39" s="245"/>
      <c r="GH39" s="190"/>
      <c r="GI39" s="224"/>
      <c r="GJ39" s="190"/>
      <c r="GK39" s="190"/>
      <c r="GL39" s="190"/>
      <c r="GM39" s="190"/>
      <c r="GN39" s="225"/>
      <c r="GO39" s="190"/>
      <c r="GP39" s="190"/>
      <c r="GQ39" s="190"/>
      <c r="GR39" s="190"/>
      <c r="GS39" s="190"/>
      <c r="GT39" s="190"/>
      <c r="GU39" s="191"/>
      <c r="GV39" s="244"/>
      <c r="GW39" s="244"/>
      <c r="GX39" s="245"/>
      <c r="GY39" s="190"/>
      <c r="GZ39" s="246"/>
      <c r="HA39" s="245"/>
      <c r="HB39" s="190"/>
      <c r="HC39" s="224"/>
      <c r="HD39" s="190"/>
      <c r="HE39" s="190"/>
      <c r="HF39" s="190"/>
      <c r="HG39" s="190"/>
      <c r="HH39" s="225"/>
      <c r="HI39" s="190"/>
      <c r="HJ39" s="190"/>
      <c r="HK39" s="190"/>
      <c r="HL39" s="190"/>
      <c r="HM39" s="190"/>
      <c r="HN39" s="190"/>
      <c r="HO39" s="191"/>
      <c r="HP39" s="244"/>
      <c r="HQ39" s="244"/>
      <c r="HR39" s="245"/>
      <c r="HS39" s="190"/>
      <c r="HT39" s="246"/>
      <c r="HU39" s="245"/>
      <c r="HV39" s="190"/>
      <c r="HW39" s="224"/>
      <c r="HX39" s="190"/>
      <c r="HY39" s="190"/>
      <c r="HZ39" s="190"/>
      <c r="IA39" s="190"/>
      <c r="IB39" s="225"/>
      <c r="IC39" s="190"/>
      <c r="ID39" s="190"/>
      <c r="IE39" s="190"/>
      <c r="IF39" s="190"/>
      <c r="IG39" s="190"/>
      <c r="IH39" s="190"/>
      <c r="II39" s="191"/>
      <c r="IJ39" s="244"/>
      <c r="IK39" s="244"/>
      <c r="IL39" s="245"/>
      <c r="IM39" s="190"/>
      <c r="IN39" s="246"/>
      <c r="IO39" s="245"/>
      <c r="IP39" s="190"/>
      <c r="IQ39" s="224"/>
      <c r="IR39" s="190"/>
      <c r="IS39" s="190"/>
      <c r="IT39" s="190"/>
      <c r="IU39" s="190"/>
      <c r="IV39" s="225"/>
      <c r="IW39" s="190"/>
      <c r="IX39" s="190"/>
      <c r="IY39" s="190"/>
      <c r="IZ39" s="190"/>
      <c r="JA39" s="190"/>
      <c r="JB39" s="190"/>
    </row>
    <row r="40" spans="2:262" s="216" customFormat="1" ht="13.5" customHeight="1" x14ac:dyDescent="0.25">
      <c r="B40" s="190"/>
      <c r="C40" s="218"/>
      <c r="E40" s="196"/>
      <c r="F40" s="238"/>
      <c r="G40" s="239"/>
      <c r="H40" s="190"/>
      <c r="I40" s="238"/>
      <c r="J40" s="239"/>
      <c r="K40" s="196"/>
      <c r="L40" s="239"/>
      <c r="M40" s="239"/>
      <c r="P40" s="240"/>
      <c r="Q40" s="196"/>
      <c r="R40" s="239"/>
      <c r="S40" s="239"/>
      <c r="U40" s="239"/>
      <c r="V40" s="239"/>
      <c r="W40" s="218"/>
      <c r="Y40" s="196"/>
      <c r="Z40" s="238"/>
      <c r="AA40" s="238"/>
      <c r="AB40" s="190"/>
      <c r="AC40" s="238"/>
      <c r="AD40" s="238"/>
      <c r="AE40" s="196"/>
      <c r="AF40" s="239"/>
      <c r="AG40" s="239"/>
      <c r="AJ40" s="240"/>
      <c r="AK40" s="196"/>
      <c r="AM40" s="239"/>
      <c r="AO40" s="239"/>
      <c r="AP40" s="239"/>
      <c r="AQ40" s="218"/>
      <c r="AS40" s="196"/>
      <c r="AT40" s="238"/>
      <c r="AU40" s="238"/>
      <c r="AV40" s="190"/>
      <c r="AW40" s="238"/>
      <c r="AX40" s="238"/>
      <c r="AY40" s="196"/>
      <c r="AZ40" s="239"/>
      <c r="BA40" s="239"/>
      <c r="BD40" s="240"/>
      <c r="BE40" s="196"/>
      <c r="BF40" s="239"/>
      <c r="BG40" s="239"/>
      <c r="BI40" s="239"/>
      <c r="BJ40" s="239"/>
      <c r="BK40" s="218"/>
      <c r="BM40" s="196"/>
      <c r="BN40" s="238"/>
      <c r="BO40" s="238"/>
      <c r="BP40" s="190"/>
      <c r="BQ40" s="238"/>
      <c r="BR40" s="238"/>
      <c r="BS40" s="196"/>
      <c r="BT40" s="239"/>
      <c r="BU40" s="239"/>
      <c r="BX40" s="240"/>
      <c r="BY40" s="196"/>
      <c r="BZ40" s="239"/>
      <c r="CA40" s="239"/>
      <c r="CC40" s="239"/>
      <c r="CD40" s="239"/>
      <c r="CE40" s="196"/>
      <c r="CG40" s="196"/>
      <c r="CH40" s="238"/>
      <c r="CI40" s="238"/>
      <c r="CJ40" s="190"/>
      <c r="CK40" s="238"/>
      <c r="CL40" s="238"/>
      <c r="CM40" s="196"/>
      <c r="CN40" s="239"/>
      <c r="CO40" s="239"/>
      <c r="CR40" s="240"/>
      <c r="CS40" s="196"/>
      <c r="CT40" s="239"/>
      <c r="CU40" s="239"/>
      <c r="CW40" s="239"/>
      <c r="CX40" s="239"/>
      <c r="CY40" s="218"/>
      <c r="DA40" s="196"/>
      <c r="DB40" s="238"/>
      <c r="DC40" s="238"/>
      <c r="DD40" s="190"/>
      <c r="DE40" s="238"/>
      <c r="DF40" s="238"/>
      <c r="DG40" s="196"/>
      <c r="DH40" s="239"/>
      <c r="DI40" s="239"/>
      <c r="DL40" s="240"/>
      <c r="DM40" s="196"/>
      <c r="DN40" s="239"/>
      <c r="DO40" s="239"/>
      <c r="DQ40" s="239"/>
      <c r="DR40" s="239"/>
      <c r="DS40" s="218"/>
      <c r="DU40" s="196"/>
      <c r="DV40" s="238"/>
      <c r="DW40" s="238"/>
      <c r="DX40" s="190"/>
      <c r="DY40" s="238"/>
      <c r="DZ40" s="238"/>
      <c r="EA40" s="196"/>
      <c r="EC40" s="241"/>
      <c r="EF40" s="240"/>
      <c r="EG40" s="196"/>
      <c r="EH40" s="239"/>
      <c r="EI40" s="239"/>
      <c r="EK40" s="239"/>
      <c r="EL40" s="239"/>
      <c r="EM40" s="218"/>
      <c r="EO40" s="196"/>
      <c r="EP40" s="238"/>
      <c r="EQ40" s="238"/>
      <c r="ER40" s="190"/>
      <c r="ES40" s="238"/>
      <c r="ET40" s="238"/>
      <c r="EU40" s="196"/>
      <c r="EV40" s="239"/>
      <c r="EW40" s="239"/>
      <c r="EZ40" s="240"/>
      <c r="FA40" s="196"/>
      <c r="FB40" s="239"/>
      <c r="FC40" s="239"/>
      <c r="FE40" s="239"/>
      <c r="FF40" s="239"/>
      <c r="FG40" s="218"/>
      <c r="FI40" s="196"/>
      <c r="FJ40" s="238"/>
      <c r="FK40" s="238"/>
      <c r="FL40" s="190"/>
      <c r="FM40" s="238"/>
      <c r="FN40" s="238"/>
      <c r="FO40" s="196"/>
      <c r="FP40" s="239"/>
      <c r="FQ40" s="239"/>
      <c r="FT40" s="240"/>
      <c r="FU40" s="196"/>
      <c r="FV40" s="239"/>
      <c r="FW40" s="239"/>
      <c r="FY40" s="239"/>
      <c r="FZ40" s="239"/>
      <c r="GA40" s="191"/>
      <c r="GB40" s="244"/>
      <c r="GC40" s="244"/>
      <c r="GD40" s="245"/>
      <c r="GE40" s="190"/>
      <c r="GF40" s="246"/>
      <c r="GG40" s="245"/>
      <c r="GH40" s="190"/>
      <c r="GI40" s="224"/>
      <c r="GJ40" s="190"/>
      <c r="GK40" s="190"/>
      <c r="GL40" s="190"/>
      <c r="GM40" s="190"/>
      <c r="GN40" s="225"/>
      <c r="GO40" s="190"/>
      <c r="GP40" s="190"/>
      <c r="GQ40" s="190"/>
      <c r="GR40" s="190"/>
      <c r="GS40" s="190"/>
      <c r="GT40" s="190"/>
      <c r="GU40" s="191"/>
      <c r="GV40" s="244"/>
      <c r="GW40" s="244"/>
      <c r="GX40" s="245"/>
      <c r="GY40" s="190"/>
      <c r="GZ40" s="246"/>
      <c r="HA40" s="245"/>
      <c r="HB40" s="190"/>
      <c r="HC40" s="224"/>
      <c r="HD40" s="190"/>
      <c r="HE40" s="190"/>
      <c r="HF40" s="190"/>
      <c r="HG40" s="190"/>
      <c r="HH40" s="225"/>
      <c r="HI40" s="190"/>
      <c r="HJ40" s="190"/>
      <c r="HK40" s="190"/>
      <c r="HL40" s="190"/>
      <c r="HM40" s="190"/>
      <c r="HN40" s="190"/>
      <c r="HO40" s="191"/>
      <c r="HP40" s="244"/>
      <c r="HQ40" s="244"/>
      <c r="HR40" s="245"/>
      <c r="HS40" s="190"/>
      <c r="HT40" s="246"/>
      <c r="HU40" s="245"/>
      <c r="HV40" s="190"/>
      <c r="HW40" s="224"/>
      <c r="HX40" s="190"/>
      <c r="HY40" s="190"/>
      <c r="HZ40" s="190"/>
      <c r="IA40" s="190"/>
      <c r="IB40" s="225"/>
      <c r="IC40" s="190"/>
      <c r="ID40" s="190"/>
      <c r="IE40" s="190"/>
      <c r="IF40" s="190"/>
      <c r="IG40" s="190"/>
      <c r="IH40" s="190"/>
      <c r="II40" s="191"/>
      <c r="IJ40" s="244"/>
      <c r="IK40" s="244"/>
      <c r="IL40" s="245"/>
      <c r="IM40" s="190"/>
      <c r="IN40" s="246"/>
      <c r="IO40" s="245"/>
      <c r="IP40" s="190"/>
      <c r="IQ40" s="224"/>
      <c r="IR40" s="190"/>
      <c r="IS40" s="190"/>
      <c r="IT40" s="190"/>
      <c r="IU40" s="190"/>
      <c r="IV40" s="225"/>
      <c r="IW40" s="190"/>
      <c r="IX40" s="190"/>
      <c r="IY40" s="190"/>
      <c r="IZ40" s="190"/>
      <c r="JA40" s="190"/>
      <c r="JB40" s="190"/>
    </row>
    <row r="41" spans="2:262" s="216" customFormat="1" ht="13.5" customHeight="1" x14ac:dyDescent="0.25">
      <c r="B41" s="190"/>
      <c r="C41" s="218"/>
      <c r="E41" s="196"/>
      <c r="F41" s="238"/>
      <c r="G41" s="239"/>
      <c r="H41" s="190"/>
      <c r="I41" s="238"/>
      <c r="J41" s="239"/>
      <c r="K41" s="196"/>
      <c r="L41" s="239"/>
      <c r="M41" s="239"/>
      <c r="P41" s="240"/>
      <c r="Q41" s="196"/>
      <c r="R41" s="239"/>
      <c r="S41" s="239"/>
      <c r="U41" s="239"/>
      <c r="V41" s="239"/>
      <c r="W41" s="218"/>
      <c r="Y41" s="196"/>
      <c r="Z41" s="238"/>
      <c r="AA41" s="238"/>
      <c r="AB41" s="190"/>
      <c r="AC41" s="238"/>
      <c r="AD41" s="238"/>
      <c r="AE41" s="196"/>
      <c r="AF41" s="239"/>
      <c r="AG41" s="239"/>
      <c r="AJ41" s="240"/>
      <c r="AK41" s="196"/>
      <c r="AM41" s="239"/>
      <c r="AO41" s="239"/>
      <c r="AP41" s="239"/>
      <c r="AQ41" s="218"/>
      <c r="AS41" s="196"/>
      <c r="AT41" s="238"/>
      <c r="AU41" s="238"/>
      <c r="AV41" s="190"/>
      <c r="AW41" s="238"/>
      <c r="AX41" s="238"/>
      <c r="AY41" s="196"/>
      <c r="AZ41" s="239"/>
      <c r="BA41" s="239"/>
      <c r="BD41" s="240"/>
      <c r="BE41" s="196"/>
      <c r="BF41" s="239"/>
      <c r="BG41" s="239"/>
      <c r="BI41" s="239"/>
      <c r="BJ41" s="239"/>
      <c r="BK41" s="218"/>
      <c r="BM41" s="196"/>
      <c r="BN41" s="238"/>
      <c r="BO41" s="238"/>
      <c r="BP41" s="190"/>
      <c r="BQ41" s="238"/>
      <c r="BR41" s="238"/>
      <c r="BS41" s="196"/>
      <c r="BT41" s="239"/>
      <c r="BU41" s="239"/>
      <c r="BX41" s="240"/>
      <c r="BY41" s="196"/>
      <c r="BZ41" s="239"/>
      <c r="CA41" s="239"/>
      <c r="CC41" s="239"/>
      <c r="CD41" s="239"/>
      <c r="CE41" s="196"/>
      <c r="CG41" s="196"/>
      <c r="CH41" s="238"/>
      <c r="CI41" s="238"/>
      <c r="CJ41" s="190"/>
      <c r="CK41" s="238"/>
      <c r="CL41" s="238"/>
      <c r="CM41" s="196"/>
      <c r="CN41" s="239"/>
      <c r="CO41" s="239"/>
      <c r="CR41" s="240"/>
      <c r="CS41" s="196"/>
      <c r="CT41" s="239"/>
      <c r="CU41" s="239"/>
      <c r="CW41" s="239"/>
      <c r="CX41" s="239"/>
      <c r="CY41" s="218"/>
      <c r="DA41" s="196"/>
      <c r="DB41" s="238"/>
      <c r="DC41" s="238"/>
      <c r="DD41" s="190"/>
      <c r="DE41" s="238"/>
      <c r="DF41" s="238"/>
      <c r="DG41" s="196"/>
      <c r="DH41" s="239"/>
      <c r="DI41" s="239"/>
      <c r="DL41" s="240"/>
      <c r="DM41" s="196"/>
      <c r="DN41" s="239"/>
      <c r="DO41" s="239"/>
      <c r="DQ41" s="239"/>
      <c r="DR41" s="239"/>
      <c r="DS41" s="218"/>
      <c r="DU41" s="196"/>
      <c r="DV41" s="238"/>
      <c r="DW41" s="238"/>
      <c r="DX41" s="190"/>
      <c r="DY41" s="238"/>
      <c r="DZ41" s="238"/>
      <c r="EA41" s="196"/>
      <c r="EC41" s="241"/>
      <c r="EF41" s="240"/>
      <c r="EG41" s="196"/>
      <c r="EH41" s="239"/>
      <c r="EI41" s="239"/>
      <c r="EK41" s="239"/>
      <c r="EL41" s="239"/>
      <c r="EM41" s="218"/>
      <c r="EO41" s="196"/>
      <c r="EP41" s="238"/>
      <c r="EQ41" s="238"/>
      <c r="ER41" s="190"/>
      <c r="ES41" s="238"/>
      <c r="ET41" s="238"/>
      <c r="EU41" s="196"/>
      <c r="EV41" s="239"/>
      <c r="EW41" s="239"/>
      <c r="EZ41" s="240"/>
      <c r="FA41" s="196"/>
      <c r="FB41" s="239"/>
      <c r="FC41" s="239"/>
      <c r="FE41" s="239"/>
      <c r="FF41" s="239"/>
      <c r="FG41" s="218"/>
      <c r="FI41" s="196"/>
      <c r="FJ41" s="238"/>
      <c r="FK41" s="238"/>
      <c r="FL41" s="190"/>
      <c r="FM41" s="238"/>
      <c r="FN41" s="238"/>
      <c r="FO41" s="196"/>
      <c r="FP41" s="239"/>
      <c r="FQ41" s="239"/>
      <c r="FT41" s="240"/>
      <c r="FU41" s="196"/>
      <c r="FV41" s="239"/>
      <c r="FW41" s="239"/>
      <c r="FY41" s="239"/>
      <c r="FZ41" s="239"/>
      <c r="GA41" s="191"/>
      <c r="GB41" s="244"/>
      <c r="GC41" s="244"/>
      <c r="GD41" s="245"/>
      <c r="GE41" s="190"/>
      <c r="GF41" s="246"/>
      <c r="GG41" s="245"/>
      <c r="GH41" s="190"/>
      <c r="GI41" s="224"/>
      <c r="GJ41" s="190"/>
      <c r="GK41" s="190"/>
      <c r="GL41" s="190"/>
      <c r="GM41" s="190"/>
      <c r="GN41" s="225"/>
      <c r="GO41" s="190"/>
      <c r="GP41" s="190"/>
      <c r="GQ41" s="190"/>
      <c r="GR41" s="190"/>
      <c r="GS41" s="190"/>
      <c r="GT41" s="190"/>
      <c r="GU41" s="191"/>
      <c r="GV41" s="244"/>
      <c r="GW41" s="244"/>
      <c r="GX41" s="245"/>
      <c r="GY41" s="190"/>
      <c r="GZ41" s="246"/>
      <c r="HA41" s="245"/>
      <c r="HB41" s="190"/>
      <c r="HC41" s="224"/>
      <c r="HD41" s="190"/>
      <c r="HE41" s="190"/>
      <c r="HF41" s="190"/>
      <c r="HG41" s="190"/>
      <c r="HH41" s="225"/>
      <c r="HI41" s="190"/>
      <c r="HJ41" s="190"/>
      <c r="HK41" s="190"/>
      <c r="HL41" s="190"/>
      <c r="HM41" s="190"/>
      <c r="HN41" s="190"/>
      <c r="HO41" s="191"/>
      <c r="HP41" s="244"/>
      <c r="HQ41" s="244"/>
      <c r="HR41" s="245"/>
      <c r="HS41" s="190"/>
      <c r="HT41" s="246"/>
      <c r="HU41" s="245"/>
      <c r="HV41" s="190"/>
      <c r="HW41" s="224"/>
      <c r="HX41" s="190"/>
      <c r="HY41" s="190"/>
      <c r="HZ41" s="190"/>
      <c r="IA41" s="190"/>
      <c r="IB41" s="225"/>
      <c r="IC41" s="190"/>
      <c r="ID41" s="190"/>
      <c r="IE41" s="190"/>
      <c r="IF41" s="190"/>
      <c r="IG41" s="190"/>
      <c r="IH41" s="190"/>
      <c r="II41" s="191"/>
      <c r="IJ41" s="244"/>
      <c r="IK41" s="244"/>
      <c r="IL41" s="245"/>
      <c r="IM41" s="190"/>
      <c r="IN41" s="246"/>
      <c r="IO41" s="245"/>
      <c r="IP41" s="190"/>
      <c r="IQ41" s="224"/>
      <c r="IR41" s="190"/>
      <c r="IS41" s="190"/>
      <c r="IT41" s="190"/>
      <c r="IU41" s="190"/>
      <c r="IV41" s="225"/>
      <c r="IW41" s="190"/>
      <c r="IX41" s="190"/>
      <c r="IY41" s="190"/>
      <c r="IZ41" s="190"/>
      <c r="JA41" s="190"/>
      <c r="JB41" s="190"/>
    </row>
    <row r="42" spans="2:262" s="216" customFormat="1" ht="13.5" customHeight="1" x14ac:dyDescent="0.25">
      <c r="B42" s="190"/>
      <c r="C42" s="218"/>
      <c r="E42" s="196"/>
      <c r="F42" s="238"/>
      <c r="G42" s="239"/>
      <c r="H42" s="190"/>
      <c r="I42" s="238"/>
      <c r="J42" s="239"/>
      <c r="K42" s="196"/>
      <c r="L42" s="239"/>
      <c r="M42" s="239"/>
      <c r="P42" s="240"/>
      <c r="Q42" s="196"/>
      <c r="R42" s="239"/>
      <c r="S42" s="239"/>
      <c r="U42" s="239"/>
      <c r="V42" s="239"/>
      <c r="W42" s="218"/>
      <c r="Y42" s="196"/>
      <c r="Z42" s="238"/>
      <c r="AA42" s="238"/>
      <c r="AB42" s="190"/>
      <c r="AC42" s="238"/>
      <c r="AD42" s="238"/>
      <c r="AE42" s="196"/>
      <c r="AF42" s="239"/>
      <c r="AG42" s="239"/>
      <c r="AJ42" s="240"/>
      <c r="AK42" s="196"/>
      <c r="AM42" s="239"/>
      <c r="AO42" s="239"/>
      <c r="AP42" s="239"/>
      <c r="AQ42" s="218"/>
      <c r="AS42" s="196"/>
      <c r="AT42" s="238"/>
      <c r="AU42" s="238"/>
      <c r="AV42" s="190"/>
      <c r="AW42" s="238"/>
      <c r="AX42" s="238"/>
      <c r="AY42" s="196"/>
      <c r="AZ42" s="239"/>
      <c r="BA42" s="239"/>
      <c r="BD42" s="240"/>
      <c r="BE42" s="196"/>
      <c r="BF42" s="239"/>
      <c r="BG42" s="239"/>
      <c r="BI42" s="239"/>
      <c r="BJ42" s="239"/>
      <c r="BK42" s="218"/>
      <c r="BM42" s="196"/>
      <c r="BN42" s="238"/>
      <c r="BO42" s="238"/>
      <c r="BP42" s="190"/>
      <c r="BQ42" s="238"/>
      <c r="BR42" s="238"/>
      <c r="BS42" s="196"/>
      <c r="BT42" s="239"/>
      <c r="BU42" s="239"/>
      <c r="BX42" s="240"/>
      <c r="BY42" s="196"/>
      <c r="BZ42" s="239"/>
      <c r="CA42" s="239"/>
      <c r="CC42" s="239"/>
      <c r="CD42" s="239"/>
      <c r="CE42" s="196"/>
      <c r="CG42" s="196"/>
      <c r="CH42" s="238"/>
      <c r="CI42" s="238"/>
      <c r="CJ42" s="190"/>
      <c r="CK42" s="238"/>
      <c r="CL42" s="238"/>
      <c r="CM42" s="196"/>
      <c r="CN42" s="239"/>
      <c r="CO42" s="239"/>
      <c r="CR42" s="240"/>
      <c r="CS42" s="196"/>
      <c r="CT42" s="239"/>
      <c r="CU42" s="239"/>
      <c r="CW42" s="239"/>
      <c r="CX42" s="239"/>
      <c r="CY42" s="218"/>
      <c r="DA42" s="196"/>
      <c r="DB42" s="238"/>
      <c r="DC42" s="238"/>
      <c r="DD42" s="190"/>
      <c r="DE42" s="238"/>
      <c r="DF42" s="238"/>
      <c r="DG42" s="196"/>
      <c r="DH42" s="239"/>
      <c r="DI42" s="239"/>
      <c r="DL42" s="240"/>
      <c r="DM42" s="196"/>
      <c r="DN42" s="239"/>
      <c r="DO42" s="239"/>
      <c r="DQ42" s="239"/>
      <c r="DR42" s="239"/>
      <c r="DS42" s="218"/>
      <c r="DU42" s="196"/>
      <c r="DV42" s="238"/>
      <c r="DW42" s="238"/>
      <c r="DX42" s="190"/>
      <c r="DY42" s="238"/>
      <c r="DZ42" s="238"/>
      <c r="EA42" s="196"/>
      <c r="EC42" s="241"/>
      <c r="EF42" s="240"/>
      <c r="EG42" s="196"/>
      <c r="EH42" s="239"/>
      <c r="EI42" s="239"/>
      <c r="EK42" s="239"/>
      <c r="EL42" s="239"/>
      <c r="EM42" s="218"/>
      <c r="EO42" s="196"/>
      <c r="EP42" s="238"/>
      <c r="EQ42" s="238"/>
      <c r="ER42" s="190"/>
      <c r="ES42" s="238"/>
      <c r="ET42" s="238"/>
      <c r="EU42" s="196"/>
      <c r="EV42" s="239"/>
      <c r="EW42" s="239"/>
      <c r="EZ42" s="240"/>
      <c r="FA42" s="196"/>
      <c r="FB42" s="239"/>
      <c r="FC42" s="239"/>
      <c r="FE42" s="239"/>
      <c r="FF42" s="239"/>
      <c r="FG42" s="218"/>
      <c r="FI42" s="196"/>
      <c r="FJ42" s="238"/>
      <c r="FK42" s="238"/>
      <c r="FL42" s="190"/>
      <c r="FM42" s="238"/>
      <c r="FN42" s="238"/>
      <c r="FO42" s="196"/>
      <c r="FP42" s="239"/>
      <c r="FQ42" s="239"/>
      <c r="FT42" s="240"/>
      <c r="FU42" s="196"/>
      <c r="FV42" s="239"/>
      <c r="FW42" s="239"/>
      <c r="FY42" s="239"/>
      <c r="FZ42" s="239"/>
      <c r="GA42" s="191"/>
      <c r="GB42" s="244"/>
      <c r="GC42" s="244"/>
      <c r="GD42" s="245"/>
      <c r="GE42" s="190"/>
      <c r="GF42" s="246"/>
      <c r="GG42" s="245"/>
      <c r="GH42" s="190"/>
      <c r="GI42" s="224"/>
      <c r="GJ42" s="190"/>
      <c r="GK42" s="190"/>
      <c r="GL42" s="190"/>
      <c r="GM42" s="190"/>
      <c r="GN42" s="225"/>
      <c r="GO42" s="190"/>
      <c r="GP42" s="190"/>
      <c r="GQ42" s="190"/>
      <c r="GR42" s="190"/>
      <c r="GS42" s="190"/>
      <c r="GT42" s="190"/>
      <c r="GU42" s="191"/>
      <c r="GV42" s="244"/>
      <c r="GW42" s="244"/>
      <c r="GX42" s="245"/>
      <c r="GY42" s="190"/>
      <c r="GZ42" s="246"/>
      <c r="HA42" s="245"/>
      <c r="HB42" s="190"/>
      <c r="HC42" s="224"/>
      <c r="HD42" s="190"/>
      <c r="HE42" s="190"/>
      <c r="HF42" s="190"/>
      <c r="HG42" s="190"/>
      <c r="HH42" s="225"/>
      <c r="HI42" s="190"/>
      <c r="HJ42" s="190"/>
      <c r="HK42" s="190"/>
      <c r="HL42" s="190"/>
      <c r="HM42" s="190"/>
      <c r="HN42" s="190"/>
      <c r="HO42" s="191"/>
      <c r="HP42" s="244"/>
      <c r="HQ42" s="244"/>
      <c r="HR42" s="245"/>
      <c r="HS42" s="190"/>
      <c r="HT42" s="246"/>
      <c r="HU42" s="245"/>
      <c r="HV42" s="190"/>
      <c r="HW42" s="224"/>
      <c r="HX42" s="190"/>
      <c r="HY42" s="190"/>
      <c r="HZ42" s="190"/>
      <c r="IA42" s="190"/>
      <c r="IB42" s="225"/>
      <c r="IC42" s="190"/>
      <c r="ID42" s="190"/>
      <c r="IE42" s="190"/>
      <c r="IF42" s="190"/>
      <c r="IG42" s="190"/>
      <c r="IH42" s="190"/>
      <c r="II42" s="191"/>
      <c r="IJ42" s="244"/>
      <c r="IK42" s="244"/>
      <c r="IL42" s="245"/>
      <c r="IM42" s="190"/>
      <c r="IN42" s="246"/>
      <c r="IO42" s="245"/>
      <c r="IP42" s="190"/>
      <c r="IQ42" s="224"/>
      <c r="IR42" s="190"/>
      <c r="IS42" s="190"/>
      <c r="IT42" s="190"/>
      <c r="IU42" s="190"/>
      <c r="IV42" s="225"/>
      <c r="IW42" s="190"/>
      <c r="IX42" s="190"/>
      <c r="IY42" s="190"/>
      <c r="IZ42" s="190"/>
      <c r="JA42" s="190"/>
      <c r="JB42" s="190"/>
    </row>
    <row r="43" spans="2:262" s="216" customFormat="1" ht="13.5" customHeight="1" x14ac:dyDescent="0.25">
      <c r="B43" s="190"/>
      <c r="C43" s="218"/>
      <c r="E43" s="196"/>
      <c r="F43" s="238"/>
      <c r="G43" s="239"/>
      <c r="H43" s="190"/>
      <c r="I43" s="238"/>
      <c r="J43" s="239"/>
      <c r="K43" s="196"/>
      <c r="L43" s="239"/>
      <c r="M43" s="239"/>
      <c r="P43" s="240"/>
      <c r="Q43" s="196"/>
      <c r="R43" s="239"/>
      <c r="S43" s="239"/>
      <c r="U43" s="239"/>
      <c r="V43" s="239"/>
      <c r="W43" s="218"/>
      <c r="Y43" s="196"/>
      <c r="Z43" s="238"/>
      <c r="AA43" s="238"/>
      <c r="AB43" s="190"/>
      <c r="AC43" s="238"/>
      <c r="AD43" s="238"/>
      <c r="AE43" s="196"/>
      <c r="AF43" s="239"/>
      <c r="AG43" s="239"/>
      <c r="AJ43" s="240"/>
      <c r="AK43" s="196"/>
      <c r="AM43" s="239"/>
      <c r="AO43" s="239"/>
      <c r="AP43" s="239"/>
      <c r="AQ43" s="218"/>
      <c r="AS43" s="196"/>
      <c r="AT43" s="238"/>
      <c r="AU43" s="238"/>
      <c r="AV43" s="190"/>
      <c r="AW43" s="238"/>
      <c r="AX43" s="238"/>
      <c r="AY43" s="196"/>
      <c r="AZ43" s="239"/>
      <c r="BA43" s="239"/>
      <c r="BD43" s="240"/>
      <c r="BE43" s="196"/>
      <c r="BF43" s="239"/>
      <c r="BG43" s="239"/>
      <c r="BI43" s="239"/>
      <c r="BJ43" s="239"/>
      <c r="BK43" s="218"/>
      <c r="BM43" s="196"/>
      <c r="BN43" s="238"/>
      <c r="BO43" s="238"/>
      <c r="BP43" s="190"/>
      <c r="BQ43" s="238"/>
      <c r="BR43" s="238"/>
      <c r="BS43" s="196"/>
      <c r="BT43" s="239"/>
      <c r="BU43" s="239"/>
      <c r="BX43" s="240"/>
      <c r="BY43" s="196"/>
      <c r="BZ43" s="239"/>
      <c r="CA43" s="239"/>
      <c r="CC43" s="239"/>
      <c r="CD43" s="239"/>
      <c r="CE43" s="196"/>
      <c r="CG43" s="196"/>
      <c r="CH43" s="238"/>
      <c r="CI43" s="238"/>
      <c r="CJ43" s="190"/>
      <c r="CK43" s="238"/>
      <c r="CL43" s="238"/>
      <c r="CM43" s="196"/>
      <c r="CN43" s="239"/>
      <c r="CO43" s="239"/>
      <c r="CR43" s="240"/>
      <c r="CS43" s="196"/>
      <c r="CT43" s="239"/>
      <c r="CU43" s="239"/>
      <c r="CW43" s="239"/>
      <c r="CX43" s="239"/>
      <c r="CY43" s="218"/>
      <c r="DA43" s="196"/>
      <c r="DB43" s="238"/>
      <c r="DC43" s="238"/>
      <c r="DD43" s="190"/>
      <c r="DE43" s="238"/>
      <c r="DF43" s="238"/>
      <c r="DG43" s="196"/>
      <c r="DH43" s="239"/>
      <c r="DI43" s="239"/>
      <c r="DL43" s="240"/>
      <c r="DM43" s="196"/>
      <c r="DN43" s="239"/>
      <c r="DO43" s="239"/>
      <c r="DQ43" s="239"/>
      <c r="DR43" s="239"/>
      <c r="DS43" s="218"/>
      <c r="DU43" s="196"/>
      <c r="DV43" s="238"/>
      <c r="DW43" s="238"/>
      <c r="DX43" s="190"/>
      <c r="DY43" s="238"/>
      <c r="DZ43" s="238"/>
      <c r="EA43" s="196"/>
      <c r="EC43" s="241"/>
      <c r="EF43" s="240"/>
      <c r="EG43" s="196"/>
      <c r="EH43" s="239"/>
      <c r="EI43" s="239"/>
      <c r="EK43" s="239"/>
      <c r="EL43" s="239"/>
      <c r="EM43" s="218"/>
      <c r="EO43" s="196"/>
      <c r="EP43" s="238"/>
      <c r="EQ43" s="238"/>
      <c r="ER43" s="190"/>
      <c r="ES43" s="238"/>
      <c r="ET43" s="238"/>
      <c r="EU43" s="196"/>
      <c r="EV43" s="239"/>
      <c r="EW43" s="239"/>
      <c r="EZ43" s="240"/>
      <c r="FA43" s="196"/>
      <c r="FB43" s="239"/>
      <c r="FC43" s="239"/>
      <c r="FE43" s="239"/>
      <c r="FF43" s="239"/>
      <c r="FG43" s="218"/>
      <c r="FI43" s="196"/>
      <c r="FJ43" s="238"/>
      <c r="FK43" s="238"/>
      <c r="FL43" s="190"/>
      <c r="FM43" s="238"/>
      <c r="FN43" s="238"/>
      <c r="FO43" s="196"/>
      <c r="FP43" s="239"/>
      <c r="FQ43" s="239"/>
      <c r="FT43" s="240"/>
      <c r="FU43" s="196"/>
      <c r="FV43" s="239"/>
      <c r="FW43" s="239"/>
      <c r="FY43" s="239"/>
      <c r="FZ43" s="239"/>
      <c r="GA43" s="191"/>
      <c r="GB43" s="244"/>
      <c r="GC43" s="244"/>
      <c r="GD43" s="245"/>
      <c r="GE43" s="196"/>
      <c r="GF43" s="196"/>
      <c r="GG43" s="238"/>
      <c r="GH43" s="196"/>
      <c r="GI43" s="224"/>
      <c r="GJ43" s="190"/>
      <c r="GK43" s="190"/>
      <c r="GL43" s="190"/>
      <c r="GM43" s="190"/>
      <c r="GN43" s="225"/>
      <c r="GO43" s="190"/>
      <c r="GP43" s="190"/>
      <c r="GQ43" s="190"/>
      <c r="GR43" s="190"/>
      <c r="GS43" s="190"/>
      <c r="GT43" s="190"/>
      <c r="GU43" s="191"/>
      <c r="GV43" s="244"/>
      <c r="GW43" s="244"/>
      <c r="GX43" s="245"/>
      <c r="GY43" s="196"/>
      <c r="GZ43" s="196"/>
      <c r="HA43" s="238"/>
      <c r="HB43" s="196"/>
      <c r="HC43" s="224"/>
      <c r="HD43" s="190"/>
      <c r="HE43" s="190"/>
      <c r="HF43" s="190"/>
      <c r="HG43" s="190"/>
      <c r="HH43" s="225"/>
      <c r="HI43" s="190"/>
      <c r="HJ43" s="190"/>
      <c r="HK43" s="190"/>
      <c r="HL43" s="190"/>
      <c r="HM43" s="190"/>
      <c r="HN43" s="190"/>
      <c r="HO43" s="191"/>
      <c r="HP43" s="244"/>
      <c r="HQ43" s="244"/>
      <c r="HR43" s="245"/>
      <c r="HS43" s="196"/>
      <c r="HT43" s="196"/>
      <c r="HU43" s="238"/>
      <c r="HV43" s="196"/>
      <c r="HW43" s="224"/>
      <c r="HX43" s="190"/>
      <c r="HY43" s="190"/>
      <c r="HZ43" s="190"/>
      <c r="IA43" s="190"/>
      <c r="IB43" s="225"/>
      <c r="IC43" s="190"/>
      <c r="ID43" s="190"/>
      <c r="IE43" s="190"/>
      <c r="IF43" s="190"/>
      <c r="IG43" s="190"/>
      <c r="IH43" s="190"/>
      <c r="II43" s="191"/>
      <c r="IJ43" s="244"/>
      <c r="IK43" s="244"/>
      <c r="IL43" s="245"/>
      <c r="IM43" s="196"/>
      <c r="IN43" s="196"/>
      <c r="IO43" s="238"/>
      <c r="IP43" s="196"/>
      <c r="IQ43" s="224"/>
      <c r="IR43" s="190"/>
      <c r="IS43" s="190"/>
      <c r="IT43" s="190"/>
      <c r="IU43" s="190"/>
      <c r="IV43" s="225"/>
      <c r="IW43" s="190"/>
      <c r="IX43" s="190"/>
      <c r="IY43" s="190"/>
      <c r="IZ43" s="190"/>
      <c r="JA43" s="190"/>
      <c r="JB43" s="190"/>
    </row>
    <row r="44" spans="2:262" s="216" customFormat="1" ht="13.5" customHeight="1" x14ac:dyDescent="0.25">
      <c r="B44" s="190"/>
      <c r="C44" s="218"/>
      <c r="E44" s="196"/>
      <c r="F44" s="238"/>
      <c r="G44" s="239"/>
      <c r="H44" s="190"/>
      <c r="I44" s="238"/>
      <c r="J44" s="239"/>
      <c r="K44" s="196"/>
      <c r="L44" s="239"/>
      <c r="M44" s="239"/>
      <c r="P44" s="240"/>
      <c r="Q44" s="196"/>
      <c r="R44" s="239"/>
      <c r="S44" s="239"/>
      <c r="U44" s="239"/>
      <c r="V44" s="239"/>
      <c r="W44" s="218"/>
      <c r="Y44" s="196"/>
      <c r="Z44" s="238"/>
      <c r="AA44" s="238"/>
      <c r="AB44" s="190"/>
      <c r="AC44" s="238"/>
      <c r="AD44" s="238"/>
      <c r="AE44" s="196"/>
      <c r="AF44" s="239"/>
      <c r="AG44" s="239"/>
      <c r="AJ44" s="240"/>
      <c r="AK44" s="196"/>
      <c r="AM44" s="239"/>
      <c r="AO44" s="239"/>
      <c r="AP44" s="239"/>
      <c r="AQ44" s="218"/>
      <c r="AS44" s="196"/>
      <c r="AT44" s="238"/>
      <c r="AU44" s="238"/>
      <c r="AV44" s="190"/>
      <c r="AW44" s="238"/>
      <c r="AX44" s="238"/>
      <c r="AY44" s="196"/>
      <c r="AZ44" s="239"/>
      <c r="BA44" s="239"/>
      <c r="BD44" s="240"/>
      <c r="BE44" s="196"/>
      <c r="BF44" s="239"/>
      <c r="BG44" s="239"/>
      <c r="BI44" s="239"/>
      <c r="BJ44" s="239"/>
      <c r="BK44" s="218"/>
      <c r="BM44" s="196"/>
      <c r="BN44" s="238"/>
      <c r="BO44" s="238"/>
      <c r="BP44" s="190"/>
      <c r="BQ44" s="238"/>
      <c r="BR44" s="238"/>
      <c r="BS44" s="196"/>
      <c r="BT44" s="239"/>
      <c r="BU44" s="239"/>
      <c r="BX44" s="240"/>
      <c r="BY44" s="196"/>
      <c r="BZ44" s="239"/>
      <c r="CA44" s="239"/>
      <c r="CC44" s="239"/>
      <c r="CD44" s="239"/>
      <c r="CE44" s="196"/>
      <c r="CG44" s="196"/>
      <c r="CH44" s="238"/>
      <c r="CI44" s="238"/>
      <c r="CJ44" s="190"/>
      <c r="CK44" s="238"/>
      <c r="CL44" s="238"/>
      <c r="CM44" s="196"/>
      <c r="CN44" s="239"/>
      <c r="CO44" s="239"/>
      <c r="CR44" s="240"/>
      <c r="CS44" s="196"/>
      <c r="CT44" s="239"/>
      <c r="CU44" s="239"/>
      <c r="CW44" s="239"/>
      <c r="CX44" s="239"/>
      <c r="CY44" s="218"/>
      <c r="DA44" s="196"/>
      <c r="DB44" s="238"/>
      <c r="DC44" s="238"/>
      <c r="DD44" s="190"/>
      <c r="DE44" s="238"/>
      <c r="DF44" s="238"/>
      <c r="DG44" s="196"/>
      <c r="DH44" s="239"/>
      <c r="DI44" s="239"/>
      <c r="DL44" s="240"/>
      <c r="DM44" s="196"/>
      <c r="DN44" s="239"/>
      <c r="DO44" s="239"/>
      <c r="DQ44" s="239"/>
      <c r="DR44" s="239"/>
      <c r="DS44" s="218"/>
      <c r="DU44" s="196"/>
      <c r="DV44" s="238"/>
      <c r="DW44" s="238"/>
      <c r="DX44" s="190"/>
      <c r="DY44" s="238"/>
      <c r="DZ44" s="238"/>
      <c r="EA44" s="196"/>
      <c r="EC44" s="241"/>
      <c r="EF44" s="240"/>
      <c r="EG44" s="196"/>
      <c r="EH44" s="239"/>
      <c r="EI44" s="239"/>
      <c r="EK44" s="239"/>
      <c r="EL44" s="239"/>
      <c r="EM44" s="218"/>
      <c r="EO44" s="196"/>
      <c r="EP44" s="238"/>
      <c r="EQ44" s="238"/>
      <c r="ER44" s="190"/>
      <c r="ES44" s="238"/>
      <c r="ET44" s="238"/>
      <c r="EU44" s="196"/>
      <c r="EV44" s="239"/>
      <c r="EW44" s="239"/>
      <c r="EZ44" s="240"/>
      <c r="FA44" s="196"/>
      <c r="FB44" s="239"/>
      <c r="FC44" s="239"/>
      <c r="FE44" s="239"/>
      <c r="FF44" s="239"/>
      <c r="FG44" s="218"/>
      <c r="FI44" s="196"/>
      <c r="FJ44" s="238"/>
      <c r="FK44" s="238"/>
      <c r="FL44" s="190"/>
      <c r="FM44" s="238"/>
      <c r="FN44" s="238"/>
      <c r="FO44" s="196"/>
      <c r="FP44" s="239"/>
      <c r="FQ44" s="239"/>
      <c r="FT44" s="240"/>
      <c r="FU44" s="196"/>
      <c r="FV44" s="239"/>
      <c r="FW44" s="239"/>
      <c r="FY44" s="239"/>
      <c r="FZ44" s="239"/>
      <c r="GA44" s="191"/>
      <c r="GB44" s="244"/>
      <c r="GC44" s="244"/>
      <c r="GD44" s="245"/>
      <c r="GE44" s="190"/>
      <c r="GF44" s="246"/>
      <c r="GG44" s="245"/>
      <c r="GH44" s="190"/>
      <c r="GI44" s="224"/>
      <c r="GJ44" s="190"/>
      <c r="GK44" s="190"/>
      <c r="GL44" s="190"/>
      <c r="GM44" s="190"/>
      <c r="GN44" s="225"/>
      <c r="GO44" s="190"/>
      <c r="GP44" s="190"/>
      <c r="GQ44" s="190"/>
      <c r="GR44" s="190"/>
      <c r="GS44" s="190"/>
      <c r="GT44" s="190"/>
      <c r="GU44" s="191"/>
      <c r="GV44" s="244"/>
      <c r="GW44" s="244"/>
      <c r="GX44" s="245"/>
      <c r="GY44" s="190"/>
      <c r="GZ44" s="246"/>
      <c r="HA44" s="245"/>
      <c r="HB44" s="190"/>
      <c r="HC44" s="224"/>
      <c r="HD44" s="190"/>
      <c r="HE44" s="190"/>
      <c r="HF44" s="190"/>
      <c r="HG44" s="190"/>
      <c r="HH44" s="225"/>
      <c r="HI44" s="190"/>
      <c r="HJ44" s="190"/>
      <c r="HK44" s="190"/>
      <c r="HL44" s="190"/>
      <c r="HM44" s="190"/>
      <c r="HN44" s="190"/>
      <c r="HO44" s="191"/>
      <c r="HP44" s="244"/>
      <c r="HQ44" s="244"/>
      <c r="HR44" s="245"/>
      <c r="HS44" s="190"/>
      <c r="HT44" s="246"/>
      <c r="HU44" s="245"/>
      <c r="HV44" s="190"/>
      <c r="HW44" s="224"/>
      <c r="HX44" s="190"/>
      <c r="HY44" s="190"/>
      <c r="HZ44" s="190"/>
      <c r="IA44" s="190"/>
      <c r="IB44" s="225"/>
      <c r="IC44" s="190"/>
      <c r="ID44" s="190"/>
      <c r="IE44" s="190"/>
      <c r="IF44" s="190"/>
      <c r="IG44" s="190"/>
      <c r="IH44" s="190"/>
      <c r="II44" s="191"/>
      <c r="IJ44" s="244"/>
      <c r="IK44" s="244"/>
      <c r="IL44" s="245"/>
      <c r="IM44" s="190"/>
      <c r="IN44" s="246"/>
      <c r="IO44" s="245"/>
      <c r="IP44" s="190"/>
      <c r="IQ44" s="224"/>
      <c r="IR44" s="190"/>
      <c r="IS44" s="190"/>
      <c r="IT44" s="190"/>
      <c r="IU44" s="190"/>
      <c r="IV44" s="225"/>
      <c r="IW44" s="190"/>
      <c r="IX44" s="190"/>
      <c r="IY44" s="190"/>
      <c r="IZ44" s="190"/>
      <c r="JA44" s="190"/>
      <c r="JB44" s="190"/>
    </row>
    <row r="45" spans="2:262" s="216" customFormat="1" ht="13.5" customHeight="1" x14ac:dyDescent="0.25">
      <c r="B45" s="190"/>
      <c r="C45" s="218"/>
      <c r="E45" s="196"/>
      <c r="F45" s="238"/>
      <c r="G45" s="239"/>
      <c r="H45" s="190"/>
      <c r="I45" s="238"/>
      <c r="J45" s="239"/>
      <c r="K45" s="196"/>
      <c r="L45" s="239"/>
      <c r="M45" s="239"/>
      <c r="P45" s="240"/>
      <c r="Q45" s="196"/>
      <c r="R45" s="239"/>
      <c r="S45" s="239"/>
      <c r="U45" s="239"/>
      <c r="V45" s="239"/>
      <c r="W45" s="218"/>
      <c r="Y45" s="196"/>
      <c r="Z45" s="238"/>
      <c r="AA45" s="238"/>
      <c r="AB45" s="190"/>
      <c r="AC45" s="238"/>
      <c r="AD45" s="238"/>
      <c r="AE45" s="196"/>
      <c r="AF45" s="239"/>
      <c r="AG45" s="239"/>
      <c r="AJ45" s="240"/>
      <c r="AK45" s="196"/>
      <c r="AM45" s="239"/>
      <c r="AO45" s="239"/>
      <c r="AP45" s="239"/>
      <c r="AQ45" s="218"/>
      <c r="AS45" s="196"/>
      <c r="AT45" s="238"/>
      <c r="AU45" s="238"/>
      <c r="AV45" s="190"/>
      <c r="AW45" s="238"/>
      <c r="AX45" s="238"/>
      <c r="AY45" s="196"/>
      <c r="AZ45" s="239"/>
      <c r="BA45" s="239"/>
      <c r="BD45" s="240"/>
      <c r="BE45" s="196"/>
      <c r="BF45" s="239"/>
      <c r="BG45" s="239"/>
      <c r="BI45" s="239"/>
      <c r="BJ45" s="239"/>
      <c r="BK45" s="218"/>
      <c r="BM45" s="196"/>
      <c r="BN45" s="238"/>
      <c r="BO45" s="238"/>
      <c r="BP45" s="190"/>
      <c r="BQ45" s="238"/>
      <c r="BR45" s="238"/>
      <c r="BS45" s="196"/>
      <c r="BT45" s="239"/>
      <c r="BU45" s="239"/>
      <c r="BX45" s="240"/>
      <c r="BY45" s="196"/>
      <c r="BZ45" s="239"/>
      <c r="CA45" s="239"/>
      <c r="CC45" s="239"/>
      <c r="CD45" s="239"/>
      <c r="CE45" s="196"/>
      <c r="CG45" s="196"/>
      <c r="CH45" s="238"/>
      <c r="CI45" s="238"/>
      <c r="CJ45" s="190"/>
      <c r="CK45" s="238"/>
      <c r="CL45" s="238"/>
      <c r="CM45" s="196"/>
      <c r="CN45" s="239"/>
      <c r="CO45" s="239"/>
      <c r="CR45" s="240"/>
      <c r="CS45" s="196"/>
      <c r="CT45" s="239"/>
      <c r="CU45" s="239"/>
      <c r="CW45" s="239"/>
      <c r="CX45" s="239"/>
      <c r="CY45" s="218"/>
      <c r="DA45" s="196"/>
      <c r="DB45" s="238"/>
      <c r="DC45" s="238"/>
      <c r="DD45" s="190"/>
      <c r="DE45" s="238"/>
      <c r="DF45" s="238"/>
      <c r="DG45" s="196"/>
      <c r="DH45" s="239"/>
      <c r="DI45" s="239"/>
      <c r="DL45" s="240"/>
      <c r="DM45" s="196"/>
      <c r="DN45" s="239"/>
      <c r="DO45" s="239"/>
      <c r="DQ45" s="239"/>
      <c r="DR45" s="239"/>
      <c r="DS45" s="218"/>
      <c r="DU45" s="196"/>
      <c r="DV45" s="238"/>
      <c r="DW45" s="238"/>
      <c r="DX45" s="190"/>
      <c r="DY45" s="238"/>
      <c r="DZ45" s="238"/>
      <c r="EA45" s="196"/>
      <c r="EC45" s="241"/>
      <c r="EF45" s="240"/>
      <c r="EG45" s="196"/>
      <c r="EH45" s="239"/>
      <c r="EI45" s="239"/>
      <c r="EK45" s="239"/>
      <c r="EL45" s="239"/>
      <c r="EM45" s="218"/>
      <c r="EO45" s="196"/>
      <c r="EP45" s="238"/>
      <c r="EQ45" s="238"/>
      <c r="ER45" s="190"/>
      <c r="ES45" s="238"/>
      <c r="ET45" s="238"/>
      <c r="EU45" s="196"/>
      <c r="EV45" s="239"/>
      <c r="EW45" s="239"/>
      <c r="EZ45" s="240"/>
      <c r="FA45" s="196"/>
      <c r="FB45" s="239"/>
      <c r="FC45" s="239"/>
      <c r="FE45" s="239"/>
      <c r="FF45" s="239"/>
      <c r="FG45" s="218"/>
      <c r="FI45" s="196"/>
      <c r="FJ45" s="238"/>
      <c r="FK45" s="238"/>
      <c r="FL45" s="190"/>
      <c r="FM45" s="238"/>
      <c r="FN45" s="238"/>
      <c r="FO45" s="196"/>
      <c r="FP45" s="239"/>
      <c r="FQ45" s="239"/>
      <c r="FT45" s="240"/>
      <c r="FU45" s="196"/>
      <c r="FV45" s="239"/>
      <c r="FW45" s="239"/>
      <c r="FY45" s="239"/>
      <c r="FZ45" s="239"/>
      <c r="GA45" s="191"/>
      <c r="GB45" s="244"/>
      <c r="GC45" s="244"/>
      <c r="GD45" s="245"/>
      <c r="GE45" s="190"/>
      <c r="GF45" s="246"/>
      <c r="GG45" s="245"/>
      <c r="GH45" s="190"/>
      <c r="GI45" s="224"/>
      <c r="GJ45" s="190"/>
      <c r="GK45" s="190"/>
      <c r="GL45" s="190"/>
      <c r="GM45" s="190"/>
      <c r="GN45" s="225"/>
      <c r="GO45" s="190"/>
      <c r="GP45" s="190"/>
      <c r="GQ45" s="190"/>
      <c r="GR45" s="190"/>
      <c r="GS45" s="190"/>
      <c r="GT45" s="190"/>
      <c r="GU45" s="191"/>
      <c r="GV45" s="244"/>
      <c r="GW45" s="244"/>
      <c r="GX45" s="245"/>
      <c r="GY45" s="190"/>
      <c r="GZ45" s="246"/>
      <c r="HA45" s="245"/>
      <c r="HB45" s="190"/>
      <c r="HC45" s="224"/>
      <c r="HD45" s="190"/>
      <c r="HE45" s="190"/>
      <c r="HF45" s="190"/>
      <c r="HG45" s="190"/>
      <c r="HH45" s="225"/>
      <c r="HI45" s="190"/>
      <c r="HJ45" s="190"/>
      <c r="HK45" s="190"/>
      <c r="HL45" s="190"/>
      <c r="HM45" s="190"/>
      <c r="HN45" s="190"/>
      <c r="HO45" s="191"/>
      <c r="HP45" s="244"/>
      <c r="HQ45" s="244"/>
      <c r="HR45" s="245"/>
      <c r="HS45" s="190"/>
      <c r="HT45" s="246"/>
      <c r="HU45" s="245"/>
      <c r="HV45" s="190"/>
      <c r="HW45" s="224"/>
      <c r="HX45" s="190"/>
      <c r="HY45" s="190"/>
      <c r="HZ45" s="190"/>
      <c r="IA45" s="190"/>
      <c r="IB45" s="225"/>
      <c r="IC45" s="190"/>
      <c r="ID45" s="190"/>
      <c r="IE45" s="190"/>
      <c r="IF45" s="190"/>
      <c r="IG45" s="190"/>
      <c r="IH45" s="190"/>
      <c r="II45" s="191"/>
      <c r="IJ45" s="244"/>
      <c r="IK45" s="244"/>
      <c r="IL45" s="245"/>
      <c r="IM45" s="190"/>
      <c r="IN45" s="246"/>
      <c r="IO45" s="245"/>
      <c r="IP45" s="190"/>
      <c r="IQ45" s="224"/>
      <c r="IR45" s="190"/>
      <c r="IS45" s="190"/>
      <c r="IT45" s="190"/>
      <c r="IU45" s="190"/>
      <c r="IV45" s="225"/>
      <c r="IW45" s="190"/>
      <c r="IX45" s="190"/>
      <c r="IY45" s="190"/>
      <c r="IZ45" s="190"/>
      <c r="JA45" s="190"/>
      <c r="JB45" s="190"/>
    </row>
    <row r="46" spans="2:262" s="216" customFormat="1" ht="13.5" customHeight="1" x14ac:dyDescent="0.25">
      <c r="B46" s="190"/>
      <c r="C46" s="218"/>
      <c r="E46" s="196"/>
      <c r="F46" s="238"/>
      <c r="G46" s="239"/>
      <c r="H46" s="190"/>
      <c r="I46" s="238"/>
      <c r="J46" s="239"/>
      <c r="K46" s="196"/>
      <c r="L46" s="239"/>
      <c r="M46" s="239"/>
      <c r="P46" s="240"/>
      <c r="Q46" s="196"/>
      <c r="R46" s="239"/>
      <c r="S46" s="239"/>
      <c r="U46" s="239"/>
      <c r="V46" s="239"/>
      <c r="W46" s="218"/>
      <c r="Y46" s="196"/>
      <c r="Z46" s="238"/>
      <c r="AA46" s="238"/>
      <c r="AB46" s="190"/>
      <c r="AC46" s="238"/>
      <c r="AD46" s="238"/>
      <c r="AE46" s="196"/>
      <c r="AF46" s="239"/>
      <c r="AG46" s="239"/>
      <c r="AJ46" s="240"/>
      <c r="AK46" s="196"/>
      <c r="AM46" s="239"/>
      <c r="AO46" s="239"/>
      <c r="AP46" s="239"/>
      <c r="AQ46" s="218"/>
      <c r="AS46" s="196"/>
      <c r="AT46" s="238"/>
      <c r="AU46" s="238"/>
      <c r="AV46" s="190"/>
      <c r="AW46" s="238"/>
      <c r="AX46" s="238"/>
      <c r="AY46" s="196"/>
      <c r="AZ46" s="239"/>
      <c r="BA46" s="239"/>
      <c r="BD46" s="240"/>
      <c r="BE46" s="196"/>
      <c r="BF46" s="239"/>
      <c r="BG46" s="239"/>
      <c r="BI46" s="239"/>
      <c r="BJ46" s="239"/>
      <c r="BK46" s="218"/>
      <c r="BM46" s="196"/>
      <c r="BN46" s="238"/>
      <c r="BO46" s="238"/>
      <c r="BP46" s="190"/>
      <c r="BQ46" s="238"/>
      <c r="BR46" s="238"/>
      <c r="BS46" s="196"/>
      <c r="BT46" s="239"/>
      <c r="BU46" s="239"/>
      <c r="BX46" s="240"/>
      <c r="BY46" s="196"/>
      <c r="BZ46" s="239"/>
      <c r="CA46" s="239"/>
      <c r="CC46" s="239"/>
      <c r="CD46" s="239"/>
      <c r="CE46" s="196"/>
      <c r="CG46" s="196"/>
      <c r="CH46" s="238"/>
      <c r="CI46" s="238"/>
      <c r="CJ46" s="190"/>
      <c r="CK46" s="238"/>
      <c r="CL46" s="238"/>
      <c r="CM46" s="196"/>
      <c r="CN46" s="239"/>
      <c r="CO46" s="239"/>
      <c r="CR46" s="240"/>
      <c r="CS46" s="196"/>
      <c r="CT46" s="239"/>
      <c r="CU46" s="239"/>
      <c r="CW46" s="239"/>
      <c r="CX46" s="239"/>
      <c r="CY46" s="218"/>
      <c r="DA46" s="196"/>
      <c r="DB46" s="238"/>
      <c r="DC46" s="238"/>
      <c r="DD46" s="190"/>
      <c r="DE46" s="238"/>
      <c r="DF46" s="238"/>
      <c r="DG46" s="196"/>
      <c r="DH46" s="239"/>
      <c r="DI46" s="239"/>
      <c r="DL46" s="240"/>
      <c r="DM46" s="196"/>
      <c r="DN46" s="239"/>
      <c r="DO46" s="239"/>
      <c r="DQ46" s="239"/>
      <c r="DR46" s="239"/>
      <c r="DS46" s="218"/>
      <c r="DU46" s="196"/>
      <c r="DV46" s="238"/>
      <c r="DW46" s="238"/>
      <c r="DX46" s="190"/>
      <c r="DY46" s="238"/>
      <c r="DZ46" s="238"/>
      <c r="EA46" s="196"/>
      <c r="EC46" s="241"/>
      <c r="EF46" s="240"/>
      <c r="EG46" s="196"/>
      <c r="EH46" s="239"/>
      <c r="EI46" s="239"/>
      <c r="EK46" s="239"/>
      <c r="EL46" s="239"/>
      <c r="EM46" s="218"/>
      <c r="EO46" s="196"/>
      <c r="EP46" s="238"/>
      <c r="EQ46" s="238"/>
      <c r="ER46" s="190"/>
      <c r="ES46" s="238"/>
      <c r="ET46" s="238"/>
      <c r="EU46" s="196"/>
      <c r="EV46" s="239"/>
      <c r="EW46" s="239"/>
      <c r="EZ46" s="240"/>
      <c r="FA46" s="196"/>
      <c r="FB46" s="239"/>
      <c r="FC46" s="239"/>
      <c r="FE46" s="239"/>
      <c r="FF46" s="239"/>
      <c r="FG46" s="218"/>
      <c r="FI46" s="196"/>
      <c r="FJ46" s="238"/>
      <c r="FK46" s="238"/>
      <c r="FL46" s="190"/>
      <c r="FM46" s="238"/>
      <c r="FN46" s="238"/>
      <c r="FO46" s="196"/>
      <c r="FP46" s="239"/>
      <c r="FQ46" s="239"/>
      <c r="FT46" s="240"/>
      <c r="FU46" s="196"/>
      <c r="FV46" s="239"/>
      <c r="FW46" s="239"/>
      <c r="FY46" s="239"/>
      <c r="FZ46" s="239"/>
      <c r="GA46" s="191"/>
      <c r="GB46" s="244"/>
      <c r="GC46" s="244"/>
      <c r="GD46" s="245"/>
      <c r="GE46" s="190"/>
      <c r="GF46" s="246"/>
      <c r="GG46" s="245"/>
      <c r="GH46" s="190"/>
      <c r="GI46" s="224"/>
      <c r="GJ46" s="190"/>
      <c r="GK46" s="190"/>
      <c r="GL46" s="190"/>
      <c r="GM46" s="190"/>
      <c r="GN46" s="225"/>
      <c r="GO46" s="190"/>
      <c r="GP46" s="190"/>
      <c r="GQ46" s="190"/>
      <c r="GR46" s="190"/>
      <c r="GS46" s="190"/>
      <c r="GT46" s="190"/>
      <c r="GU46" s="191"/>
      <c r="GV46" s="244"/>
      <c r="GW46" s="244"/>
      <c r="GX46" s="245"/>
      <c r="GY46" s="190"/>
      <c r="GZ46" s="246"/>
      <c r="HA46" s="245"/>
      <c r="HB46" s="190"/>
      <c r="HC46" s="224"/>
      <c r="HD46" s="190"/>
      <c r="HE46" s="190"/>
      <c r="HF46" s="190"/>
      <c r="HG46" s="190"/>
      <c r="HH46" s="225"/>
      <c r="HI46" s="190"/>
      <c r="HJ46" s="190"/>
      <c r="HK46" s="190"/>
      <c r="HL46" s="190"/>
      <c r="HM46" s="190"/>
      <c r="HN46" s="190"/>
      <c r="HO46" s="191"/>
      <c r="HP46" s="244"/>
      <c r="HQ46" s="244"/>
      <c r="HR46" s="245"/>
      <c r="HS46" s="190"/>
      <c r="HT46" s="246"/>
      <c r="HU46" s="245"/>
      <c r="HV46" s="190"/>
      <c r="HW46" s="224"/>
      <c r="HX46" s="190"/>
      <c r="HY46" s="190"/>
      <c r="HZ46" s="190"/>
      <c r="IA46" s="190"/>
      <c r="IB46" s="225"/>
      <c r="IC46" s="190"/>
      <c r="ID46" s="190"/>
      <c r="IE46" s="190"/>
      <c r="IF46" s="190"/>
      <c r="IG46" s="190"/>
      <c r="IH46" s="190"/>
      <c r="II46" s="191"/>
      <c r="IJ46" s="244"/>
      <c r="IK46" s="244"/>
      <c r="IL46" s="245"/>
      <c r="IM46" s="190"/>
      <c r="IN46" s="246"/>
      <c r="IO46" s="245"/>
      <c r="IP46" s="190"/>
      <c r="IQ46" s="224"/>
      <c r="IR46" s="190"/>
      <c r="IS46" s="190"/>
      <c r="IT46" s="190"/>
      <c r="IU46" s="190"/>
      <c r="IV46" s="225"/>
      <c r="IW46" s="190"/>
      <c r="IX46" s="190"/>
      <c r="IY46" s="190"/>
      <c r="IZ46" s="190"/>
      <c r="JA46" s="190"/>
      <c r="JB46" s="190"/>
    </row>
    <row r="47" spans="2:262" s="216" customFormat="1" ht="13.5" customHeight="1" x14ac:dyDescent="0.25">
      <c r="B47" s="190"/>
      <c r="C47" s="218"/>
      <c r="E47" s="196"/>
      <c r="F47" s="238"/>
      <c r="G47" s="239"/>
      <c r="H47" s="190"/>
      <c r="I47" s="238"/>
      <c r="J47" s="239"/>
      <c r="K47" s="196"/>
      <c r="L47" s="239"/>
      <c r="M47" s="239"/>
      <c r="P47" s="240"/>
      <c r="Q47" s="196"/>
      <c r="R47" s="239"/>
      <c r="S47" s="239"/>
      <c r="U47" s="239"/>
      <c r="V47" s="239"/>
      <c r="W47" s="218"/>
      <c r="Y47" s="196"/>
      <c r="Z47" s="238"/>
      <c r="AA47" s="238"/>
      <c r="AB47" s="190"/>
      <c r="AC47" s="238"/>
      <c r="AD47" s="238"/>
      <c r="AE47" s="196"/>
      <c r="AF47" s="239"/>
      <c r="AG47" s="239"/>
      <c r="AJ47" s="240"/>
      <c r="AK47" s="196"/>
      <c r="AM47" s="239"/>
      <c r="AO47" s="239"/>
      <c r="AP47" s="239"/>
      <c r="AQ47" s="218"/>
      <c r="AS47" s="196"/>
      <c r="AT47" s="238"/>
      <c r="AU47" s="238"/>
      <c r="AV47" s="190"/>
      <c r="AW47" s="238"/>
      <c r="AX47" s="238"/>
      <c r="AY47" s="196"/>
      <c r="AZ47" s="239"/>
      <c r="BA47" s="239"/>
      <c r="BD47" s="240"/>
      <c r="BE47" s="196"/>
      <c r="BF47" s="239"/>
      <c r="BG47" s="239"/>
      <c r="BI47" s="239"/>
      <c r="BJ47" s="239"/>
      <c r="BK47" s="218"/>
      <c r="BM47" s="196"/>
      <c r="BN47" s="238"/>
      <c r="BO47" s="238"/>
      <c r="BP47" s="190"/>
      <c r="BQ47" s="238"/>
      <c r="BR47" s="238"/>
      <c r="BS47" s="196"/>
      <c r="BT47" s="239"/>
      <c r="BU47" s="239"/>
      <c r="BX47" s="240"/>
      <c r="BY47" s="196"/>
      <c r="BZ47" s="239"/>
      <c r="CA47" s="239"/>
      <c r="CC47" s="239"/>
      <c r="CD47" s="239"/>
      <c r="CE47" s="196"/>
      <c r="CG47" s="196"/>
      <c r="CH47" s="238"/>
      <c r="CI47" s="238"/>
      <c r="CJ47" s="190"/>
      <c r="CK47" s="238"/>
      <c r="CL47" s="238"/>
      <c r="CM47" s="196"/>
      <c r="CN47" s="239"/>
      <c r="CO47" s="239"/>
      <c r="CR47" s="240"/>
      <c r="CS47" s="196"/>
      <c r="CT47" s="239"/>
      <c r="CU47" s="239"/>
      <c r="CW47" s="239"/>
      <c r="CX47" s="239"/>
      <c r="CY47" s="218"/>
      <c r="DA47" s="196"/>
      <c r="DB47" s="238"/>
      <c r="DC47" s="238"/>
      <c r="DD47" s="190"/>
      <c r="DE47" s="238"/>
      <c r="DF47" s="238"/>
      <c r="DG47" s="196"/>
      <c r="DH47" s="239"/>
      <c r="DI47" s="239"/>
      <c r="DL47" s="240"/>
      <c r="DM47" s="196"/>
      <c r="DN47" s="239"/>
      <c r="DO47" s="239"/>
      <c r="DQ47" s="239"/>
      <c r="DR47" s="239"/>
      <c r="DS47" s="218"/>
      <c r="DU47" s="196"/>
      <c r="DV47" s="238"/>
      <c r="DW47" s="238"/>
      <c r="DX47" s="190"/>
      <c r="DY47" s="238"/>
      <c r="DZ47" s="238"/>
      <c r="EA47" s="196"/>
      <c r="EC47" s="241"/>
      <c r="EF47" s="240"/>
      <c r="EG47" s="196"/>
      <c r="EH47" s="239"/>
      <c r="EI47" s="239"/>
      <c r="EK47" s="239"/>
      <c r="EL47" s="239"/>
      <c r="EM47" s="218"/>
      <c r="EO47" s="196"/>
      <c r="EP47" s="238"/>
      <c r="EQ47" s="238"/>
      <c r="ER47" s="190"/>
      <c r="ES47" s="238"/>
      <c r="ET47" s="238"/>
      <c r="EU47" s="196"/>
      <c r="EV47" s="239"/>
      <c r="EW47" s="239"/>
      <c r="EZ47" s="240"/>
      <c r="FA47" s="196"/>
      <c r="FB47" s="239"/>
      <c r="FC47" s="239"/>
      <c r="FE47" s="239"/>
      <c r="FF47" s="239"/>
      <c r="FG47" s="218"/>
      <c r="FI47" s="196"/>
      <c r="FJ47" s="238"/>
      <c r="FK47" s="238"/>
      <c r="FL47" s="190"/>
      <c r="FM47" s="238"/>
      <c r="FN47" s="238"/>
      <c r="FO47" s="196"/>
      <c r="FP47" s="239"/>
      <c r="FQ47" s="239"/>
      <c r="FT47" s="240"/>
      <c r="FU47" s="196"/>
      <c r="FV47" s="239"/>
      <c r="FW47" s="239"/>
      <c r="FY47" s="239"/>
      <c r="FZ47" s="239"/>
      <c r="GA47" s="191"/>
      <c r="GB47" s="244"/>
      <c r="GC47" s="244"/>
      <c r="GD47" s="245"/>
      <c r="GE47" s="190"/>
      <c r="GF47" s="246"/>
      <c r="GG47" s="245"/>
      <c r="GH47" s="190"/>
      <c r="GI47" s="224"/>
      <c r="GJ47" s="190"/>
      <c r="GK47" s="190"/>
      <c r="GL47" s="190"/>
      <c r="GM47" s="190"/>
      <c r="GN47" s="225"/>
      <c r="GO47" s="190"/>
      <c r="GP47" s="190"/>
      <c r="GQ47" s="190"/>
      <c r="GR47" s="190"/>
      <c r="GS47" s="190"/>
      <c r="GT47" s="190"/>
      <c r="GU47" s="191"/>
      <c r="GV47" s="244"/>
      <c r="GW47" s="244"/>
      <c r="GX47" s="245"/>
      <c r="GY47" s="190"/>
      <c r="GZ47" s="246"/>
      <c r="HA47" s="245"/>
      <c r="HB47" s="190"/>
      <c r="HC47" s="224"/>
      <c r="HD47" s="190"/>
      <c r="HE47" s="190"/>
      <c r="HF47" s="190"/>
      <c r="HG47" s="190"/>
      <c r="HH47" s="225"/>
      <c r="HI47" s="190"/>
      <c r="HJ47" s="190"/>
      <c r="HK47" s="190"/>
      <c r="HL47" s="190"/>
      <c r="HM47" s="190"/>
      <c r="HN47" s="190"/>
      <c r="HO47" s="191"/>
      <c r="HP47" s="244"/>
      <c r="HQ47" s="244"/>
      <c r="HR47" s="245"/>
      <c r="HS47" s="190"/>
      <c r="HT47" s="246"/>
      <c r="HU47" s="245"/>
      <c r="HV47" s="190"/>
      <c r="HW47" s="224"/>
      <c r="HX47" s="190"/>
      <c r="HY47" s="190"/>
      <c r="HZ47" s="190"/>
      <c r="IA47" s="190"/>
      <c r="IB47" s="225"/>
      <c r="IC47" s="190"/>
      <c r="ID47" s="190"/>
      <c r="IE47" s="190"/>
      <c r="IF47" s="190"/>
      <c r="IG47" s="190"/>
      <c r="IH47" s="190"/>
      <c r="II47" s="191"/>
      <c r="IJ47" s="244"/>
      <c r="IK47" s="244"/>
      <c r="IL47" s="245"/>
      <c r="IM47" s="190"/>
      <c r="IN47" s="246"/>
      <c r="IO47" s="245"/>
      <c r="IP47" s="190"/>
      <c r="IQ47" s="224"/>
      <c r="IR47" s="190"/>
      <c r="IS47" s="190"/>
      <c r="IT47" s="190"/>
      <c r="IU47" s="190"/>
      <c r="IV47" s="225"/>
      <c r="IW47" s="190"/>
      <c r="IX47" s="190"/>
      <c r="IY47" s="190"/>
      <c r="IZ47" s="190"/>
      <c r="JA47" s="190"/>
      <c r="JB47" s="190"/>
    </row>
    <row r="48" spans="2:262" s="216" customFormat="1" ht="13.5" customHeight="1" x14ac:dyDescent="0.25">
      <c r="B48" s="190"/>
      <c r="C48" s="218"/>
      <c r="E48" s="196"/>
      <c r="F48" s="238"/>
      <c r="G48" s="239"/>
      <c r="H48" s="190"/>
      <c r="I48" s="238"/>
      <c r="J48" s="239"/>
      <c r="K48" s="196"/>
      <c r="L48" s="239"/>
      <c r="M48" s="239"/>
      <c r="P48" s="240"/>
      <c r="Q48" s="196"/>
      <c r="R48" s="239"/>
      <c r="S48" s="239"/>
      <c r="U48" s="239"/>
      <c r="V48" s="239"/>
      <c r="W48" s="218"/>
      <c r="Y48" s="196"/>
      <c r="Z48" s="238"/>
      <c r="AA48" s="238"/>
      <c r="AB48" s="190"/>
      <c r="AC48" s="238"/>
      <c r="AD48" s="238"/>
      <c r="AE48" s="196"/>
      <c r="AF48" s="239"/>
      <c r="AG48" s="239"/>
      <c r="AJ48" s="240"/>
      <c r="AK48" s="196"/>
      <c r="AM48" s="239"/>
      <c r="AO48" s="239"/>
      <c r="AP48" s="239"/>
      <c r="AQ48" s="218"/>
      <c r="AS48" s="196"/>
      <c r="AT48" s="238"/>
      <c r="AU48" s="238"/>
      <c r="AV48" s="190"/>
      <c r="AW48" s="238"/>
      <c r="AX48" s="238"/>
      <c r="AY48" s="196"/>
      <c r="AZ48" s="239"/>
      <c r="BA48" s="239"/>
      <c r="BD48" s="240"/>
      <c r="BE48" s="196"/>
      <c r="BF48" s="239"/>
      <c r="BG48" s="239"/>
      <c r="BI48" s="239"/>
      <c r="BJ48" s="239"/>
      <c r="BK48" s="218"/>
      <c r="BM48" s="196"/>
      <c r="BN48" s="238"/>
      <c r="BO48" s="238"/>
      <c r="BP48" s="190"/>
      <c r="BQ48" s="238"/>
      <c r="BR48" s="238"/>
      <c r="BS48" s="196"/>
      <c r="BT48" s="239"/>
      <c r="BU48" s="239"/>
      <c r="BX48" s="240"/>
      <c r="BY48" s="196"/>
      <c r="BZ48" s="239"/>
      <c r="CA48" s="239"/>
      <c r="CC48" s="239"/>
      <c r="CD48" s="239"/>
      <c r="CE48" s="196"/>
      <c r="CG48" s="196"/>
      <c r="CH48" s="238"/>
      <c r="CI48" s="238"/>
      <c r="CJ48" s="190"/>
      <c r="CK48" s="238"/>
      <c r="CL48" s="238"/>
      <c r="CM48" s="196"/>
      <c r="CN48" s="239"/>
      <c r="CO48" s="239"/>
      <c r="CR48" s="240"/>
      <c r="CS48" s="196"/>
      <c r="CT48" s="239"/>
      <c r="CU48" s="239"/>
      <c r="CW48" s="239"/>
      <c r="CX48" s="239"/>
      <c r="CY48" s="218"/>
      <c r="DA48" s="196"/>
      <c r="DB48" s="238"/>
      <c r="DC48" s="238"/>
      <c r="DD48" s="190"/>
      <c r="DE48" s="238"/>
      <c r="DF48" s="238"/>
      <c r="DG48" s="196"/>
      <c r="DH48" s="239"/>
      <c r="DI48" s="239"/>
      <c r="DL48" s="240"/>
      <c r="DM48" s="196"/>
      <c r="DN48" s="239"/>
      <c r="DO48" s="239"/>
      <c r="DQ48" s="239"/>
      <c r="DR48" s="239"/>
      <c r="DS48" s="218"/>
      <c r="DU48" s="196"/>
      <c r="DV48" s="238"/>
      <c r="DW48" s="238"/>
      <c r="DX48" s="190"/>
      <c r="DY48" s="238"/>
      <c r="DZ48" s="238"/>
      <c r="EA48" s="196"/>
      <c r="EC48" s="241"/>
      <c r="EF48" s="240"/>
      <c r="EG48" s="196"/>
      <c r="EH48" s="239"/>
      <c r="EI48" s="239"/>
      <c r="EK48" s="239"/>
      <c r="EL48" s="239"/>
      <c r="EM48" s="218"/>
      <c r="EO48" s="196"/>
      <c r="EP48" s="238"/>
      <c r="EQ48" s="238"/>
      <c r="ER48" s="190"/>
      <c r="ES48" s="238"/>
      <c r="ET48" s="238"/>
      <c r="EU48" s="196"/>
      <c r="EV48" s="239"/>
      <c r="EW48" s="239"/>
      <c r="EZ48" s="240"/>
      <c r="FA48" s="196"/>
      <c r="FB48" s="239"/>
      <c r="FC48" s="239"/>
      <c r="FE48" s="239"/>
      <c r="FF48" s="239"/>
      <c r="FG48" s="218"/>
      <c r="FI48" s="196"/>
      <c r="FJ48" s="238"/>
      <c r="FK48" s="238"/>
      <c r="FL48" s="190"/>
      <c r="FM48" s="238"/>
      <c r="FN48" s="238"/>
      <c r="FO48" s="196"/>
      <c r="FP48" s="239"/>
      <c r="FQ48" s="239"/>
      <c r="FT48" s="240"/>
      <c r="FU48" s="196"/>
      <c r="FV48" s="239"/>
      <c r="FW48" s="239"/>
      <c r="FY48" s="239"/>
      <c r="FZ48" s="239"/>
      <c r="GA48" s="191"/>
      <c r="GB48" s="244"/>
      <c r="GC48" s="244"/>
      <c r="GD48" s="245"/>
      <c r="GE48" s="190"/>
      <c r="GF48" s="246"/>
      <c r="GG48" s="245"/>
      <c r="GH48" s="190"/>
      <c r="GI48" s="224"/>
      <c r="GJ48" s="190"/>
      <c r="GK48" s="190"/>
      <c r="GL48" s="190"/>
      <c r="GM48" s="190"/>
      <c r="GN48" s="225"/>
      <c r="GO48" s="190"/>
      <c r="GP48" s="190"/>
      <c r="GQ48" s="190"/>
      <c r="GR48" s="190"/>
      <c r="GS48" s="190"/>
      <c r="GT48" s="190"/>
      <c r="GU48" s="191"/>
      <c r="GV48" s="244"/>
      <c r="GW48" s="244"/>
      <c r="GX48" s="245"/>
      <c r="GY48" s="190"/>
      <c r="GZ48" s="246"/>
      <c r="HA48" s="245"/>
      <c r="HB48" s="190"/>
      <c r="HC48" s="224"/>
      <c r="HD48" s="190"/>
      <c r="HE48" s="190"/>
      <c r="HF48" s="190"/>
      <c r="HG48" s="190"/>
      <c r="HH48" s="225"/>
      <c r="HI48" s="190"/>
      <c r="HJ48" s="190"/>
      <c r="HK48" s="190"/>
      <c r="HL48" s="190"/>
      <c r="HM48" s="190"/>
      <c r="HN48" s="190"/>
      <c r="HO48" s="191"/>
      <c r="HP48" s="244"/>
      <c r="HQ48" s="244"/>
      <c r="HR48" s="245"/>
      <c r="HS48" s="190"/>
      <c r="HT48" s="246"/>
      <c r="HU48" s="245"/>
      <c r="HV48" s="190"/>
      <c r="HW48" s="224"/>
      <c r="HX48" s="190"/>
      <c r="HY48" s="190"/>
      <c r="HZ48" s="190"/>
      <c r="IA48" s="190"/>
      <c r="IB48" s="225"/>
      <c r="IC48" s="190"/>
      <c r="ID48" s="190"/>
      <c r="IE48" s="190"/>
      <c r="IF48" s="190"/>
      <c r="IG48" s="190"/>
      <c r="IH48" s="190"/>
      <c r="II48" s="191"/>
      <c r="IJ48" s="244"/>
      <c r="IK48" s="244"/>
      <c r="IL48" s="245"/>
      <c r="IM48" s="190"/>
      <c r="IN48" s="246"/>
      <c r="IO48" s="245"/>
      <c r="IP48" s="190"/>
      <c r="IQ48" s="224"/>
      <c r="IR48" s="190"/>
      <c r="IS48" s="190"/>
      <c r="IT48" s="190"/>
      <c r="IU48" s="190"/>
      <c r="IV48" s="225"/>
      <c r="IW48" s="190"/>
      <c r="IX48" s="190"/>
      <c r="IY48" s="190"/>
      <c r="IZ48" s="190"/>
      <c r="JA48" s="190"/>
      <c r="JB48" s="190"/>
    </row>
    <row r="49" spans="2:262" s="216" customFormat="1" ht="13.5" customHeight="1" x14ac:dyDescent="0.25">
      <c r="B49" s="190"/>
      <c r="C49" s="218"/>
      <c r="E49" s="196"/>
      <c r="F49" s="238"/>
      <c r="G49" s="239"/>
      <c r="H49" s="190"/>
      <c r="I49" s="238"/>
      <c r="J49" s="239"/>
      <c r="K49" s="196"/>
      <c r="L49" s="239"/>
      <c r="M49" s="239"/>
      <c r="P49" s="240"/>
      <c r="Q49" s="196"/>
      <c r="R49" s="239"/>
      <c r="S49" s="239"/>
      <c r="U49" s="239"/>
      <c r="V49" s="239"/>
      <c r="W49" s="218"/>
      <c r="Y49" s="196"/>
      <c r="Z49" s="238"/>
      <c r="AA49" s="238"/>
      <c r="AB49" s="190"/>
      <c r="AC49" s="238"/>
      <c r="AD49" s="238"/>
      <c r="AE49" s="196"/>
      <c r="AF49" s="239"/>
      <c r="AG49" s="239"/>
      <c r="AJ49" s="240"/>
      <c r="AK49" s="196"/>
      <c r="AM49" s="239"/>
      <c r="AO49" s="239"/>
      <c r="AP49" s="239"/>
      <c r="AQ49" s="218"/>
      <c r="AS49" s="196"/>
      <c r="AT49" s="238"/>
      <c r="AU49" s="238"/>
      <c r="AV49" s="190"/>
      <c r="AW49" s="238"/>
      <c r="AX49" s="238"/>
      <c r="AY49" s="196"/>
      <c r="AZ49" s="239"/>
      <c r="BA49" s="239"/>
      <c r="BD49" s="240"/>
      <c r="BE49" s="196"/>
      <c r="BF49" s="239"/>
      <c r="BG49" s="239"/>
      <c r="BI49" s="239"/>
      <c r="BJ49" s="239"/>
      <c r="BK49" s="218"/>
      <c r="BM49" s="196"/>
      <c r="BN49" s="238"/>
      <c r="BO49" s="238"/>
      <c r="BP49" s="190"/>
      <c r="BQ49" s="238"/>
      <c r="BR49" s="238"/>
      <c r="BS49" s="196"/>
      <c r="BT49" s="239"/>
      <c r="BU49" s="239"/>
      <c r="BX49" s="240"/>
      <c r="BY49" s="196"/>
      <c r="BZ49" s="239"/>
      <c r="CA49" s="239"/>
      <c r="CC49" s="239"/>
      <c r="CD49" s="239"/>
      <c r="CE49" s="196"/>
      <c r="CG49" s="196"/>
      <c r="CH49" s="238"/>
      <c r="CI49" s="238"/>
      <c r="CJ49" s="190"/>
      <c r="CK49" s="238"/>
      <c r="CL49" s="238"/>
      <c r="CM49" s="196"/>
      <c r="CN49" s="239"/>
      <c r="CO49" s="239"/>
      <c r="CR49" s="240"/>
      <c r="CS49" s="196"/>
      <c r="CT49" s="239"/>
      <c r="CU49" s="239"/>
      <c r="CW49" s="239"/>
      <c r="CX49" s="239"/>
      <c r="CY49" s="218"/>
      <c r="DA49" s="196"/>
      <c r="DB49" s="238"/>
      <c r="DC49" s="238"/>
      <c r="DD49" s="190"/>
      <c r="DE49" s="238"/>
      <c r="DF49" s="238"/>
      <c r="DG49" s="196"/>
      <c r="DH49" s="239"/>
      <c r="DI49" s="239"/>
      <c r="DL49" s="240"/>
      <c r="DM49" s="196"/>
      <c r="DN49" s="239"/>
      <c r="DO49" s="239"/>
      <c r="DQ49" s="239"/>
      <c r="DR49" s="239"/>
      <c r="DS49" s="218"/>
      <c r="DU49" s="196"/>
      <c r="DV49" s="238"/>
      <c r="DW49" s="238"/>
      <c r="DX49" s="190"/>
      <c r="DY49" s="238"/>
      <c r="DZ49" s="238"/>
      <c r="EA49" s="196"/>
      <c r="EC49" s="241"/>
      <c r="EF49" s="240"/>
      <c r="EG49" s="196"/>
      <c r="EH49" s="239"/>
      <c r="EI49" s="239"/>
      <c r="EK49" s="239"/>
      <c r="EL49" s="239"/>
      <c r="EM49" s="218"/>
      <c r="EO49" s="196"/>
      <c r="EP49" s="238"/>
      <c r="EQ49" s="238"/>
      <c r="ER49" s="190"/>
      <c r="ES49" s="238"/>
      <c r="ET49" s="238"/>
      <c r="EU49" s="196"/>
      <c r="EV49" s="239"/>
      <c r="EW49" s="239"/>
      <c r="EZ49" s="240"/>
      <c r="FA49" s="196"/>
      <c r="FB49" s="239"/>
      <c r="FC49" s="239"/>
      <c r="FE49" s="239"/>
      <c r="FF49" s="239"/>
      <c r="FG49" s="218"/>
      <c r="FI49" s="196"/>
      <c r="FJ49" s="238"/>
      <c r="FK49" s="238"/>
      <c r="FL49" s="190"/>
      <c r="FM49" s="238"/>
      <c r="FN49" s="238"/>
      <c r="FO49" s="196"/>
      <c r="FP49" s="239"/>
      <c r="FQ49" s="239"/>
      <c r="FT49" s="240"/>
      <c r="FU49" s="196"/>
      <c r="FV49" s="239"/>
      <c r="FW49" s="239"/>
      <c r="FY49" s="239"/>
      <c r="FZ49" s="239"/>
      <c r="GA49" s="191"/>
      <c r="GB49" s="244"/>
      <c r="GC49" s="244"/>
      <c r="GD49" s="245"/>
      <c r="GE49" s="190"/>
      <c r="GF49" s="246"/>
      <c r="GG49" s="245"/>
      <c r="GH49" s="190"/>
      <c r="GI49" s="224"/>
      <c r="GJ49" s="190"/>
      <c r="GK49" s="190"/>
      <c r="GL49" s="190"/>
      <c r="GM49" s="190"/>
      <c r="GN49" s="225"/>
      <c r="GO49" s="190"/>
      <c r="GP49" s="190"/>
      <c r="GQ49" s="190"/>
      <c r="GR49" s="190"/>
      <c r="GS49" s="190"/>
      <c r="GT49" s="190"/>
      <c r="GU49" s="191"/>
      <c r="GV49" s="244"/>
      <c r="GW49" s="244"/>
      <c r="GX49" s="245"/>
      <c r="GY49" s="190"/>
      <c r="GZ49" s="246"/>
      <c r="HA49" s="245"/>
      <c r="HB49" s="190"/>
      <c r="HC49" s="224"/>
      <c r="HD49" s="190"/>
      <c r="HE49" s="190"/>
      <c r="HF49" s="190"/>
      <c r="HG49" s="190"/>
      <c r="HH49" s="225"/>
      <c r="HI49" s="190"/>
      <c r="HJ49" s="190"/>
      <c r="HK49" s="190"/>
      <c r="HL49" s="190"/>
      <c r="HM49" s="190"/>
      <c r="HN49" s="190"/>
      <c r="HO49" s="191"/>
      <c r="HP49" s="244"/>
      <c r="HQ49" s="244"/>
      <c r="HR49" s="245"/>
      <c r="HS49" s="190"/>
      <c r="HT49" s="246"/>
      <c r="HU49" s="245"/>
      <c r="HV49" s="190"/>
      <c r="HW49" s="224"/>
      <c r="HX49" s="190"/>
      <c r="HY49" s="190"/>
      <c r="HZ49" s="190"/>
      <c r="IA49" s="190"/>
      <c r="IB49" s="225"/>
      <c r="IC49" s="190"/>
      <c r="ID49" s="190"/>
      <c r="IE49" s="190"/>
      <c r="IF49" s="190"/>
      <c r="IG49" s="190"/>
      <c r="IH49" s="190"/>
      <c r="II49" s="191"/>
      <c r="IJ49" s="244"/>
      <c r="IK49" s="244"/>
      <c r="IL49" s="245"/>
      <c r="IM49" s="190"/>
      <c r="IN49" s="246"/>
      <c r="IO49" s="245"/>
      <c r="IP49" s="190"/>
      <c r="IQ49" s="224"/>
      <c r="IR49" s="190"/>
      <c r="IS49" s="190"/>
      <c r="IT49" s="190"/>
      <c r="IU49" s="190"/>
      <c r="IV49" s="225"/>
      <c r="IW49" s="190"/>
      <c r="IX49" s="190"/>
      <c r="IY49" s="190"/>
      <c r="IZ49" s="190"/>
      <c r="JA49" s="190"/>
      <c r="JB49" s="190"/>
    </row>
    <row r="50" spans="2:262" s="216" customFormat="1" ht="13.5" customHeight="1" x14ac:dyDescent="0.25">
      <c r="B50" s="190"/>
      <c r="C50" s="218"/>
      <c r="E50" s="196"/>
      <c r="F50" s="238"/>
      <c r="G50" s="239"/>
      <c r="H50" s="190"/>
      <c r="I50" s="238"/>
      <c r="J50" s="239"/>
      <c r="K50" s="196"/>
      <c r="L50" s="239"/>
      <c r="M50" s="239"/>
      <c r="P50" s="240"/>
      <c r="Q50" s="196"/>
      <c r="R50" s="239"/>
      <c r="S50" s="239"/>
      <c r="U50" s="239"/>
      <c r="V50" s="239"/>
      <c r="W50" s="218"/>
      <c r="Y50" s="196"/>
      <c r="Z50" s="238"/>
      <c r="AA50" s="238"/>
      <c r="AB50" s="190"/>
      <c r="AC50" s="238"/>
      <c r="AD50" s="238"/>
      <c r="AE50" s="196"/>
      <c r="AF50" s="239"/>
      <c r="AG50" s="239"/>
      <c r="AJ50" s="240"/>
      <c r="AK50" s="196"/>
      <c r="AM50" s="239"/>
      <c r="AO50" s="239"/>
      <c r="AP50" s="239"/>
      <c r="AQ50" s="218"/>
      <c r="AS50" s="196"/>
      <c r="AT50" s="238"/>
      <c r="AU50" s="238"/>
      <c r="AV50" s="190"/>
      <c r="AW50" s="238"/>
      <c r="AX50" s="238"/>
      <c r="AY50" s="196"/>
      <c r="AZ50" s="239"/>
      <c r="BA50" s="239"/>
      <c r="BD50" s="240"/>
      <c r="BE50" s="196"/>
      <c r="BF50" s="239"/>
      <c r="BG50" s="239"/>
      <c r="BI50" s="239"/>
      <c r="BJ50" s="239"/>
      <c r="BK50" s="218"/>
      <c r="BM50" s="196"/>
      <c r="BN50" s="238"/>
      <c r="BO50" s="238"/>
      <c r="BP50" s="190"/>
      <c r="BQ50" s="238"/>
      <c r="BR50" s="238"/>
      <c r="BS50" s="196"/>
      <c r="BT50" s="239"/>
      <c r="BU50" s="239"/>
      <c r="BX50" s="240"/>
      <c r="BY50" s="196"/>
      <c r="BZ50" s="239"/>
      <c r="CA50" s="239"/>
      <c r="CC50" s="239"/>
      <c r="CD50" s="239"/>
      <c r="CE50" s="196"/>
      <c r="CG50" s="196"/>
      <c r="CH50" s="238"/>
      <c r="CI50" s="238"/>
      <c r="CJ50" s="190"/>
      <c r="CK50" s="238"/>
      <c r="CL50" s="238"/>
      <c r="CM50" s="196"/>
      <c r="CN50" s="239"/>
      <c r="CO50" s="239"/>
      <c r="CR50" s="240"/>
      <c r="CS50" s="196"/>
      <c r="CT50" s="239"/>
      <c r="CU50" s="239"/>
      <c r="CW50" s="239"/>
      <c r="CX50" s="239"/>
      <c r="CY50" s="218"/>
      <c r="DA50" s="196"/>
      <c r="DB50" s="238"/>
      <c r="DC50" s="238"/>
      <c r="DD50" s="190"/>
      <c r="DE50" s="238"/>
      <c r="DF50" s="238"/>
      <c r="DG50" s="196"/>
      <c r="DH50" s="239"/>
      <c r="DI50" s="239"/>
      <c r="DL50" s="240"/>
      <c r="DM50" s="196"/>
      <c r="DN50" s="239"/>
      <c r="DO50" s="239"/>
      <c r="DQ50" s="239"/>
      <c r="DR50" s="239"/>
      <c r="DS50" s="218"/>
      <c r="DU50" s="196"/>
      <c r="DV50" s="238"/>
      <c r="DW50" s="238"/>
      <c r="DX50" s="190"/>
      <c r="DY50" s="238"/>
      <c r="DZ50" s="238"/>
      <c r="EA50" s="196"/>
      <c r="EC50" s="241"/>
      <c r="EF50" s="240"/>
      <c r="EG50" s="196"/>
      <c r="EH50" s="239"/>
      <c r="EI50" s="239"/>
      <c r="EK50" s="239"/>
      <c r="EL50" s="239"/>
      <c r="EM50" s="218"/>
      <c r="EO50" s="196"/>
      <c r="EP50" s="238"/>
      <c r="EQ50" s="238"/>
      <c r="ER50" s="190"/>
      <c r="ES50" s="238"/>
      <c r="ET50" s="238"/>
      <c r="EU50" s="196"/>
      <c r="EV50" s="239"/>
      <c r="EW50" s="239"/>
      <c r="EZ50" s="240"/>
      <c r="FA50" s="196"/>
      <c r="FB50" s="239"/>
      <c r="FC50" s="239"/>
      <c r="FE50" s="239"/>
      <c r="FF50" s="239"/>
      <c r="FG50" s="218"/>
      <c r="FI50" s="196"/>
      <c r="FJ50" s="238"/>
      <c r="FK50" s="238"/>
      <c r="FL50" s="190"/>
      <c r="FM50" s="238"/>
      <c r="FN50" s="238"/>
      <c r="FO50" s="196"/>
      <c r="FP50" s="239"/>
      <c r="FQ50" s="239"/>
      <c r="FT50" s="240"/>
      <c r="FU50" s="196"/>
      <c r="FV50" s="239"/>
      <c r="FW50" s="239"/>
      <c r="FY50" s="239"/>
      <c r="FZ50" s="239"/>
      <c r="GA50" s="191"/>
      <c r="GB50" s="244"/>
      <c r="GC50" s="244"/>
      <c r="GD50" s="245"/>
      <c r="GE50" s="190"/>
      <c r="GF50" s="246"/>
      <c r="GG50" s="245"/>
      <c r="GH50" s="190"/>
      <c r="GI50" s="224"/>
      <c r="GJ50" s="190"/>
      <c r="GK50" s="190"/>
      <c r="GL50" s="190"/>
      <c r="GM50" s="190"/>
      <c r="GN50" s="225"/>
      <c r="GO50" s="190"/>
      <c r="GP50" s="190"/>
      <c r="GQ50" s="190"/>
      <c r="GR50" s="190"/>
      <c r="GS50" s="190"/>
      <c r="GT50" s="190"/>
      <c r="GU50" s="191"/>
      <c r="GV50" s="244"/>
      <c r="GW50" s="244"/>
      <c r="GX50" s="245"/>
      <c r="GY50" s="190"/>
      <c r="GZ50" s="246"/>
      <c r="HA50" s="245"/>
      <c r="HB50" s="190"/>
      <c r="HC50" s="224"/>
      <c r="HD50" s="190"/>
      <c r="HE50" s="190"/>
      <c r="HF50" s="190"/>
      <c r="HG50" s="190"/>
      <c r="HH50" s="225"/>
      <c r="HI50" s="190"/>
      <c r="HJ50" s="190"/>
      <c r="HK50" s="190"/>
      <c r="HL50" s="190"/>
      <c r="HM50" s="190"/>
      <c r="HN50" s="190"/>
      <c r="HO50" s="191"/>
      <c r="HP50" s="244"/>
      <c r="HQ50" s="244"/>
      <c r="HR50" s="245"/>
      <c r="HS50" s="190"/>
      <c r="HT50" s="246"/>
      <c r="HU50" s="245"/>
      <c r="HV50" s="190"/>
      <c r="HW50" s="224"/>
      <c r="HX50" s="190"/>
      <c r="HY50" s="190"/>
      <c r="HZ50" s="190"/>
      <c r="IA50" s="190"/>
      <c r="IB50" s="225"/>
      <c r="IC50" s="190"/>
      <c r="ID50" s="190"/>
      <c r="IE50" s="190"/>
      <c r="IF50" s="190"/>
      <c r="IG50" s="190"/>
      <c r="IH50" s="190"/>
      <c r="II50" s="191"/>
      <c r="IJ50" s="244"/>
      <c r="IK50" s="244"/>
      <c r="IL50" s="245"/>
      <c r="IM50" s="190"/>
      <c r="IN50" s="246"/>
      <c r="IO50" s="245"/>
      <c r="IP50" s="190"/>
      <c r="IQ50" s="224"/>
      <c r="IR50" s="190"/>
      <c r="IS50" s="190"/>
      <c r="IT50" s="190"/>
      <c r="IU50" s="190"/>
      <c r="IV50" s="225"/>
      <c r="IW50" s="190"/>
      <c r="IX50" s="190"/>
      <c r="IY50" s="190"/>
      <c r="IZ50" s="190"/>
      <c r="JA50" s="190"/>
      <c r="JB50" s="190"/>
    </row>
    <row r="51" spans="2:262" s="216" customFormat="1" ht="13.5" customHeight="1" x14ac:dyDescent="0.25">
      <c r="B51" s="190"/>
      <c r="C51" s="218"/>
      <c r="E51" s="196"/>
      <c r="F51" s="238"/>
      <c r="G51" s="239"/>
      <c r="H51" s="190"/>
      <c r="I51" s="238"/>
      <c r="J51" s="239"/>
      <c r="K51" s="196"/>
      <c r="L51" s="239"/>
      <c r="M51" s="239"/>
      <c r="P51" s="240"/>
      <c r="Q51" s="196"/>
      <c r="R51" s="239"/>
      <c r="S51" s="239"/>
      <c r="U51" s="239"/>
      <c r="V51" s="239"/>
      <c r="W51" s="218"/>
      <c r="Y51" s="196"/>
      <c r="Z51" s="238"/>
      <c r="AA51" s="238"/>
      <c r="AB51" s="190"/>
      <c r="AC51" s="238"/>
      <c r="AD51" s="238"/>
      <c r="AE51" s="196"/>
      <c r="AF51" s="239"/>
      <c r="AG51" s="239"/>
      <c r="AJ51" s="240"/>
      <c r="AK51" s="196"/>
      <c r="AM51" s="239"/>
      <c r="AO51" s="239"/>
      <c r="AP51" s="239"/>
      <c r="AQ51" s="218"/>
      <c r="AS51" s="196"/>
      <c r="AT51" s="238"/>
      <c r="AU51" s="238"/>
      <c r="AV51" s="190"/>
      <c r="AW51" s="238"/>
      <c r="AX51" s="238"/>
      <c r="AY51" s="196"/>
      <c r="AZ51" s="239"/>
      <c r="BA51" s="239"/>
      <c r="BD51" s="240"/>
      <c r="BE51" s="196"/>
      <c r="BF51" s="239"/>
      <c r="BG51" s="239"/>
      <c r="BI51" s="239"/>
      <c r="BJ51" s="239"/>
      <c r="BK51" s="218"/>
      <c r="BM51" s="196"/>
      <c r="BN51" s="238"/>
      <c r="BO51" s="238"/>
      <c r="BP51" s="190"/>
      <c r="BQ51" s="238"/>
      <c r="BR51" s="238"/>
      <c r="BS51" s="196"/>
      <c r="BT51" s="239"/>
      <c r="BU51" s="239"/>
      <c r="BX51" s="240"/>
      <c r="BY51" s="196"/>
      <c r="BZ51" s="239"/>
      <c r="CA51" s="239"/>
      <c r="CC51" s="239"/>
      <c r="CD51" s="239"/>
      <c r="CE51" s="196"/>
      <c r="CG51" s="196"/>
      <c r="CH51" s="238"/>
      <c r="CI51" s="238"/>
      <c r="CJ51" s="190"/>
      <c r="CK51" s="238"/>
      <c r="CL51" s="238"/>
      <c r="CM51" s="196"/>
      <c r="CN51" s="239"/>
      <c r="CO51" s="239"/>
      <c r="CR51" s="240"/>
      <c r="CS51" s="196"/>
      <c r="CT51" s="239"/>
      <c r="CU51" s="239"/>
      <c r="CW51" s="239"/>
      <c r="CX51" s="239"/>
      <c r="CY51" s="218"/>
      <c r="DA51" s="196"/>
      <c r="DB51" s="238"/>
      <c r="DC51" s="238"/>
      <c r="DD51" s="190"/>
      <c r="DE51" s="238"/>
      <c r="DF51" s="238"/>
      <c r="DG51" s="196"/>
      <c r="DH51" s="239"/>
      <c r="DI51" s="239"/>
      <c r="DL51" s="240"/>
      <c r="DM51" s="196"/>
      <c r="DN51" s="239"/>
      <c r="DO51" s="239"/>
      <c r="DQ51" s="239"/>
      <c r="DR51" s="239"/>
      <c r="DS51" s="218"/>
      <c r="DU51" s="196"/>
      <c r="DV51" s="238"/>
      <c r="DW51" s="238"/>
      <c r="DX51" s="190"/>
      <c r="DY51" s="238"/>
      <c r="DZ51" s="238"/>
      <c r="EA51" s="196"/>
      <c r="EC51" s="241"/>
      <c r="EF51" s="240"/>
      <c r="EG51" s="196"/>
      <c r="EH51" s="239"/>
      <c r="EI51" s="239"/>
      <c r="EK51" s="239"/>
      <c r="EL51" s="239"/>
      <c r="EM51" s="218"/>
      <c r="EO51" s="196"/>
      <c r="EP51" s="238"/>
      <c r="EQ51" s="238"/>
      <c r="ER51" s="190"/>
      <c r="ES51" s="238"/>
      <c r="ET51" s="238"/>
      <c r="EU51" s="196"/>
      <c r="EV51" s="239"/>
      <c r="EW51" s="239"/>
      <c r="EZ51" s="240"/>
      <c r="FA51" s="196"/>
      <c r="FB51" s="239"/>
      <c r="FC51" s="239"/>
      <c r="FE51" s="239"/>
      <c r="FF51" s="239"/>
      <c r="FG51" s="218"/>
      <c r="FI51" s="196"/>
      <c r="FJ51" s="238"/>
      <c r="FK51" s="238"/>
      <c r="FL51" s="190"/>
      <c r="FM51" s="238"/>
      <c r="FN51" s="238"/>
      <c r="FO51" s="196"/>
      <c r="FP51" s="239"/>
      <c r="FQ51" s="239"/>
      <c r="FT51" s="240"/>
      <c r="FU51" s="196"/>
      <c r="FV51" s="239"/>
      <c r="FW51" s="239"/>
      <c r="FY51" s="239"/>
      <c r="FZ51" s="239"/>
      <c r="GA51" s="191"/>
      <c r="GB51" s="244"/>
      <c r="GC51" s="244"/>
      <c r="GD51" s="245"/>
      <c r="GE51" s="190"/>
      <c r="GF51" s="246"/>
      <c r="GG51" s="245"/>
      <c r="GH51" s="190"/>
      <c r="GI51" s="224"/>
      <c r="GJ51" s="190"/>
      <c r="GK51" s="190"/>
      <c r="GL51" s="190"/>
      <c r="GM51" s="190"/>
      <c r="GN51" s="225"/>
      <c r="GO51" s="190"/>
      <c r="GP51" s="190"/>
      <c r="GQ51" s="190"/>
      <c r="GR51" s="190"/>
      <c r="GS51" s="190"/>
      <c r="GT51" s="190"/>
      <c r="GU51" s="191"/>
      <c r="GV51" s="244"/>
      <c r="GW51" s="244"/>
      <c r="GX51" s="245"/>
      <c r="GY51" s="190"/>
      <c r="GZ51" s="246"/>
      <c r="HA51" s="245"/>
      <c r="HB51" s="190"/>
      <c r="HC51" s="224"/>
      <c r="HD51" s="190"/>
      <c r="HE51" s="190"/>
      <c r="HF51" s="190"/>
      <c r="HG51" s="190"/>
      <c r="HH51" s="225"/>
      <c r="HI51" s="190"/>
      <c r="HJ51" s="190"/>
      <c r="HK51" s="190"/>
      <c r="HL51" s="190"/>
      <c r="HM51" s="190"/>
      <c r="HN51" s="190"/>
      <c r="HO51" s="191"/>
      <c r="HP51" s="244"/>
      <c r="HQ51" s="244"/>
      <c r="HR51" s="245"/>
      <c r="HS51" s="190"/>
      <c r="HT51" s="246"/>
      <c r="HU51" s="245"/>
      <c r="HV51" s="190"/>
      <c r="HW51" s="224"/>
      <c r="HX51" s="190"/>
      <c r="HY51" s="190"/>
      <c r="HZ51" s="190"/>
      <c r="IA51" s="190"/>
      <c r="IB51" s="225"/>
      <c r="IC51" s="190"/>
      <c r="ID51" s="190"/>
      <c r="IE51" s="190"/>
      <c r="IF51" s="190"/>
      <c r="IG51" s="190"/>
      <c r="IH51" s="190"/>
      <c r="II51" s="191"/>
      <c r="IJ51" s="244"/>
      <c r="IK51" s="244"/>
      <c r="IL51" s="245"/>
      <c r="IM51" s="190"/>
      <c r="IN51" s="246"/>
      <c r="IO51" s="245"/>
      <c r="IP51" s="190"/>
      <c r="IQ51" s="224"/>
      <c r="IR51" s="190"/>
      <c r="IS51" s="190"/>
      <c r="IT51" s="190"/>
      <c r="IU51" s="190"/>
      <c r="IV51" s="225"/>
      <c r="IW51" s="190"/>
      <c r="IX51" s="190"/>
      <c r="IY51" s="190"/>
      <c r="IZ51" s="190"/>
      <c r="JA51" s="190"/>
      <c r="JB51" s="190"/>
    </row>
    <row r="52" spans="2:262" s="216" customFormat="1" ht="13.5" customHeight="1" x14ac:dyDescent="0.25">
      <c r="B52" s="190"/>
      <c r="C52" s="218"/>
      <c r="E52" s="196"/>
      <c r="F52" s="238"/>
      <c r="G52" s="239"/>
      <c r="H52" s="190"/>
      <c r="I52" s="238"/>
      <c r="J52" s="239"/>
      <c r="K52" s="196"/>
      <c r="L52" s="239"/>
      <c r="M52" s="239"/>
      <c r="P52" s="240"/>
      <c r="Q52" s="196"/>
      <c r="R52" s="239"/>
      <c r="S52" s="239"/>
      <c r="U52" s="239"/>
      <c r="V52" s="239"/>
      <c r="W52" s="218"/>
      <c r="Y52" s="196"/>
      <c r="Z52" s="238"/>
      <c r="AA52" s="238"/>
      <c r="AB52" s="190"/>
      <c r="AC52" s="238"/>
      <c r="AD52" s="238"/>
      <c r="AE52" s="196"/>
      <c r="AF52" s="239"/>
      <c r="AG52" s="239"/>
      <c r="AJ52" s="240"/>
      <c r="AK52" s="196"/>
      <c r="AM52" s="239"/>
      <c r="AO52" s="239"/>
      <c r="AP52" s="239"/>
      <c r="AQ52" s="218"/>
      <c r="AS52" s="196"/>
      <c r="AT52" s="238"/>
      <c r="AU52" s="238"/>
      <c r="AV52" s="190"/>
      <c r="AW52" s="238"/>
      <c r="AX52" s="238"/>
      <c r="AY52" s="196"/>
      <c r="AZ52" s="239"/>
      <c r="BA52" s="239"/>
      <c r="BD52" s="240"/>
      <c r="BE52" s="196"/>
      <c r="BF52" s="239"/>
      <c r="BG52" s="239"/>
      <c r="BI52" s="239"/>
      <c r="BJ52" s="239"/>
      <c r="BK52" s="218"/>
      <c r="BM52" s="196"/>
      <c r="BN52" s="238"/>
      <c r="BO52" s="238"/>
      <c r="BP52" s="190"/>
      <c r="BQ52" s="238"/>
      <c r="BR52" s="238"/>
      <c r="BS52" s="196"/>
      <c r="BT52" s="239"/>
      <c r="BU52" s="239"/>
      <c r="BX52" s="240"/>
      <c r="BY52" s="196"/>
      <c r="BZ52" s="239"/>
      <c r="CA52" s="239"/>
      <c r="CC52" s="239"/>
      <c r="CD52" s="239"/>
      <c r="CE52" s="196"/>
      <c r="CG52" s="196"/>
      <c r="CH52" s="238"/>
      <c r="CI52" s="238"/>
      <c r="CJ52" s="190"/>
      <c r="CK52" s="238"/>
      <c r="CL52" s="238"/>
      <c r="CM52" s="196"/>
      <c r="CN52" s="239"/>
      <c r="CO52" s="239"/>
      <c r="CR52" s="240"/>
      <c r="CS52" s="196"/>
      <c r="CT52" s="239"/>
      <c r="CU52" s="239"/>
      <c r="CW52" s="239"/>
      <c r="CX52" s="239"/>
      <c r="CY52" s="218"/>
      <c r="DA52" s="196"/>
      <c r="DB52" s="238"/>
      <c r="DC52" s="238"/>
      <c r="DD52" s="190"/>
      <c r="DE52" s="238"/>
      <c r="DF52" s="238"/>
      <c r="DG52" s="196"/>
      <c r="DH52" s="239"/>
      <c r="DI52" s="239"/>
      <c r="DL52" s="240"/>
      <c r="DM52" s="196"/>
      <c r="DN52" s="239"/>
      <c r="DO52" s="239"/>
      <c r="DQ52" s="239"/>
      <c r="DR52" s="239"/>
      <c r="DS52" s="218"/>
      <c r="DU52" s="196"/>
      <c r="DV52" s="238"/>
      <c r="DW52" s="238"/>
      <c r="DX52" s="190"/>
      <c r="DY52" s="238"/>
      <c r="DZ52" s="238"/>
      <c r="EA52" s="196"/>
      <c r="EC52" s="241"/>
      <c r="EF52" s="240"/>
      <c r="EG52" s="196"/>
      <c r="EH52" s="239"/>
      <c r="EI52" s="239"/>
      <c r="EK52" s="239"/>
      <c r="EL52" s="239"/>
      <c r="EM52" s="218"/>
      <c r="EO52" s="196"/>
      <c r="EP52" s="238"/>
      <c r="EQ52" s="238"/>
      <c r="ER52" s="190"/>
      <c r="ES52" s="238"/>
      <c r="ET52" s="238"/>
      <c r="EU52" s="196"/>
      <c r="EV52" s="239"/>
      <c r="EW52" s="239"/>
      <c r="EZ52" s="240"/>
      <c r="FA52" s="196"/>
      <c r="FB52" s="239"/>
      <c r="FC52" s="239"/>
      <c r="FE52" s="239"/>
      <c r="FF52" s="239"/>
      <c r="FG52" s="218"/>
      <c r="FI52" s="196"/>
      <c r="FJ52" s="238"/>
      <c r="FK52" s="238"/>
      <c r="FL52" s="190"/>
      <c r="FM52" s="238"/>
      <c r="FN52" s="238"/>
      <c r="FO52" s="196"/>
      <c r="FP52" s="239"/>
      <c r="FQ52" s="239"/>
      <c r="FT52" s="240"/>
      <c r="FU52" s="196"/>
      <c r="FV52" s="239"/>
      <c r="FW52" s="239"/>
      <c r="FY52" s="239"/>
      <c r="FZ52" s="239"/>
      <c r="GA52" s="191"/>
      <c r="GB52" s="244"/>
      <c r="GC52" s="244"/>
      <c r="GD52" s="245"/>
      <c r="GE52" s="190"/>
      <c r="GF52" s="246"/>
      <c r="GG52" s="245"/>
      <c r="GH52" s="190"/>
      <c r="GI52" s="224"/>
      <c r="GJ52" s="190"/>
      <c r="GK52" s="190"/>
      <c r="GL52" s="190"/>
      <c r="GM52" s="190"/>
      <c r="GN52" s="225"/>
      <c r="GO52" s="190"/>
      <c r="GP52" s="190"/>
      <c r="GQ52" s="190"/>
      <c r="GR52" s="190"/>
      <c r="GS52" s="190"/>
      <c r="GT52" s="190"/>
      <c r="GU52" s="191"/>
      <c r="GV52" s="244"/>
      <c r="GW52" s="244"/>
      <c r="GX52" s="245"/>
      <c r="GY52" s="190"/>
      <c r="GZ52" s="246"/>
      <c r="HA52" s="245"/>
      <c r="HB52" s="190"/>
      <c r="HC52" s="224"/>
      <c r="HD52" s="190"/>
      <c r="HE52" s="190"/>
      <c r="HF52" s="190"/>
      <c r="HG52" s="190"/>
      <c r="HH52" s="225"/>
      <c r="HI52" s="190"/>
      <c r="HJ52" s="190"/>
      <c r="HK52" s="190"/>
      <c r="HL52" s="190"/>
      <c r="HM52" s="190"/>
      <c r="HN52" s="190"/>
      <c r="HO52" s="191"/>
      <c r="HP52" s="244"/>
      <c r="HQ52" s="244"/>
      <c r="HR52" s="245"/>
      <c r="HS52" s="190"/>
      <c r="HT52" s="246"/>
      <c r="HU52" s="245"/>
      <c r="HV52" s="190"/>
      <c r="HW52" s="224"/>
      <c r="HX52" s="190"/>
      <c r="HY52" s="190"/>
      <c r="HZ52" s="190"/>
      <c r="IA52" s="190"/>
      <c r="IB52" s="225"/>
      <c r="IC52" s="190"/>
      <c r="ID52" s="190"/>
      <c r="IE52" s="190"/>
      <c r="IF52" s="190"/>
      <c r="IG52" s="190"/>
      <c r="IH52" s="190"/>
      <c r="II52" s="191"/>
      <c r="IJ52" s="244"/>
      <c r="IK52" s="244"/>
      <c r="IL52" s="245"/>
      <c r="IM52" s="190"/>
      <c r="IN52" s="246"/>
      <c r="IO52" s="245"/>
      <c r="IP52" s="190"/>
      <c r="IQ52" s="224"/>
      <c r="IR52" s="190"/>
      <c r="IS52" s="190"/>
      <c r="IT52" s="190"/>
      <c r="IU52" s="190"/>
      <c r="IV52" s="225"/>
      <c r="IW52" s="190"/>
      <c r="IX52" s="190"/>
      <c r="IY52" s="190"/>
      <c r="IZ52" s="190"/>
      <c r="JA52" s="190"/>
      <c r="JB52" s="190"/>
    </row>
    <row r="53" spans="2:262" s="216" customFormat="1" ht="13.5" customHeight="1" x14ac:dyDescent="0.25">
      <c r="B53" s="190"/>
      <c r="C53" s="218"/>
      <c r="E53" s="196"/>
      <c r="F53" s="238"/>
      <c r="G53" s="239"/>
      <c r="H53" s="190"/>
      <c r="I53" s="238"/>
      <c r="J53" s="239"/>
      <c r="K53" s="196"/>
      <c r="L53" s="239"/>
      <c r="M53" s="239"/>
      <c r="P53" s="240"/>
      <c r="Q53" s="196"/>
      <c r="R53" s="239"/>
      <c r="S53" s="239"/>
      <c r="U53" s="239"/>
      <c r="V53" s="239"/>
      <c r="W53" s="218"/>
      <c r="Y53" s="196"/>
      <c r="Z53" s="238"/>
      <c r="AA53" s="238"/>
      <c r="AB53" s="190"/>
      <c r="AC53" s="238"/>
      <c r="AD53" s="238"/>
      <c r="AE53" s="196"/>
      <c r="AF53" s="239"/>
      <c r="AG53" s="239"/>
      <c r="AJ53" s="240"/>
      <c r="AK53" s="196"/>
      <c r="AM53" s="239"/>
      <c r="AO53" s="239"/>
      <c r="AP53" s="239"/>
      <c r="AQ53" s="218"/>
      <c r="AS53" s="196"/>
      <c r="AT53" s="238"/>
      <c r="AU53" s="238"/>
      <c r="AV53" s="190"/>
      <c r="AW53" s="238"/>
      <c r="AX53" s="238"/>
      <c r="AY53" s="196"/>
      <c r="AZ53" s="239"/>
      <c r="BA53" s="239"/>
      <c r="BD53" s="240"/>
      <c r="BE53" s="196"/>
      <c r="BF53" s="239"/>
      <c r="BG53" s="239"/>
      <c r="BI53" s="239"/>
      <c r="BJ53" s="239"/>
      <c r="BK53" s="218"/>
      <c r="BM53" s="196"/>
      <c r="BN53" s="238"/>
      <c r="BO53" s="238"/>
      <c r="BP53" s="190"/>
      <c r="BQ53" s="238"/>
      <c r="BR53" s="238"/>
      <c r="BS53" s="196"/>
      <c r="BT53" s="239"/>
      <c r="BU53" s="239"/>
      <c r="BX53" s="240"/>
      <c r="BY53" s="196"/>
      <c r="BZ53" s="239"/>
      <c r="CA53" s="239"/>
      <c r="CC53" s="239"/>
      <c r="CD53" s="239"/>
      <c r="CE53" s="196"/>
      <c r="CG53" s="196"/>
      <c r="CH53" s="238"/>
      <c r="CI53" s="238"/>
      <c r="CJ53" s="190"/>
      <c r="CK53" s="238"/>
      <c r="CL53" s="238"/>
      <c r="CM53" s="196"/>
      <c r="CN53" s="239"/>
      <c r="CO53" s="239"/>
      <c r="CR53" s="240"/>
      <c r="CS53" s="196"/>
      <c r="CT53" s="239"/>
      <c r="CU53" s="239"/>
      <c r="CW53" s="239"/>
      <c r="CX53" s="239"/>
      <c r="CY53" s="218"/>
      <c r="DA53" s="196"/>
      <c r="DB53" s="238"/>
      <c r="DC53" s="238"/>
      <c r="DD53" s="190"/>
      <c r="DE53" s="238"/>
      <c r="DF53" s="238"/>
      <c r="DG53" s="196"/>
      <c r="DH53" s="239"/>
      <c r="DI53" s="239"/>
      <c r="DL53" s="240"/>
      <c r="DM53" s="196"/>
      <c r="DN53" s="239"/>
      <c r="DO53" s="239"/>
      <c r="DQ53" s="239"/>
      <c r="DR53" s="239"/>
      <c r="DS53" s="218"/>
      <c r="DU53" s="196"/>
      <c r="DV53" s="238"/>
      <c r="DW53" s="238"/>
      <c r="DX53" s="190"/>
      <c r="DY53" s="238"/>
      <c r="DZ53" s="238"/>
      <c r="EA53" s="196"/>
      <c r="EC53" s="241"/>
      <c r="EF53" s="240"/>
      <c r="EG53" s="196"/>
      <c r="EH53" s="239"/>
      <c r="EI53" s="239"/>
      <c r="EK53" s="239"/>
      <c r="EL53" s="239"/>
      <c r="EM53" s="218"/>
      <c r="EO53" s="196"/>
      <c r="EP53" s="238"/>
      <c r="EQ53" s="238"/>
      <c r="ER53" s="190"/>
      <c r="ES53" s="238"/>
      <c r="ET53" s="238"/>
      <c r="EU53" s="196"/>
      <c r="EV53" s="239"/>
      <c r="EW53" s="239"/>
      <c r="EZ53" s="240"/>
      <c r="FA53" s="196"/>
      <c r="FB53" s="239"/>
      <c r="FC53" s="239"/>
      <c r="FE53" s="239"/>
      <c r="FF53" s="239"/>
      <c r="FG53" s="218"/>
      <c r="FI53" s="196"/>
      <c r="FJ53" s="238"/>
      <c r="FK53" s="238"/>
      <c r="FL53" s="190"/>
      <c r="FM53" s="238"/>
      <c r="FN53" s="238"/>
      <c r="FO53" s="196"/>
      <c r="FP53" s="239"/>
      <c r="FQ53" s="239"/>
      <c r="FT53" s="240"/>
      <c r="FU53" s="196"/>
      <c r="FV53" s="239"/>
      <c r="FW53" s="239"/>
      <c r="FY53" s="239"/>
      <c r="FZ53" s="239"/>
      <c r="GA53" s="191"/>
      <c r="GB53" s="244"/>
      <c r="GC53" s="244"/>
      <c r="GD53" s="247"/>
      <c r="GE53" s="190"/>
      <c r="GF53" s="244"/>
      <c r="GG53" s="245"/>
      <c r="GH53" s="190"/>
      <c r="GI53" s="224"/>
      <c r="GJ53" s="190"/>
      <c r="GK53" s="190"/>
      <c r="GL53" s="190"/>
      <c r="GM53" s="190"/>
      <c r="GN53" s="225"/>
      <c r="GO53" s="190"/>
      <c r="GP53" s="190"/>
      <c r="GQ53" s="190"/>
      <c r="GR53" s="190"/>
      <c r="GS53" s="190"/>
      <c r="GT53" s="190"/>
      <c r="GU53" s="191"/>
      <c r="GV53" s="244"/>
      <c r="GW53" s="244"/>
      <c r="GX53" s="247"/>
      <c r="GY53" s="190"/>
      <c r="GZ53" s="244"/>
      <c r="HA53" s="245"/>
      <c r="HB53" s="190"/>
      <c r="HC53" s="224"/>
      <c r="HD53" s="190"/>
      <c r="HE53" s="190"/>
      <c r="HF53" s="190"/>
      <c r="HG53" s="190"/>
      <c r="HH53" s="225"/>
      <c r="HI53" s="190"/>
      <c r="HJ53" s="190"/>
      <c r="HK53" s="190"/>
      <c r="HL53" s="190"/>
      <c r="HM53" s="190"/>
      <c r="HN53" s="190"/>
      <c r="HO53" s="191"/>
      <c r="HP53" s="244"/>
      <c r="HQ53" s="244"/>
      <c r="HR53" s="247"/>
      <c r="HS53" s="190"/>
      <c r="HT53" s="244"/>
      <c r="HU53" s="245"/>
      <c r="HV53" s="190"/>
      <c r="HW53" s="224"/>
      <c r="HX53" s="190"/>
      <c r="HY53" s="190"/>
      <c r="HZ53" s="190"/>
      <c r="IA53" s="190"/>
      <c r="IB53" s="225"/>
      <c r="IC53" s="190"/>
      <c r="ID53" s="190"/>
      <c r="IE53" s="190"/>
      <c r="IF53" s="190"/>
      <c r="IG53" s="190"/>
      <c r="IH53" s="190"/>
      <c r="II53" s="191"/>
      <c r="IJ53" s="244"/>
      <c r="IK53" s="244"/>
      <c r="IL53" s="247"/>
      <c r="IM53" s="190"/>
      <c r="IN53" s="244"/>
      <c r="IO53" s="245"/>
      <c r="IP53" s="190"/>
      <c r="IQ53" s="224"/>
      <c r="IR53" s="190"/>
      <c r="IS53" s="190"/>
      <c r="IT53" s="190"/>
      <c r="IU53" s="190"/>
      <c r="IV53" s="225"/>
      <c r="IW53" s="190"/>
      <c r="IX53" s="190"/>
      <c r="IY53" s="190"/>
      <c r="IZ53" s="190"/>
      <c r="JA53" s="190"/>
      <c r="JB53" s="190"/>
    </row>
    <row r="54" spans="2:262" s="216" customFormat="1" ht="13.5" customHeight="1" x14ac:dyDescent="0.25">
      <c r="B54" s="190"/>
      <c r="C54" s="218"/>
      <c r="E54" s="196"/>
      <c r="F54" s="238"/>
      <c r="G54" s="239"/>
      <c r="H54" s="190"/>
      <c r="I54" s="238"/>
      <c r="J54" s="239"/>
      <c r="K54" s="196"/>
      <c r="L54" s="239"/>
      <c r="M54" s="239"/>
      <c r="P54" s="240"/>
      <c r="Q54" s="196"/>
      <c r="R54" s="239"/>
      <c r="S54" s="239"/>
      <c r="U54" s="239"/>
      <c r="V54" s="239"/>
      <c r="W54" s="218"/>
      <c r="Y54" s="196"/>
      <c r="Z54" s="238"/>
      <c r="AA54" s="238"/>
      <c r="AB54" s="190"/>
      <c r="AC54" s="238"/>
      <c r="AD54" s="238"/>
      <c r="AE54" s="196"/>
      <c r="AF54" s="239"/>
      <c r="AG54" s="239"/>
      <c r="AJ54" s="240"/>
      <c r="AK54" s="196"/>
      <c r="AM54" s="239"/>
      <c r="AO54" s="239"/>
      <c r="AP54" s="239"/>
      <c r="AQ54" s="218"/>
      <c r="AS54" s="196"/>
      <c r="AT54" s="238"/>
      <c r="AU54" s="238"/>
      <c r="AV54" s="190"/>
      <c r="AW54" s="238"/>
      <c r="AX54" s="238"/>
      <c r="AY54" s="196"/>
      <c r="AZ54" s="239"/>
      <c r="BA54" s="239"/>
      <c r="BD54" s="240"/>
      <c r="BE54" s="196"/>
      <c r="BF54" s="239"/>
      <c r="BG54" s="239"/>
      <c r="BI54" s="239"/>
      <c r="BJ54" s="239"/>
      <c r="BK54" s="218"/>
      <c r="BM54" s="196"/>
      <c r="BN54" s="238"/>
      <c r="BO54" s="238"/>
      <c r="BP54" s="190"/>
      <c r="BQ54" s="238"/>
      <c r="BR54" s="238"/>
      <c r="BS54" s="196"/>
      <c r="BT54" s="239"/>
      <c r="BU54" s="239"/>
      <c r="BX54" s="240"/>
      <c r="BY54" s="196"/>
      <c r="BZ54" s="239"/>
      <c r="CA54" s="239"/>
      <c r="CC54" s="239"/>
      <c r="CD54" s="239"/>
      <c r="CE54" s="196"/>
      <c r="CG54" s="196"/>
      <c r="CH54" s="238"/>
      <c r="CI54" s="238"/>
      <c r="CJ54" s="190"/>
      <c r="CK54" s="238"/>
      <c r="CL54" s="238"/>
      <c r="CM54" s="196"/>
      <c r="CN54" s="239"/>
      <c r="CO54" s="239"/>
      <c r="CR54" s="240"/>
      <c r="CS54" s="196"/>
      <c r="CT54" s="239"/>
      <c r="CU54" s="239"/>
      <c r="CW54" s="239"/>
      <c r="CX54" s="239"/>
      <c r="CY54" s="218"/>
      <c r="DA54" s="196"/>
      <c r="DB54" s="238"/>
      <c r="DC54" s="238"/>
      <c r="DD54" s="190"/>
      <c r="DE54" s="238"/>
      <c r="DF54" s="238"/>
      <c r="DG54" s="196"/>
      <c r="DH54" s="239"/>
      <c r="DI54" s="239"/>
      <c r="DL54" s="240"/>
      <c r="DM54" s="196"/>
      <c r="DN54" s="239"/>
      <c r="DO54" s="239"/>
      <c r="DQ54" s="239"/>
      <c r="DR54" s="239"/>
      <c r="DS54" s="218"/>
      <c r="DU54" s="196"/>
      <c r="DV54" s="238"/>
      <c r="DW54" s="238"/>
      <c r="DX54" s="190"/>
      <c r="DY54" s="238"/>
      <c r="DZ54" s="238"/>
      <c r="EA54" s="196"/>
      <c r="EC54" s="241"/>
      <c r="EF54" s="240"/>
      <c r="EG54" s="196"/>
      <c r="EH54" s="239"/>
      <c r="EI54" s="239"/>
      <c r="EK54" s="239"/>
      <c r="EL54" s="239"/>
      <c r="EM54" s="218"/>
      <c r="EO54" s="196"/>
      <c r="EP54" s="238"/>
      <c r="EQ54" s="238"/>
      <c r="ER54" s="190"/>
      <c r="ES54" s="238"/>
      <c r="ET54" s="238"/>
      <c r="EU54" s="196"/>
      <c r="EV54" s="239"/>
      <c r="EW54" s="239"/>
      <c r="EZ54" s="240"/>
      <c r="FA54" s="196"/>
      <c r="FB54" s="239"/>
      <c r="FC54" s="239"/>
      <c r="FE54" s="239"/>
      <c r="FF54" s="239"/>
      <c r="FG54" s="218"/>
      <c r="FI54" s="196"/>
      <c r="FJ54" s="238"/>
      <c r="FK54" s="238"/>
      <c r="FL54" s="190"/>
      <c r="FM54" s="238"/>
      <c r="FN54" s="238"/>
      <c r="FO54" s="196"/>
      <c r="FP54" s="239"/>
      <c r="FQ54" s="239"/>
      <c r="FT54" s="240"/>
      <c r="FU54" s="196"/>
      <c r="FV54" s="239"/>
      <c r="FW54" s="239"/>
      <c r="FY54" s="239"/>
      <c r="FZ54" s="239"/>
      <c r="GA54" s="191"/>
      <c r="GB54" s="244"/>
      <c r="GC54" s="244"/>
      <c r="GD54" s="247"/>
      <c r="GE54" s="190"/>
      <c r="GF54" s="244"/>
      <c r="GG54" s="245"/>
      <c r="GH54" s="190"/>
      <c r="GI54" s="224"/>
      <c r="GJ54" s="190"/>
      <c r="GK54" s="190"/>
      <c r="GL54" s="190"/>
      <c r="GM54" s="190"/>
      <c r="GN54" s="225"/>
      <c r="GO54" s="190"/>
      <c r="GP54" s="190"/>
      <c r="GQ54" s="190"/>
      <c r="GR54" s="190"/>
      <c r="GS54" s="190"/>
      <c r="GT54" s="190"/>
      <c r="GU54" s="191"/>
      <c r="GV54" s="244"/>
      <c r="GW54" s="244"/>
      <c r="GX54" s="247"/>
      <c r="GY54" s="190"/>
      <c r="GZ54" s="244"/>
      <c r="HA54" s="245"/>
      <c r="HB54" s="190"/>
      <c r="HC54" s="224"/>
      <c r="HD54" s="190"/>
      <c r="HE54" s="190"/>
      <c r="HF54" s="190"/>
      <c r="HG54" s="190"/>
      <c r="HH54" s="225"/>
      <c r="HI54" s="190"/>
      <c r="HJ54" s="190"/>
      <c r="HK54" s="190"/>
      <c r="HL54" s="190"/>
      <c r="HM54" s="190"/>
      <c r="HN54" s="190"/>
      <c r="HO54" s="191"/>
      <c r="HP54" s="244"/>
      <c r="HQ54" s="244"/>
      <c r="HR54" s="247"/>
      <c r="HS54" s="190"/>
      <c r="HT54" s="244"/>
      <c r="HU54" s="245"/>
      <c r="HV54" s="190"/>
      <c r="HW54" s="224"/>
      <c r="HX54" s="190"/>
      <c r="HY54" s="190"/>
      <c r="HZ54" s="190"/>
      <c r="IA54" s="190"/>
      <c r="IB54" s="225"/>
      <c r="IC54" s="190"/>
      <c r="ID54" s="190"/>
      <c r="IE54" s="190"/>
      <c r="IF54" s="190"/>
      <c r="IG54" s="190"/>
      <c r="IH54" s="190"/>
      <c r="II54" s="191"/>
      <c r="IJ54" s="244"/>
      <c r="IK54" s="244"/>
      <c r="IL54" s="247"/>
      <c r="IM54" s="190"/>
      <c r="IN54" s="244"/>
      <c r="IO54" s="245"/>
      <c r="IP54" s="190"/>
      <c r="IQ54" s="224"/>
      <c r="IR54" s="190"/>
      <c r="IS54" s="190"/>
      <c r="IT54" s="190"/>
      <c r="IU54" s="190"/>
      <c r="IV54" s="225"/>
      <c r="IW54" s="190"/>
      <c r="IX54" s="190"/>
      <c r="IY54" s="190"/>
      <c r="IZ54" s="190"/>
      <c r="JA54" s="190"/>
      <c r="JB54" s="190"/>
    </row>
    <row r="55" spans="2:262" s="216" customFormat="1" ht="13.5" customHeight="1" x14ac:dyDescent="0.25">
      <c r="B55" s="190"/>
      <c r="C55" s="218"/>
      <c r="E55" s="196"/>
      <c r="F55" s="238"/>
      <c r="G55" s="239"/>
      <c r="H55" s="190"/>
      <c r="I55" s="238"/>
      <c r="J55" s="239"/>
      <c r="K55" s="196"/>
      <c r="L55" s="239"/>
      <c r="M55" s="239"/>
      <c r="P55" s="240"/>
      <c r="Q55" s="196"/>
      <c r="R55" s="239"/>
      <c r="S55" s="239"/>
      <c r="U55" s="239"/>
      <c r="V55" s="239"/>
      <c r="W55" s="218"/>
      <c r="Y55" s="196"/>
      <c r="Z55" s="238"/>
      <c r="AA55" s="238"/>
      <c r="AB55" s="190"/>
      <c r="AC55" s="238"/>
      <c r="AD55" s="238"/>
      <c r="AE55" s="196"/>
      <c r="AF55" s="239"/>
      <c r="AG55" s="239"/>
      <c r="AJ55" s="240"/>
      <c r="AK55" s="196"/>
      <c r="AM55" s="239"/>
      <c r="AO55" s="239"/>
      <c r="AP55" s="239"/>
      <c r="AQ55" s="218"/>
      <c r="AS55" s="196"/>
      <c r="AT55" s="238"/>
      <c r="AU55" s="238"/>
      <c r="AV55" s="190"/>
      <c r="AW55" s="238"/>
      <c r="AX55" s="238"/>
      <c r="AY55" s="196"/>
      <c r="AZ55" s="239"/>
      <c r="BA55" s="239"/>
      <c r="BD55" s="240"/>
      <c r="BE55" s="196"/>
      <c r="BF55" s="239"/>
      <c r="BG55" s="239"/>
      <c r="BI55" s="239"/>
      <c r="BJ55" s="239"/>
      <c r="BK55" s="218"/>
      <c r="BM55" s="196"/>
      <c r="BN55" s="238"/>
      <c r="BO55" s="238"/>
      <c r="BP55" s="190"/>
      <c r="BQ55" s="238"/>
      <c r="BR55" s="238"/>
      <c r="BS55" s="196"/>
      <c r="BT55" s="239"/>
      <c r="BU55" s="239"/>
      <c r="BX55" s="240"/>
      <c r="BY55" s="196"/>
      <c r="BZ55" s="239"/>
      <c r="CA55" s="239"/>
      <c r="CC55" s="239"/>
      <c r="CD55" s="239"/>
      <c r="CE55" s="196"/>
      <c r="CG55" s="196"/>
      <c r="CH55" s="238"/>
      <c r="CI55" s="238"/>
      <c r="CJ55" s="190"/>
      <c r="CK55" s="238"/>
      <c r="CL55" s="238"/>
      <c r="CM55" s="196"/>
      <c r="CN55" s="239"/>
      <c r="CO55" s="239"/>
      <c r="CR55" s="240"/>
      <c r="CS55" s="196"/>
      <c r="CT55" s="239"/>
      <c r="CU55" s="239"/>
      <c r="CW55" s="239"/>
      <c r="CX55" s="239"/>
      <c r="CY55" s="218"/>
      <c r="DA55" s="196"/>
      <c r="DB55" s="238"/>
      <c r="DC55" s="238"/>
      <c r="DD55" s="190"/>
      <c r="DE55" s="238"/>
      <c r="DF55" s="238"/>
      <c r="DG55" s="196"/>
      <c r="DH55" s="239"/>
      <c r="DI55" s="239"/>
      <c r="DL55" s="240"/>
      <c r="DM55" s="196"/>
      <c r="DN55" s="239"/>
      <c r="DO55" s="239"/>
      <c r="DQ55" s="239"/>
      <c r="DR55" s="239"/>
      <c r="DS55" s="218"/>
      <c r="DU55" s="196"/>
      <c r="DV55" s="238"/>
      <c r="DW55" s="238"/>
      <c r="DX55" s="190"/>
      <c r="DY55" s="238"/>
      <c r="DZ55" s="238"/>
      <c r="EA55" s="196"/>
      <c r="EC55" s="241"/>
      <c r="EF55" s="240"/>
      <c r="EG55" s="196"/>
      <c r="EH55" s="239"/>
      <c r="EI55" s="239"/>
      <c r="EK55" s="239"/>
      <c r="EL55" s="239"/>
      <c r="EM55" s="218"/>
      <c r="EO55" s="196"/>
      <c r="EP55" s="238"/>
      <c r="EQ55" s="238"/>
      <c r="ER55" s="190"/>
      <c r="ES55" s="238"/>
      <c r="ET55" s="238"/>
      <c r="EU55" s="196"/>
      <c r="EV55" s="239"/>
      <c r="EW55" s="239"/>
      <c r="EZ55" s="240"/>
      <c r="FA55" s="196"/>
      <c r="FB55" s="239"/>
      <c r="FC55" s="239"/>
      <c r="FE55" s="239"/>
      <c r="FF55" s="239"/>
      <c r="FG55" s="218"/>
      <c r="FI55" s="196"/>
      <c r="FJ55" s="238"/>
      <c r="FK55" s="238"/>
      <c r="FL55" s="190"/>
      <c r="FM55" s="238"/>
      <c r="FN55" s="238"/>
      <c r="FO55" s="196"/>
      <c r="FP55" s="239"/>
      <c r="FQ55" s="239"/>
      <c r="FT55" s="240"/>
      <c r="FU55" s="196"/>
      <c r="FV55" s="239"/>
      <c r="FW55" s="239"/>
      <c r="FY55" s="239"/>
      <c r="FZ55" s="239"/>
      <c r="GA55" s="248"/>
      <c r="GB55" s="244"/>
      <c r="GC55" s="245"/>
      <c r="GD55" s="246"/>
      <c r="GE55" s="245"/>
      <c r="GF55" s="244"/>
      <c r="GG55" s="245"/>
      <c r="GH55" s="245"/>
      <c r="GI55" s="249"/>
      <c r="GJ55" s="245"/>
      <c r="GN55" s="240"/>
      <c r="GS55" s="246"/>
      <c r="GT55" s="245"/>
      <c r="GU55" s="248"/>
      <c r="GV55" s="244"/>
      <c r="GW55" s="245"/>
      <c r="GX55" s="246"/>
      <c r="GY55" s="245"/>
      <c r="GZ55" s="244"/>
      <c r="HA55" s="245"/>
      <c r="HB55" s="245"/>
      <c r="HC55" s="249"/>
      <c r="HD55" s="245"/>
      <c r="HH55" s="240"/>
      <c r="HM55" s="246"/>
      <c r="HN55" s="245"/>
      <c r="HO55" s="248"/>
      <c r="HP55" s="244"/>
      <c r="HQ55" s="245"/>
      <c r="HR55" s="246"/>
      <c r="HS55" s="245"/>
      <c r="HT55" s="244"/>
      <c r="HU55" s="245"/>
      <c r="HV55" s="245"/>
      <c r="HW55" s="249"/>
      <c r="HX55" s="245"/>
      <c r="IB55" s="240"/>
      <c r="IG55" s="246"/>
      <c r="IH55" s="245"/>
      <c r="II55" s="248"/>
      <c r="IJ55" s="244"/>
      <c r="IK55" s="245"/>
      <c r="IL55" s="246"/>
      <c r="IM55" s="245"/>
      <c r="IN55" s="244"/>
      <c r="IO55" s="245"/>
      <c r="IP55" s="245"/>
      <c r="IQ55" s="249"/>
      <c r="IR55" s="245"/>
      <c r="IV55" s="240"/>
      <c r="JA55" s="246"/>
      <c r="JB55" s="245"/>
    </row>
    <row r="56" spans="2:262" s="216" customFormat="1" ht="13.5" customHeight="1" x14ac:dyDescent="0.25">
      <c r="B56" s="190"/>
      <c r="C56" s="218"/>
      <c r="E56" s="196"/>
      <c r="F56" s="238"/>
      <c r="G56" s="239"/>
      <c r="H56" s="190"/>
      <c r="I56" s="238"/>
      <c r="J56" s="239"/>
      <c r="K56" s="196"/>
      <c r="L56" s="239"/>
      <c r="M56" s="239"/>
      <c r="P56" s="240"/>
      <c r="Q56" s="196"/>
      <c r="R56" s="239"/>
      <c r="S56" s="239"/>
      <c r="U56" s="239"/>
      <c r="V56" s="239"/>
      <c r="W56" s="218"/>
      <c r="Y56" s="196"/>
      <c r="Z56" s="238"/>
      <c r="AA56" s="238"/>
      <c r="AB56" s="190"/>
      <c r="AC56" s="238"/>
      <c r="AD56" s="238"/>
      <c r="AE56" s="196"/>
      <c r="AF56" s="239"/>
      <c r="AG56" s="239"/>
      <c r="AJ56" s="240"/>
      <c r="AK56" s="196"/>
      <c r="AM56" s="239"/>
      <c r="AO56" s="239"/>
      <c r="AP56" s="239"/>
      <c r="AQ56" s="218"/>
      <c r="AS56" s="196"/>
      <c r="AT56" s="238"/>
      <c r="AU56" s="238"/>
      <c r="AV56" s="190"/>
      <c r="AW56" s="238"/>
      <c r="AX56" s="238"/>
      <c r="AY56" s="196"/>
      <c r="AZ56" s="239"/>
      <c r="BA56" s="239"/>
      <c r="BD56" s="240"/>
      <c r="BE56" s="196"/>
      <c r="BF56" s="239"/>
      <c r="BG56" s="239"/>
      <c r="BI56" s="239"/>
      <c r="BJ56" s="239"/>
      <c r="BK56" s="218"/>
      <c r="BM56" s="196"/>
      <c r="BN56" s="238"/>
      <c r="BO56" s="238"/>
      <c r="BP56" s="190"/>
      <c r="BQ56" s="238"/>
      <c r="BR56" s="238"/>
      <c r="BS56" s="196"/>
      <c r="BT56" s="239"/>
      <c r="BU56" s="239"/>
      <c r="BX56" s="240"/>
      <c r="BY56" s="196"/>
      <c r="BZ56" s="239"/>
      <c r="CA56" s="239"/>
      <c r="CC56" s="239"/>
      <c r="CD56" s="239"/>
      <c r="CE56" s="196"/>
      <c r="CG56" s="196"/>
      <c r="CH56" s="238"/>
      <c r="CI56" s="238"/>
      <c r="CJ56" s="190"/>
      <c r="CK56" s="238"/>
      <c r="CL56" s="238"/>
      <c r="CM56" s="196"/>
      <c r="CN56" s="239"/>
      <c r="CO56" s="239"/>
      <c r="CR56" s="240"/>
      <c r="CS56" s="196"/>
      <c r="CT56" s="239"/>
      <c r="CU56" s="239"/>
      <c r="CW56" s="239"/>
      <c r="CX56" s="239"/>
      <c r="CY56" s="218"/>
      <c r="DA56" s="196"/>
      <c r="DB56" s="238"/>
      <c r="DC56" s="238"/>
      <c r="DD56" s="190"/>
      <c r="DE56" s="238"/>
      <c r="DF56" s="238"/>
      <c r="DG56" s="196"/>
      <c r="DH56" s="239"/>
      <c r="DI56" s="239"/>
      <c r="DL56" s="240"/>
      <c r="DM56" s="196"/>
      <c r="DN56" s="239"/>
      <c r="DO56" s="239"/>
      <c r="DQ56" s="239"/>
      <c r="DR56" s="239"/>
      <c r="DS56" s="218"/>
      <c r="DU56" s="196"/>
      <c r="DV56" s="238"/>
      <c r="DW56" s="238"/>
      <c r="DX56" s="190"/>
      <c r="DY56" s="238"/>
      <c r="DZ56" s="238"/>
      <c r="EA56" s="196"/>
      <c r="EC56" s="241"/>
      <c r="EF56" s="240"/>
      <c r="EG56" s="196"/>
      <c r="EH56" s="239"/>
      <c r="EI56" s="239"/>
      <c r="EK56" s="239"/>
      <c r="EL56" s="239"/>
      <c r="EM56" s="218"/>
      <c r="EO56" s="196"/>
      <c r="EP56" s="238"/>
      <c r="EQ56" s="238"/>
      <c r="ER56" s="190"/>
      <c r="ES56" s="238"/>
      <c r="ET56" s="238"/>
      <c r="EU56" s="196"/>
      <c r="EV56" s="239"/>
      <c r="EW56" s="239"/>
      <c r="EZ56" s="240"/>
      <c r="FA56" s="196"/>
      <c r="FB56" s="239"/>
      <c r="FC56" s="239"/>
      <c r="FE56" s="239"/>
      <c r="FF56" s="239"/>
      <c r="FG56" s="218"/>
      <c r="FI56" s="196"/>
      <c r="FJ56" s="238"/>
      <c r="FK56" s="238"/>
      <c r="FL56" s="190"/>
      <c r="FM56" s="238"/>
      <c r="FN56" s="238"/>
      <c r="FO56" s="196"/>
      <c r="FP56" s="239"/>
      <c r="FQ56" s="239"/>
      <c r="FT56" s="240"/>
      <c r="FU56" s="196"/>
      <c r="FV56" s="239"/>
      <c r="FW56" s="239"/>
      <c r="FY56" s="239"/>
      <c r="FZ56" s="239"/>
      <c r="GA56" s="191"/>
      <c r="GB56" s="244"/>
      <c r="GC56" s="244"/>
      <c r="GD56" s="247"/>
      <c r="GE56" s="190"/>
      <c r="GF56" s="244"/>
      <c r="GG56" s="245"/>
      <c r="GH56" s="190"/>
      <c r="GI56" s="224"/>
      <c r="GJ56" s="190"/>
      <c r="GK56" s="190"/>
      <c r="GL56" s="190"/>
      <c r="GM56" s="190"/>
      <c r="GN56" s="225"/>
      <c r="GO56" s="190"/>
      <c r="GP56" s="190"/>
      <c r="GQ56" s="190"/>
      <c r="GR56" s="190"/>
      <c r="GS56" s="190"/>
      <c r="GT56" s="190"/>
      <c r="GU56" s="191"/>
      <c r="GV56" s="244"/>
      <c r="GW56" s="244"/>
      <c r="GX56" s="247"/>
      <c r="GY56" s="190"/>
      <c r="GZ56" s="244"/>
      <c r="HA56" s="245"/>
      <c r="HB56" s="190"/>
      <c r="HC56" s="224"/>
      <c r="HD56" s="190"/>
      <c r="HE56" s="190"/>
      <c r="HF56" s="190"/>
      <c r="HG56" s="190"/>
      <c r="HH56" s="225"/>
      <c r="HI56" s="190"/>
      <c r="HJ56" s="190"/>
      <c r="HK56" s="190"/>
      <c r="HL56" s="190"/>
      <c r="HM56" s="190"/>
      <c r="HN56" s="190"/>
      <c r="HO56" s="191"/>
      <c r="HP56" s="244"/>
      <c r="HQ56" s="244"/>
      <c r="HR56" s="247"/>
      <c r="HS56" s="190"/>
      <c r="HT56" s="244"/>
      <c r="HU56" s="245"/>
      <c r="HV56" s="190"/>
      <c r="HW56" s="224"/>
      <c r="HX56" s="190"/>
      <c r="HY56" s="190"/>
      <c r="HZ56" s="190"/>
      <c r="IA56" s="190"/>
      <c r="IB56" s="225"/>
      <c r="IC56" s="190"/>
      <c r="ID56" s="190"/>
      <c r="IE56" s="190"/>
      <c r="IF56" s="190"/>
      <c r="IG56" s="190"/>
      <c r="IH56" s="190"/>
      <c r="II56" s="191"/>
      <c r="IJ56" s="244"/>
      <c r="IK56" s="244"/>
      <c r="IL56" s="247"/>
      <c r="IM56" s="190"/>
      <c r="IN56" s="244"/>
      <c r="IO56" s="245"/>
      <c r="IP56" s="190"/>
      <c r="IQ56" s="224"/>
      <c r="IR56" s="190"/>
      <c r="IS56" s="190"/>
      <c r="IT56" s="190"/>
      <c r="IU56" s="190"/>
      <c r="IV56" s="225"/>
      <c r="IW56" s="190"/>
      <c r="IX56" s="190"/>
      <c r="IY56" s="190"/>
      <c r="IZ56" s="190"/>
      <c r="JA56" s="190"/>
      <c r="JB56" s="190"/>
    </row>
    <row r="57" spans="2:262" s="216" customFormat="1" ht="13.5" customHeight="1" x14ac:dyDescent="0.25">
      <c r="B57" s="190"/>
      <c r="C57" s="218"/>
      <c r="E57" s="196"/>
      <c r="F57" s="238"/>
      <c r="G57" s="239"/>
      <c r="H57" s="190"/>
      <c r="I57" s="238"/>
      <c r="J57" s="239"/>
      <c r="K57" s="196"/>
      <c r="L57" s="239"/>
      <c r="M57" s="239"/>
      <c r="P57" s="240"/>
      <c r="Q57" s="196"/>
      <c r="R57" s="239"/>
      <c r="S57" s="239"/>
      <c r="U57" s="239"/>
      <c r="V57" s="239"/>
      <c r="W57" s="218"/>
      <c r="Y57" s="196"/>
      <c r="Z57" s="238"/>
      <c r="AA57" s="238"/>
      <c r="AB57" s="190"/>
      <c r="AC57" s="238"/>
      <c r="AD57" s="238"/>
      <c r="AE57" s="196"/>
      <c r="AF57" s="239"/>
      <c r="AG57" s="239"/>
      <c r="AJ57" s="240"/>
      <c r="AK57" s="196"/>
      <c r="AM57" s="239"/>
      <c r="AO57" s="239"/>
      <c r="AP57" s="239"/>
      <c r="AQ57" s="218"/>
      <c r="AS57" s="196"/>
      <c r="AT57" s="238"/>
      <c r="AU57" s="238"/>
      <c r="AV57" s="190"/>
      <c r="AW57" s="238"/>
      <c r="AX57" s="238"/>
      <c r="AY57" s="196"/>
      <c r="AZ57" s="239"/>
      <c r="BA57" s="239"/>
      <c r="BD57" s="240"/>
      <c r="BE57" s="196"/>
      <c r="BF57" s="239"/>
      <c r="BG57" s="239"/>
      <c r="BI57" s="239"/>
      <c r="BJ57" s="239"/>
      <c r="BK57" s="218"/>
      <c r="BM57" s="196"/>
      <c r="BN57" s="238"/>
      <c r="BO57" s="238"/>
      <c r="BP57" s="190"/>
      <c r="BQ57" s="238"/>
      <c r="BR57" s="238"/>
      <c r="BS57" s="196"/>
      <c r="BT57" s="239"/>
      <c r="BU57" s="239"/>
      <c r="BX57" s="240"/>
      <c r="BY57" s="196"/>
      <c r="BZ57" s="239"/>
      <c r="CA57" s="239"/>
      <c r="CC57" s="239"/>
      <c r="CD57" s="239"/>
      <c r="CE57" s="196"/>
      <c r="CG57" s="196"/>
      <c r="CH57" s="238"/>
      <c r="CI57" s="238"/>
      <c r="CJ57" s="190"/>
      <c r="CK57" s="238"/>
      <c r="CL57" s="238"/>
      <c r="CM57" s="196"/>
      <c r="CN57" s="239"/>
      <c r="CO57" s="239"/>
      <c r="CR57" s="240"/>
      <c r="CS57" s="196"/>
      <c r="CT57" s="239"/>
      <c r="CU57" s="239"/>
      <c r="CW57" s="239"/>
      <c r="CX57" s="239"/>
      <c r="CY57" s="218"/>
      <c r="DA57" s="196"/>
      <c r="DB57" s="238"/>
      <c r="DC57" s="238"/>
      <c r="DD57" s="190"/>
      <c r="DE57" s="238"/>
      <c r="DF57" s="238"/>
      <c r="DG57" s="196"/>
      <c r="DH57" s="239"/>
      <c r="DI57" s="239"/>
      <c r="DL57" s="240"/>
      <c r="DM57" s="196"/>
      <c r="DN57" s="239"/>
      <c r="DO57" s="239"/>
      <c r="DQ57" s="239"/>
      <c r="DR57" s="239"/>
      <c r="DS57" s="218"/>
      <c r="DU57" s="196"/>
      <c r="DV57" s="238"/>
      <c r="DW57" s="238"/>
      <c r="DX57" s="190"/>
      <c r="DY57" s="238"/>
      <c r="DZ57" s="238"/>
      <c r="EA57" s="196"/>
      <c r="EC57" s="241"/>
      <c r="EF57" s="240"/>
      <c r="EG57" s="196"/>
      <c r="EH57" s="239"/>
      <c r="EI57" s="239"/>
      <c r="EK57" s="239"/>
      <c r="EL57" s="239"/>
      <c r="EM57" s="218"/>
      <c r="EO57" s="196"/>
      <c r="EP57" s="238"/>
      <c r="EQ57" s="238"/>
      <c r="ER57" s="190"/>
      <c r="ES57" s="238"/>
      <c r="ET57" s="238"/>
      <c r="EU57" s="196"/>
      <c r="EV57" s="239"/>
      <c r="EW57" s="239"/>
      <c r="EZ57" s="240"/>
      <c r="FA57" s="196"/>
      <c r="FB57" s="239"/>
      <c r="FC57" s="239"/>
      <c r="FE57" s="239"/>
      <c r="FF57" s="239"/>
      <c r="FG57" s="218"/>
      <c r="FI57" s="196"/>
      <c r="FJ57" s="238"/>
      <c r="FK57" s="238"/>
      <c r="FL57" s="190"/>
      <c r="FM57" s="238"/>
      <c r="FN57" s="238"/>
      <c r="FO57" s="196"/>
      <c r="FP57" s="239"/>
      <c r="FQ57" s="239"/>
      <c r="FT57" s="240"/>
      <c r="FU57" s="196"/>
      <c r="FV57" s="239"/>
      <c r="FW57" s="239"/>
      <c r="FY57" s="239"/>
      <c r="FZ57" s="239"/>
      <c r="GA57" s="191"/>
      <c r="GB57" s="244"/>
      <c r="GC57" s="244"/>
      <c r="GD57" s="247"/>
      <c r="GE57" s="247"/>
      <c r="GF57" s="244"/>
      <c r="GG57" s="245"/>
      <c r="GH57" s="190"/>
      <c r="GI57" s="224"/>
      <c r="GJ57" s="190"/>
      <c r="GK57" s="190"/>
      <c r="GL57" s="190"/>
      <c r="GM57" s="190"/>
      <c r="GN57" s="225"/>
      <c r="GO57" s="190"/>
      <c r="GP57" s="190"/>
      <c r="GQ57" s="190"/>
      <c r="GR57" s="190"/>
      <c r="GS57" s="190"/>
      <c r="GT57" s="190"/>
      <c r="GU57" s="191"/>
      <c r="GV57" s="244"/>
      <c r="GW57" s="244"/>
      <c r="GX57" s="247"/>
      <c r="GY57" s="247"/>
      <c r="GZ57" s="244"/>
      <c r="HA57" s="245"/>
      <c r="HB57" s="190"/>
      <c r="HC57" s="224"/>
      <c r="HD57" s="190"/>
      <c r="HE57" s="190"/>
      <c r="HF57" s="190"/>
      <c r="HG57" s="190"/>
      <c r="HH57" s="225"/>
      <c r="HI57" s="190"/>
      <c r="HJ57" s="190"/>
      <c r="HK57" s="190"/>
      <c r="HL57" s="190"/>
      <c r="HM57" s="190"/>
      <c r="HN57" s="190"/>
      <c r="HO57" s="191"/>
      <c r="HP57" s="244"/>
      <c r="HQ57" s="244"/>
      <c r="HR57" s="247"/>
      <c r="HS57" s="247"/>
      <c r="HT57" s="244"/>
      <c r="HU57" s="245"/>
      <c r="HV57" s="190"/>
      <c r="HW57" s="224"/>
      <c r="HX57" s="190"/>
      <c r="HY57" s="190"/>
      <c r="HZ57" s="190"/>
      <c r="IA57" s="190"/>
      <c r="IB57" s="225"/>
      <c r="IC57" s="190"/>
      <c r="ID57" s="190"/>
      <c r="IE57" s="190"/>
      <c r="IF57" s="190"/>
      <c r="IG57" s="190"/>
      <c r="IH57" s="190"/>
      <c r="II57" s="191"/>
      <c r="IJ57" s="244"/>
      <c r="IK57" s="244"/>
      <c r="IL57" s="247"/>
      <c r="IM57" s="247"/>
      <c r="IN57" s="244"/>
      <c r="IO57" s="245"/>
      <c r="IP57" s="190"/>
      <c r="IQ57" s="224"/>
      <c r="IR57" s="190"/>
      <c r="IS57" s="190"/>
      <c r="IT57" s="190"/>
      <c r="IU57" s="190"/>
      <c r="IV57" s="225"/>
      <c r="IW57" s="190"/>
      <c r="IX57" s="190"/>
      <c r="IY57" s="190"/>
      <c r="IZ57" s="190"/>
      <c r="JA57" s="190"/>
      <c r="JB57" s="190"/>
    </row>
    <row r="58" spans="2:262" s="216" customFormat="1" ht="13.5" customHeight="1" x14ac:dyDescent="0.25">
      <c r="B58" s="190"/>
      <c r="C58" s="218"/>
      <c r="E58" s="196"/>
      <c r="F58" s="238"/>
      <c r="G58" s="239"/>
      <c r="H58" s="190"/>
      <c r="I58" s="238"/>
      <c r="J58" s="239"/>
      <c r="K58" s="196"/>
      <c r="L58" s="239"/>
      <c r="M58" s="239"/>
      <c r="P58" s="240"/>
      <c r="Q58" s="196"/>
      <c r="R58" s="239"/>
      <c r="S58" s="239"/>
      <c r="U58" s="239"/>
      <c r="V58" s="239"/>
      <c r="W58" s="218"/>
      <c r="Y58" s="196"/>
      <c r="Z58" s="238"/>
      <c r="AA58" s="238"/>
      <c r="AB58" s="190"/>
      <c r="AC58" s="238"/>
      <c r="AD58" s="238"/>
      <c r="AE58" s="196"/>
      <c r="AF58" s="239"/>
      <c r="AG58" s="239"/>
      <c r="AJ58" s="240"/>
      <c r="AK58" s="196"/>
      <c r="AM58" s="239"/>
      <c r="AO58" s="239"/>
      <c r="AP58" s="239"/>
      <c r="AQ58" s="218"/>
      <c r="AS58" s="196"/>
      <c r="AT58" s="238"/>
      <c r="AU58" s="238"/>
      <c r="AV58" s="190"/>
      <c r="AW58" s="238"/>
      <c r="AX58" s="238"/>
      <c r="AY58" s="196"/>
      <c r="AZ58" s="239"/>
      <c r="BA58" s="239"/>
      <c r="BD58" s="240"/>
      <c r="BE58" s="196"/>
      <c r="BF58" s="239"/>
      <c r="BG58" s="239"/>
      <c r="BI58" s="239"/>
      <c r="BJ58" s="239"/>
      <c r="BK58" s="218"/>
      <c r="BM58" s="196"/>
      <c r="BN58" s="238"/>
      <c r="BO58" s="238"/>
      <c r="BP58" s="190"/>
      <c r="BQ58" s="238"/>
      <c r="BR58" s="238"/>
      <c r="BS58" s="196"/>
      <c r="BT58" s="239"/>
      <c r="BU58" s="239"/>
      <c r="BX58" s="240"/>
      <c r="BY58" s="196"/>
      <c r="BZ58" s="239"/>
      <c r="CA58" s="239"/>
      <c r="CC58" s="239"/>
      <c r="CD58" s="239"/>
      <c r="CE58" s="196"/>
      <c r="CG58" s="196"/>
      <c r="CH58" s="238"/>
      <c r="CI58" s="238"/>
      <c r="CJ58" s="190"/>
      <c r="CK58" s="238"/>
      <c r="CL58" s="238"/>
      <c r="CM58" s="196"/>
      <c r="CN58" s="239"/>
      <c r="CO58" s="239"/>
      <c r="CR58" s="240"/>
      <c r="CS58" s="196"/>
      <c r="CT58" s="239"/>
      <c r="CU58" s="239"/>
      <c r="CW58" s="239"/>
      <c r="CX58" s="239"/>
      <c r="CY58" s="218"/>
      <c r="DA58" s="196"/>
      <c r="DB58" s="238"/>
      <c r="DC58" s="238"/>
      <c r="DD58" s="190"/>
      <c r="DE58" s="238"/>
      <c r="DF58" s="238"/>
      <c r="DG58" s="196"/>
      <c r="DH58" s="239"/>
      <c r="DI58" s="239"/>
      <c r="DL58" s="240"/>
      <c r="DM58" s="196"/>
      <c r="DN58" s="239"/>
      <c r="DO58" s="239"/>
      <c r="DQ58" s="239"/>
      <c r="DR58" s="239"/>
      <c r="DS58" s="218"/>
      <c r="DU58" s="196"/>
      <c r="DV58" s="238"/>
      <c r="DW58" s="238"/>
      <c r="DX58" s="190"/>
      <c r="DY58" s="238"/>
      <c r="DZ58" s="238"/>
      <c r="EA58" s="196"/>
      <c r="EC58" s="241"/>
      <c r="EF58" s="240"/>
      <c r="EG58" s="196"/>
      <c r="EH58" s="239"/>
      <c r="EI58" s="239"/>
      <c r="EK58" s="239"/>
      <c r="EL58" s="239"/>
      <c r="EM58" s="218"/>
      <c r="EO58" s="196"/>
      <c r="EP58" s="238"/>
      <c r="EQ58" s="238"/>
      <c r="ER58" s="190"/>
      <c r="ES58" s="238"/>
      <c r="ET58" s="238"/>
      <c r="EU58" s="196"/>
      <c r="EV58" s="239"/>
      <c r="EW58" s="239"/>
      <c r="EZ58" s="240"/>
      <c r="FA58" s="196"/>
      <c r="FB58" s="239"/>
      <c r="FC58" s="239"/>
      <c r="FE58" s="239"/>
      <c r="FF58" s="239"/>
      <c r="FG58" s="218"/>
      <c r="FI58" s="196"/>
      <c r="FJ58" s="238"/>
      <c r="FK58" s="238"/>
      <c r="FL58" s="190"/>
      <c r="FM58" s="238"/>
      <c r="FN58" s="238"/>
      <c r="FO58" s="196"/>
      <c r="FP58" s="239"/>
      <c r="FQ58" s="239"/>
      <c r="FT58" s="240"/>
      <c r="FU58" s="196"/>
      <c r="FV58" s="239"/>
      <c r="FW58" s="239"/>
      <c r="FY58" s="239"/>
      <c r="FZ58" s="239"/>
      <c r="GA58" s="218"/>
      <c r="GG58" s="239"/>
      <c r="GI58" s="242"/>
      <c r="GN58" s="240"/>
      <c r="GU58" s="218"/>
      <c r="HA58" s="239"/>
      <c r="HC58" s="242"/>
      <c r="HH58" s="240"/>
      <c r="HO58" s="218"/>
      <c r="HU58" s="239"/>
      <c r="HW58" s="242"/>
      <c r="IB58" s="240"/>
      <c r="II58" s="218"/>
      <c r="IO58" s="239"/>
      <c r="IQ58" s="242"/>
      <c r="IV58" s="240"/>
    </row>
    <row r="59" spans="2:262" s="216" customFormat="1" ht="13.5" customHeight="1" x14ac:dyDescent="0.25">
      <c r="B59" s="190"/>
      <c r="C59" s="218"/>
      <c r="E59" s="196"/>
      <c r="F59" s="238"/>
      <c r="G59" s="239"/>
      <c r="H59" s="190"/>
      <c r="I59" s="238"/>
      <c r="J59" s="239"/>
      <c r="K59" s="196"/>
      <c r="L59" s="239"/>
      <c r="M59" s="239"/>
      <c r="P59" s="240"/>
      <c r="Q59" s="196"/>
      <c r="R59" s="239"/>
      <c r="S59" s="239"/>
      <c r="U59" s="239"/>
      <c r="V59" s="239"/>
      <c r="W59" s="218"/>
      <c r="Y59" s="196"/>
      <c r="Z59" s="238"/>
      <c r="AA59" s="238"/>
      <c r="AB59" s="190"/>
      <c r="AC59" s="238"/>
      <c r="AD59" s="238"/>
      <c r="AE59" s="196"/>
      <c r="AF59" s="239"/>
      <c r="AG59" s="239"/>
      <c r="AJ59" s="240"/>
      <c r="AK59" s="196"/>
      <c r="AM59" s="239"/>
      <c r="AO59" s="239"/>
      <c r="AP59" s="239"/>
      <c r="AQ59" s="218"/>
      <c r="AS59" s="196"/>
      <c r="AT59" s="238"/>
      <c r="AU59" s="238"/>
      <c r="AV59" s="190"/>
      <c r="AW59" s="238"/>
      <c r="AX59" s="238"/>
      <c r="AY59" s="196"/>
      <c r="AZ59" s="239"/>
      <c r="BA59" s="239"/>
      <c r="BD59" s="240"/>
      <c r="BE59" s="196"/>
      <c r="BF59" s="239"/>
      <c r="BG59" s="239"/>
      <c r="BI59" s="239"/>
      <c r="BJ59" s="239"/>
      <c r="BK59" s="218"/>
      <c r="BM59" s="196"/>
      <c r="BN59" s="238"/>
      <c r="BO59" s="238"/>
      <c r="BP59" s="190"/>
      <c r="BQ59" s="238"/>
      <c r="BR59" s="238"/>
      <c r="BS59" s="196"/>
      <c r="BT59" s="239"/>
      <c r="BU59" s="239"/>
      <c r="BX59" s="240"/>
      <c r="BY59" s="196"/>
      <c r="BZ59" s="239"/>
      <c r="CA59" s="239"/>
      <c r="CC59" s="239"/>
      <c r="CD59" s="239"/>
      <c r="CE59" s="196"/>
      <c r="CG59" s="196"/>
      <c r="CH59" s="238"/>
      <c r="CI59" s="238"/>
      <c r="CJ59" s="190"/>
      <c r="CK59" s="238"/>
      <c r="CL59" s="238"/>
      <c r="CM59" s="196"/>
      <c r="CN59" s="239"/>
      <c r="CO59" s="239"/>
      <c r="CR59" s="240"/>
      <c r="CS59" s="196"/>
      <c r="CT59" s="239"/>
      <c r="CU59" s="239"/>
      <c r="CW59" s="239"/>
      <c r="CX59" s="239"/>
      <c r="CY59" s="218"/>
      <c r="DA59" s="196"/>
      <c r="DB59" s="238"/>
      <c r="DC59" s="238"/>
      <c r="DD59" s="190"/>
      <c r="DE59" s="238"/>
      <c r="DF59" s="238"/>
      <c r="DG59" s="196"/>
      <c r="DH59" s="239"/>
      <c r="DI59" s="239"/>
      <c r="DL59" s="240"/>
      <c r="DM59" s="196"/>
      <c r="DN59" s="239"/>
      <c r="DO59" s="239"/>
      <c r="DQ59" s="239"/>
      <c r="DR59" s="239"/>
      <c r="DS59" s="218"/>
      <c r="DU59" s="196"/>
      <c r="DV59" s="238"/>
      <c r="DW59" s="238"/>
      <c r="DX59" s="190"/>
      <c r="DY59" s="238"/>
      <c r="DZ59" s="238"/>
      <c r="EA59" s="196"/>
      <c r="EC59" s="241"/>
      <c r="EF59" s="240"/>
      <c r="EG59" s="196"/>
      <c r="EH59" s="239"/>
      <c r="EI59" s="239"/>
      <c r="EK59" s="239"/>
      <c r="EL59" s="239"/>
      <c r="EM59" s="218"/>
      <c r="EO59" s="196"/>
      <c r="EP59" s="238"/>
      <c r="EQ59" s="238"/>
      <c r="ER59" s="190"/>
      <c r="ES59" s="238"/>
      <c r="ET59" s="238"/>
      <c r="EU59" s="196"/>
      <c r="EV59" s="239"/>
      <c r="EW59" s="239"/>
      <c r="EZ59" s="240"/>
      <c r="FA59" s="196"/>
      <c r="FB59" s="239"/>
      <c r="FC59" s="239"/>
      <c r="FE59" s="239"/>
      <c r="FF59" s="239"/>
      <c r="FG59" s="218"/>
      <c r="FI59" s="196"/>
      <c r="FJ59" s="238"/>
      <c r="FK59" s="238"/>
      <c r="FL59" s="190"/>
      <c r="FM59" s="238"/>
      <c r="FN59" s="238"/>
      <c r="FO59" s="196"/>
      <c r="FP59" s="239"/>
      <c r="FQ59" s="239"/>
      <c r="FT59" s="240"/>
      <c r="FU59" s="196"/>
      <c r="FV59" s="239"/>
      <c r="FW59" s="239"/>
      <c r="FY59" s="239"/>
      <c r="FZ59" s="239"/>
      <c r="GA59" s="218"/>
      <c r="GG59" s="239"/>
      <c r="GI59" s="242"/>
      <c r="GN59" s="240"/>
      <c r="GU59" s="218"/>
      <c r="HA59" s="239"/>
      <c r="HC59" s="242"/>
      <c r="HH59" s="240"/>
      <c r="HO59" s="218"/>
      <c r="HU59" s="239"/>
      <c r="HW59" s="242"/>
      <c r="IB59" s="240"/>
      <c r="II59" s="218"/>
      <c r="IO59" s="239"/>
      <c r="IQ59" s="242"/>
      <c r="IV59" s="240"/>
    </row>
    <row r="60" spans="2:262" s="216" customFormat="1" ht="13.5" customHeight="1" x14ac:dyDescent="0.25">
      <c r="B60" s="190"/>
      <c r="C60" s="218"/>
      <c r="E60" s="196"/>
      <c r="F60" s="238"/>
      <c r="G60" s="239"/>
      <c r="H60" s="190"/>
      <c r="I60" s="238"/>
      <c r="J60" s="239"/>
      <c r="K60" s="196"/>
      <c r="L60" s="239"/>
      <c r="M60" s="239"/>
      <c r="P60" s="240"/>
      <c r="Q60" s="196"/>
      <c r="R60" s="239"/>
      <c r="S60" s="239"/>
      <c r="U60" s="239"/>
      <c r="V60" s="239"/>
      <c r="W60" s="218"/>
      <c r="Y60" s="196"/>
      <c r="Z60" s="238"/>
      <c r="AA60" s="238"/>
      <c r="AB60" s="190"/>
      <c r="AC60" s="238"/>
      <c r="AD60" s="238"/>
      <c r="AE60" s="196"/>
      <c r="AF60" s="239"/>
      <c r="AG60" s="239"/>
      <c r="AJ60" s="240"/>
      <c r="AK60" s="196"/>
      <c r="AM60" s="239"/>
      <c r="AO60" s="239"/>
      <c r="AP60" s="239"/>
      <c r="AQ60" s="218"/>
      <c r="AS60" s="196"/>
      <c r="AT60" s="238"/>
      <c r="AU60" s="238"/>
      <c r="AV60" s="190"/>
      <c r="AW60" s="238"/>
      <c r="AX60" s="238"/>
      <c r="AY60" s="196"/>
      <c r="AZ60" s="239"/>
      <c r="BA60" s="239"/>
      <c r="BD60" s="240"/>
      <c r="BE60" s="196"/>
      <c r="BF60" s="239"/>
      <c r="BG60" s="239"/>
      <c r="BI60" s="239"/>
      <c r="BJ60" s="239"/>
      <c r="BK60" s="218"/>
      <c r="BM60" s="196"/>
      <c r="BN60" s="238"/>
      <c r="BO60" s="238"/>
      <c r="BP60" s="190"/>
      <c r="BQ60" s="238"/>
      <c r="BR60" s="238"/>
      <c r="BS60" s="196"/>
      <c r="BT60" s="239"/>
      <c r="BU60" s="239"/>
      <c r="BX60" s="240"/>
      <c r="BY60" s="196"/>
      <c r="BZ60" s="239"/>
      <c r="CA60" s="239"/>
      <c r="CC60" s="239"/>
      <c r="CD60" s="239"/>
      <c r="CE60" s="196"/>
      <c r="CG60" s="196"/>
      <c r="CH60" s="238"/>
      <c r="CI60" s="238"/>
      <c r="CJ60" s="190"/>
      <c r="CK60" s="238"/>
      <c r="CL60" s="238"/>
      <c r="CM60" s="196"/>
      <c r="CN60" s="239"/>
      <c r="CO60" s="239"/>
      <c r="CR60" s="240"/>
      <c r="CS60" s="196"/>
      <c r="CT60" s="239"/>
      <c r="CU60" s="239"/>
      <c r="CW60" s="239"/>
      <c r="CX60" s="239"/>
      <c r="CY60" s="218"/>
      <c r="DA60" s="196"/>
      <c r="DB60" s="238"/>
      <c r="DC60" s="238"/>
      <c r="DD60" s="190"/>
      <c r="DE60" s="238"/>
      <c r="DF60" s="238"/>
      <c r="DG60" s="196"/>
      <c r="DH60" s="239"/>
      <c r="DI60" s="239"/>
      <c r="DL60" s="240"/>
      <c r="DM60" s="196"/>
      <c r="DN60" s="239"/>
      <c r="DO60" s="239"/>
      <c r="DQ60" s="239"/>
      <c r="DR60" s="239"/>
      <c r="DS60" s="218"/>
      <c r="DU60" s="196"/>
      <c r="DV60" s="238"/>
      <c r="DW60" s="238"/>
      <c r="DX60" s="190"/>
      <c r="DY60" s="238"/>
      <c r="DZ60" s="238"/>
      <c r="EA60" s="196"/>
      <c r="EC60" s="241"/>
      <c r="EF60" s="240"/>
      <c r="EG60" s="196"/>
      <c r="EH60" s="239"/>
      <c r="EI60" s="239"/>
      <c r="EK60" s="239"/>
      <c r="EL60" s="239"/>
      <c r="EM60" s="218"/>
      <c r="EO60" s="196"/>
      <c r="EP60" s="238"/>
      <c r="EQ60" s="238"/>
      <c r="ER60" s="190"/>
      <c r="ES60" s="238"/>
      <c r="ET60" s="238"/>
      <c r="EU60" s="196"/>
      <c r="EV60" s="239"/>
      <c r="EW60" s="239"/>
      <c r="EZ60" s="240"/>
      <c r="FA60" s="196"/>
      <c r="FB60" s="239"/>
      <c r="FC60" s="239"/>
      <c r="FE60" s="239"/>
      <c r="FF60" s="239"/>
      <c r="FG60" s="218"/>
      <c r="FI60" s="196"/>
      <c r="FJ60" s="238"/>
      <c r="FK60" s="238"/>
      <c r="FL60" s="190"/>
      <c r="FM60" s="238"/>
      <c r="FN60" s="238"/>
      <c r="FO60" s="196"/>
      <c r="FP60" s="239"/>
      <c r="FQ60" s="239"/>
      <c r="FT60" s="240"/>
      <c r="FU60" s="196"/>
      <c r="FV60" s="239"/>
      <c r="FW60" s="239"/>
      <c r="FY60" s="239"/>
      <c r="FZ60" s="239"/>
      <c r="GA60" s="218"/>
      <c r="GG60" s="239"/>
      <c r="GI60" s="242"/>
      <c r="GN60" s="240"/>
      <c r="GU60" s="218"/>
      <c r="HA60" s="239"/>
      <c r="HC60" s="242"/>
      <c r="HH60" s="240"/>
      <c r="HO60" s="218"/>
      <c r="HU60" s="239"/>
      <c r="HW60" s="242"/>
      <c r="IB60" s="240"/>
      <c r="II60" s="218"/>
      <c r="IO60" s="239"/>
      <c r="IQ60" s="242"/>
      <c r="IV60" s="240"/>
    </row>
    <row r="61" spans="2:262" s="216" customFormat="1" ht="13.5" customHeight="1" x14ac:dyDescent="0.25">
      <c r="B61" s="190"/>
      <c r="C61" s="218"/>
      <c r="E61" s="196"/>
      <c r="F61" s="238"/>
      <c r="G61" s="239"/>
      <c r="H61" s="190"/>
      <c r="I61" s="238"/>
      <c r="J61" s="239"/>
      <c r="K61" s="196"/>
      <c r="L61" s="239"/>
      <c r="M61" s="239"/>
      <c r="P61" s="240"/>
      <c r="Q61" s="196"/>
      <c r="R61" s="239"/>
      <c r="S61" s="239"/>
      <c r="U61" s="239"/>
      <c r="V61" s="239"/>
      <c r="W61" s="218"/>
      <c r="Y61" s="196"/>
      <c r="Z61" s="238"/>
      <c r="AA61" s="238"/>
      <c r="AB61" s="190"/>
      <c r="AC61" s="238"/>
      <c r="AD61" s="238"/>
      <c r="AE61" s="196"/>
      <c r="AF61" s="239"/>
      <c r="AG61" s="239"/>
      <c r="AJ61" s="240"/>
      <c r="AK61" s="196"/>
      <c r="AM61" s="239"/>
      <c r="AO61" s="239"/>
      <c r="AP61" s="239"/>
      <c r="AQ61" s="218"/>
      <c r="AS61" s="196"/>
      <c r="AT61" s="238"/>
      <c r="AU61" s="238"/>
      <c r="AV61" s="190"/>
      <c r="AW61" s="238"/>
      <c r="AX61" s="238"/>
      <c r="AY61" s="196"/>
      <c r="AZ61" s="239"/>
      <c r="BA61" s="239"/>
      <c r="BD61" s="240"/>
      <c r="BE61" s="196"/>
      <c r="BF61" s="239"/>
      <c r="BG61" s="239"/>
      <c r="BI61" s="239"/>
      <c r="BJ61" s="239"/>
      <c r="BK61" s="218"/>
      <c r="BM61" s="196"/>
      <c r="BN61" s="238"/>
      <c r="BO61" s="238"/>
      <c r="BP61" s="190"/>
      <c r="BQ61" s="238"/>
      <c r="BR61" s="238"/>
      <c r="BS61" s="196"/>
      <c r="BT61" s="239"/>
      <c r="BU61" s="239"/>
      <c r="BX61" s="240"/>
      <c r="BY61" s="196"/>
      <c r="BZ61" s="239"/>
      <c r="CA61" s="239"/>
      <c r="CC61" s="239"/>
      <c r="CD61" s="239"/>
      <c r="CE61" s="196"/>
      <c r="CG61" s="196"/>
      <c r="CH61" s="238"/>
      <c r="CI61" s="238"/>
      <c r="CJ61" s="190"/>
      <c r="CK61" s="238"/>
      <c r="CL61" s="238"/>
      <c r="CM61" s="196"/>
      <c r="CN61" s="239"/>
      <c r="CO61" s="239"/>
      <c r="CR61" s="240"/>
      <c r="CS61" s="196"/>
      <c r="CT61" s="239"/>
      <c r="CU61" s="239"/>
      <c r="CW61" s="239"/>
      <c r="CX61" s="239"/>
      <c r="CY61" s="218"/>
      <c r="DA61" s="196"/>
      <c r="DB61" s="238"/>
      <c r="DC61" s="238"/>
      <c r="DD61" s="190"/>
      <c r="DE61" s="238"/>
      <c r="DF61" s="238"/>
      <c r="DG61" s="196"/>
      <c r="DH61" s="239"/>
      <c r="DI61" s="239"/>
      <c r="DL61" s="240"/>
      <c r="DM61" s="196"/>
      <c r="DN61" s="239"/>
      <c r="DO61" s="239"/>
      <c r="DQ61" s="239"/>
      <c r="DR61" s="239"/>
      <c r="DS61" s="218"/>
      <c r="DU61" s="196"/>
      <c r="DV61" s="238"/>
      <c r="DW61" s="238"/>
      <c r="DX61" s="190"/>
      <c r="DY61" s="238"/>
      <c r="DZ61" s="238"/>
      <c r="EA61" s="196"/>
      <c r="EC61" s="241"/>
      <c r="EF61" s="240"/>
      <c r="EG61" s="196"/>
      <c r="EH61" s="239"/>
      <c r="EI61" s="239"/>
      <c r="EK61" s="239"/>
      <c r="EL61" s="239"/>
      <c r="EM61" s="218"/>
      <c r="EO61" s="196"/>
      <c r="EP61" s="238"/>
      <c r="EQ61" s="238"/>
      <c r="ER61" s="190"/>
      <c r="ES61" s="238"/>
      <c r="ET61" s="238"/>
      <c r="EU61" s="196"/>
      <c r="EV61" s="239"/>
      <c r="EW61" s="239"/>
      <c r="EZ61" s="240"/>
      <c r="FA61" s="196"/>
      <c r="FB61" s="239"/>
      <c r="FC61" s="239"/>
      <c r="FE61" s="239"/>
      <c r="FF61" s="239"/>
      <c r="FG61" s="218"/>
      <c r="FI61" s="196"/>
      <c r="FJ61" s="238"/>
      <c r="FK61" s="238"/>
      <c r="FL61" s="190"/>
      <c r="FM61" s="238"/>
      <c r="FN61" s="238"/>
      <c r="FO61" s="196"/>
      <c r="FP61" s="239"/>
      <c r="FQ61" s="239"/>
      <c r="FT61" s="240"/>
      <c r="FU61" s="196"/>
      <c r="FV61" s="239"/>
      <c r="FW61" s="239"/>
      <c r="FY61" s="239"/>
      <c r="FZ61" s="239"/>
      <c r="GA61" s="218"/>
      <c r="GG61" s="239"/>
      <c r="GI61" s="242"/>
      <c r="GN61" s="240"/>
      <c r="GU61" s="218"/>
      <c r="HA61" s="239"/>
      <c r="HC61" s="242"/>
      <c r="HH61" s="240"/>
      <c r="HO61" s="218"/>
      <c r="HU61" s="239"/>
      <c r="HW61" s="242"/>
      <c r="IB61" s="240"/>
      <c r="II61" s="218"/>
      <c r="IO61" s="239"/>
      <c r="IQ61" s="242"/>
      <c r="IV61" s="240"/>
    </row>
    <row r="62" spans="2:262" s="216" customFormat="1" ht="13.5" customHeight="1" x14ac:dyDescent="0.25">
      <c r="B62" s="190"/>
      <c r="C62" s="218"/>
      <c r="E62" s="196"/>
      <c r="F62" s="238"/>
      <c r="G62" s="239"/>
      <c r="H62" s="190"/>
      <c r="I62" s="238"/>
      <c r="J62" s="239"/>
      <c r="K62" s="196"/>
      <c r="L62" s="239"/>
      <c r="M62" s="239"/>
      <c r="P62" s="240"/>
      <c r="Q62" s="196"/>
      <c r="R62" s="239"/>
      <c r="S62" s="239"/>
      <c r="U62" s="239"/>
      <c r="V62" s="239"/>
      <c r="W62" s="218"/>
      <c r="Y62" s="196"/>
      <c r="Z62" s="238"/>
      <c r="AA62" s="238"/>
      <c r="AB62" s="190"/>
      <c r="AC62" s="238"/>
      <c r="AD62" s="238"/>
      <c r="AE62" s="196"/>
      <c r="AF62" s="239"/>
      <c r="AG62" s="239"/>
      <c r="AJ62" s="240"/>
      <c r="AK62" s="196"/>
      <c r="AM62" s="239"/>
      <c r="AO62" s="239"/>
      <c r="AP62" s="239"/>
      <c r="AQ62" s="218"/>
      <c r="AS62" s="196"/>
      <c r="AT62" s="238"/>
      <c r="AU62" s="238"/>
      <c r="AV62" s="190"/>
      <c r="AW62" s="238"/>
      <c r="AX62" s="238"/>
      <c r="AY62" s="196"/>
      <c r="AZ62" s="239"/>
      <c r="BA62" s="239"/>
      <c r="BD62" s="240"/>
      <c r="BE62" s="196"/>
      <c r="BF62" s="239"/>
      <c r="BG62" s="239"/>
      <c r="BI62" s="239"/>
      <c r="BJ62" s="239"/>
      <c r="BK62" s="218"/>
      <c r="BM62" s="196"/>
      <c r="BN62" s="238"/>
      <c r="BO62" s="238"/>
      <c r="BP62" s="190"/>
      <c r="BQ62" s="238"/>
      <c r="BR62" s="238"/>
      <c r="BS62" s="196"/>
      <c r="BT62" s="239"/>
      <c r="BU62" s="239"/>
      <c r="BX62" s="240"/>
      <c r="BY62" s="196"/>
      <c r="BZ62" s="239"/>
      <c r="CA62" s="239"/>
      <c r="CC62" s="239"/>
      <c r="CD62" s="239"/>
      <c r="CE62" s="196"/>
      <c r="CG62" s="196"/>
      <c r="CH62" s="238"/>
      <c r="CI62" s="238"/>
      <c r="CJ62" s="190"/>
      <c r="CK62" s="238"/>
      <c r="CL62" s="238"/>
      <c r="CM62" s="196"/>
      <c r="CN62" s="239"/>
      <c r="CO62" s="239"/>
      <c r="CR62" s="240"/>
      <c r="CS62" s="196"/>
      <c r="CT62" s="239"/>
      <c r="CU62" s="239"/>
      <c r="CW62" s="239"/>
      <c r="CX62" s="239"/>
      <c r="CY62" s="218"/>
      <c r="DA62" s="196"/>
      <c r="DB62" s="238"/>
      <c r="DC62" s="238"/>
      <c r="DD62" s="190"/>
      <c r="DE62" s="238"/>
      <c r="DF62" s="238"/>
      <c r="DG62" s="196"/>
      <c r="DH62" s="239"/>
      <c r="DI62" s="239"/>
      <c r="DL62" s="240"/>
      <c r="DM62" s="196"/>
      <c r="DN62" s="239"/>
      <c r="DO62" s="239"/>
      <c r="DQ62" s="239"/>
      <c r="DR62" s="239"/>
      <c r="DS62" s="218"/>
      <c r="DU62" s="196"/>
      <c r="DV62" s="238"/>
      <c r="DW62" s="238"/>
      <c r="DX62" s="190"/>
      <c r="DY62" s="238"/>
      <c r="DZ62" s="238"/>
      <c r="EA62" s="196"/>
      <c r="EC62" s="241"/>
      <c r="EF62" s="240"/>
      <c r="EG62" s="196"/>
      <c r="EH62" s="239"/>
      <c r="EI62" s="239"/>
      <c r="EK62" s="239"/>
      <c r="EL62" s="239"/>
      <c r="EM62" s="218"/>
      <c r="EO62" s="196"/>
      <c r="EP62" s="238"/>
      <c r="EQ62" s="238"/>
      <c r="ER62" s="190"/>
      <c r="ES62" s="238"/>
      <c r="ET62" s="238"/>
      <c r="EU62" s="196"/>
      <c r="EV62" s="239"/>
      <c r="EW62" s="239"/>
      <c r="EZ62" s="240"/>
      <c r="FA62" s="196"/>
      <c r="FB62" s="239"/>
      <c r="FC62" s="239"/>
      <c r="FE62" s="239"/>
      <c r="FF62" s="239"/>
      <c r="FG62" s="218"/>
      <c r="FI62" s="196"/>
      <c r="FJ62" s="238"/>
      <c r="FK62" s="238"/>
      <c r="FL62" s="190"/>
      <c r="FM62" s="238"/>
      <c r="FN62" s="238"/>
      <c r="FO62" s="196"/>
      <c r="FP62" s="239"/>
      <c r="FQ62" s="239"/>
      <c r="FT62" s="240"/>
      <c r="FU62" s="196"/>
      <c r="FV62" s="239"/>
      <c r="FW62" s="239"/>
      <c r="FY62" s="239"/>
      <c r="FZ62" s="239"/>
      <c r="GA62" s="218"/>
      <c r="GG62" s="239"/>
      <c r="GI62" s="242"/>
      <c r="GN62" s="240"/>
      <c r="GU62" s="218"/>
      <c r="HA62" s="239"/>
      <c r="HC62" s="242"/>
      <c r="HH62" s="240"/>
      <c r="HO62" s="218"/>
      <c r="HU62" s="239"/>
      <c r="HW62" s="242"/>
      <c r="IB62" s="240"/>
      <c r="II62" s="218"/>
      <c r="IO62" s="239"/>
      <c r="IQ62" s="242"/>
      <c r="IV62" s="240"/>
    </row>
    <row r="63" spans="2:262" s="216" customFormat="1" ht="13.5" customHeight="1" x14ac:dyDescent="0.25">
      <c r="B63" s="190"/>
      <c r="C63" s="218"/>
      <c r="E63" s="196"/>
      <c r="F63" s="238"/>
      <c r="G63" s="239"/>
      <c r="H63" s="190"/>
      <c r="I63" s="238"/>
      <c r="J63" s="239"/>
      <c r="K63" s="196"/>
      <c r="L63" s="239"/>
      <c r="M63" s="239"/>
      <c r="P63" s="240"/>
      <c r="Q63" s="196"/>
      <c r="R63" s="239"/>
      <c r="S63" s="239"/>
      <c r="U63" s="239"/>
      <c r="V63" s="239"/>
      <c r="W63" s="218"/>
      <c r="Y63" s="196"/>
      <c r="Z63" s="238"/>
      <c r="AA63" s="238"/>
      <c r="AB63" s="190"/>
      <c r="AC63" s="238"/>
      <c r="AD63" s="238"/>
      <c r="AE63" s="196"/>
      <c r="AF63" s="239"/>
      <c r="AG63" s="239"/>
      <c r="AJ63" s="240"/>
      <c r="AK63" s="196"/>
      <c r="AM63" s="239"/>
      <c r="AO63" s="239"/>
      <c r="AP63" s="239"/>
      <c r="AQ63" s="218"/>
      <c r="AS63" s="196"/>
      <c r="AT63" s="238"/>
      <c r="AU63" s="238"/>
      <c r="AV63" s="190"/>
      <c r="AW63" s="238"/>
      <c r="AX63" s="238"/>
      <c r="AY63" s="196"/>
      <c r="AZ63" s="239"/>
      <c r="BA63" s="239"/>
      <c r="BD63" s="240"/>
      <c r="BE63" s="196"/>
      <c r="BF63" s="239"/>
      <c r="BG63" s="239"/>
      <c r="BI63" s="239"/>
      <c r="BJ63" s="239"/>
      <c r="BK63" s="218"/>
      <c r="BM63" s="196"/>
      <c r="BN63" s="238"/>
      <c r="BO63" s="238"/>
      <c r="BP63" s="190"/>
      <c r="BQ63" s="238"/>
      <c r="BR63" s="238"/>
      <c r="BS63" s="196"/>
      <c r="BT63" s="239"/>
      <c r="BU63" s="239"/>
      <c r="BX63" s="240"/>
      <c r="BY63" s="196"/>
      <c r="BZ63" s="239"/>
      <c r="CA63" s="239"/>
      <c r="CC63" s="239"/>
      <c r="CD63" s="239"/>
      <c r="CE63" s="196"/>
      <c r="CG63" s="196"/>
      <c r="CH63" s="238"/>
      <c r="CI63" s="238"/>
      <c r="CJ63" s="190"/>
      <c r="CK63" s="238"/>
      <c r="CL63" s="238"/>
      <c r="CM63" s="196"/>
      <c r="CN63" s="239"/>
      <c r="CO63" s="239"/>
      <c r="CR63" s="240"/>
      <c r="CS63" s="196"/>
      <c r="CT63" s="239"/>
      <c r="CU63" s="239"/>
      <c r="CW63" s="239"/>
      <c r="CX63" s="239"/>
      <c r="CY63" s="218"/>
      <c r="DA63" s="196"/>
      <c r="DB63" s="238"/>
      <c r="DC63" s="238"/>
      <c r="DD63" s="190"/>
      <c r="DE63" s="238"/>
      <c r="DF63" s="238"/>
      <c r="DG63" s="196"/>
      <c r="DH63" s="239"/>
      <c r="DI63" s="239"/>
      <c r="DL63" s="240"/>
      <c r="DM63" s="196"/>
      <c r="DN63" s="239"/>
      <c r="DO63" s="239"/>
      <c r="DQ63" s="239"/>
      <c r="DR63" s="239"/>
      <c r="DS63" s="218"/>
      <c r="DU63" s="196"/>
      <c r="DV63" s="238"/>
      <c r="DW63" s="238"/>
      <c r="DX63" s="190"/>
      <c r="DY63" s="238"/>
      <c r="DZ63" s="238"/>
      <c r="EA63" s="196"/>
      <c r="EC63" s="241"/>
      <c r="EF63" s="240"/>
      <c r="EG63" s="196"/>
      <c r="EH63" s="239"/>
      <c r="EI63" s="239"/>
      <c r="EK63" s="239"/>
      <c r="EL63" s="239"/>
      <c r="EM63" s="218"/>
      <c r="EO63" s="196"/>
      <c r="EP63" s="238"/>
      <c r="EQ63" s="238"/>
      <c r="ER63" s="190"/>
      <c r="ES63" s="238"/>
      <c r="ET63" s="238"/>
      <c r="EU63" s="196"/>
      <c r="EV63" s="239"/>
      <c r="EW63" s="239"/>
      <c r="EZ63" s="240"/>
      <c r="FA63" s="196"/>
      <c r="FB63" s="239"/>
      <c r="FC63" s="239"/>
      <c r="FE63" s="239"/>
      <c r="FF63" s="239"/>
      <c r="FG63" s="218"/>
      <c r="FI63" s="196"/>
      <c r="FJ63" s="238"/>
      <c r="FK63" s="238"/>
      <c r="FL63" s="190"/>
      <c r="FM63" s="238"/>
      <c r="FN63" s="238"/>
      <c r="FO63" s="196"/>
      <c r="FP63" s="239"/>
      <c r="FQ63" s="239"/>
      <c r="FT63" s="240"/>
      <c r="FU63" s="196"/>
      <c r="FV63" s="239"/>
      <c r="FW63" s="239"/>
      <c r="FY63" s="239"/>
      <c r="FZ63" s="239"/>
      <c r="GA63" s="218"/>
      <c r="GG63" s="239"/>
      <c r="GI63" s="242"/>
      <c r="GN63" s="240"/>
      <c r="GU63" s="218"/>
      <c r="HA63" s="239"/>
      <c r="HC63" s="242"/>
      <c r="HH63" s="240"/>
      <c r="HO63" s="218"/>
      <c r="HU63" s="239"/>
      <c r="HW63" s="242"/>
      <c r="IB63" s="240"/>
      <c r="II63" s="218"/>
      <c r="IO63" s="239"/>
      <c r="IQ63" s="242"/>
      <c r="IV63" s="240"/>
    </row>
    <row r="64" spans="2:262" s="216" customFormat="1" ht="13.5" customHeight="1" x14ac:dyDescent="0.25">
      <c r="B64" s="190"/>
      <c r="C64" s="218"/>
      <c r="E64" s="196"/>
      <c r="F64" s="238"/>
      <c r="G64" s="239"/>
      <c r="H64" s="190"/>
      <c r="I64" s="238"/>
      <c r="J64" s="239"/>
      <c r="K64" s="196"/>
      <c r="L64" s="239"/>
      <c r="M64" s="239"/>
      <c r="P64" s="240"/>
      <c r="Q64" s="196"/>
      <c r="R64" s="239"/>
      <c r="S64" s="239"/>
      <c r="U64" s="239"/>
      <c r="V64" s="239"/>
      <c r="W64" s="218"/>
      <c r="Y64" s="196"/>
      <c r="Z64" s="238"/>
      <c r="AA64" s="238"/>
      <c r="AB64" s="190"/>
      <c r="AC64" s="238"/>
      <c r="AD64" s="238"/>
      <c r="AE64" s="196"/>
      <c r="AF64" s="239"/>
      <c r="AG64" s="239"/>
      <c r="AJ64" s="240"/>
      <c r="AK64" s="196"/>
      <c r="AM64" s="239"/>
      <c r="AO64" s="239"/>
      <c r="AP64" s="239"/>
      <c r="AQ64" s="218"/>
      <c r="AS64" s="196"/>
      <c r="AT64" s="238"/>
      <c r="AU64" s="238"/>
      <c r="AV64" s="190"/>
      <c r="AW64" s="238"/>
      <c r="AX64" s="238"/>
      <c r="AY64" s="196"/>
      <c r="AZ64" s="239"/>
      <c r="BA64" s="239"/>
      <c r="BD64" s="240"/>
      <c r="BE64" s="196"/>
      <c r="BF64" s="239"/>
      <c r="BG64" s="239"/>
      <c r="BI64" s="239"/>
      <c r="BJ64" s="239"/>
      <c r="BK64" s="218"/>
      <c r="BM64" s="196"/>
      <c r="BN64" s="238"/>
      <c r="BO64" s="238"/>
      <c r="BP64" s="190"/>
      <c r="BQ64" s="238"/>
      <c r="BR64" s="238"/>
      <c r="BS64" s="196"/>
      <c r="BT64" s="239"/>
      <c r="BU64" s="239"/>
      <c r="BX64" s="240"/>
      <c r="BY64" s="196"/>
      <c r="BZ64" s="239"/>
      <c r="CA64" s="239"/>
      <c r="CC64" s="239"/>
      <c r="CD64" s="239"/>
      <c r="CE64" s="196"/>
      <c r="CG64" s="196"/>
      <c r="CH64" s="238"/>
      <c r="CI64" s="238"/>
      <c r="CJ64" s="190"/>
      <c r="CK64" s="238"/>
      <c r="CL64" s="238"/>
      <c r="CM64" s="196"/>
      <c r="CN64" s="239"/>
      <c r="CO64" s="239"/>
      <c r="CR64" s="240"/>
      <c r="CS64" s="196"/>
      <c r="CT64" s="239"/>
      <c r="CU64" s="239"/>
      <c r="CW64" s="239"/>
      <c r="CX64" s="239"/>
      <c r="CY64" s="218"/>
      <c r="DA64" s="196"/>
      <c r="DB64" s="238"/>
      <c r="DC64" s="238"/>
      <c r="DD64" s="190"/>
      <c r="DE64" s="238"/>
      <c r="DF64" s="238"/>
      <c r="DG64" s="196"/>
      <c r="DH64" s="239"/>
      <c r="DI64" s="239"/>
      <c r="DL64" s="240"/>
      <c r="DM64" s="196"/>
      <c r="DN64" s="239"/>
      <c r="DO64" s="239"/>
      <c r="DQ64" s="239"/>
      <c r="DR64" s="239"/>
      <c r="DS64" s="218"/>
      <c r="DU64" s="196"/>
      <c r="DV64" s="238"/>
      <c r="DW64" s="238"/>
      <c r="DX64" s="190"/>
      <c r="DY64" s="238"/>
      <c r="DZ64" s="238"/>
      <c r="EA64" s="196"/>
      <c r="EC64" s="241"/>
      <c r="EF64" s="240"/>
      <c r="EG64" s="196"/>
      <c r="EH64" s="239"/>
      <c r="EI64" s="239"/>
      <c r="EK64" s="239"/>
      <c r="EL64" s="239"/>
      <c r="EM64" s="218"/>
      <c r="EO64" s="196"/>
      <c r="EP64" s="238"/>
      <c r="EQ64" s="238"/>
      <c r="ER64" s="190"/>
      <c r="ES64" s="238"/>
      <c r="ET64" s="238"/>
      <c r="EU64" s="196"/>
      <c r="EV64" s="239"/>
      <c r="EW64" s="239"/>
      <c r="EZ64" s="240"/>
      <c r="FA64" s="196"/>
      <c r="FB64" s="239"/>
      <c r="FC64" s="239"/>
      <c r="FE64" s="239"/>
      <c r="FF64" s="239"/>
      <c r="FG64" s="218"/>
      <c r="FI64" s="196"/>
      <c r="FJ64" s="238"/>
      <c r="FK64" s="238"/>
      <c r="FL64" s="190"/>
      <c r="FM64" s="238"/>
      <c r="FN64" s="238"/>
      <c r="FO64" s="196"/>
      <c r="FP64" s="239"/>
      <c r="FQ64" s="239"/>
      <c r="FT64" s="240"/>
      <c r="FU64" s="196"/>
      <c r="FV64" s="239"/>
      <c r="FW64" s="239"/>
      <c r="FY64" s="239"/>
      <c r="FZ64" s="239"/>
      <c r="GA64" s="218"/>
      <c r="GG64" s="239"/>
      <c r="GI64" s="242"/>
      <c r="GN64" s="240"/>
      <c r="GU64" s="218"/>
      <c r="HA64" s="239"/>
      <c r="HC64" s="242"/>
      <c r="HH64" s="240"/>
      <c r="HO64" s="218"/>
      <c r="HU64" s="239"/>
      <c r="HW64" s="242"/>
      <c r="IB64" s="240"/>
      <c r="II64" s="218"/>
      <c r="IO64" s="239"/>
      <c r="IQ64" s="242"/>
      <c r="IV64" s="240"/>
    </row>
    <row r="65" spans="2:256" s="216" customFormat="1" ht="13.5" customHeight="1" x14ac:dyDescent="0.25">
      <c r="B65" s="190"/>
      <c r="C65" s="218"/>
      <c r="E65" s="196"/>
      <c r="F65" s="238"/>
      <c r="G65" s="239"/>
      <c r="H65" s="190"/>
      <c r="I65" s="238"/>
      <c r="J65" s="239"/>
      <c r="K65" s="196"/>
      <c r="L65" s="239"/>
      <c r="M65" s="239"/>
      <c r="P65" s="240"/>
      <c r="Q65" s="196"/>
      <c r="R65" s="239"/>
      <c r="S65" s="239"/>
      <c r="U65" s="239"/>
      <c r="V65" s="239"/>
      <c r="W65" s="218"/>
      <c r="Y65" s="196"/>
      <c r="Z65" s="238"/>
      <c r="AA65" s="238"/>
      <c r="AB65" s="190"/>
      <c r="AC65" s="238"/>
      <c r="AD65" s="238"/>
      <c r="AE65" s="196"/>
      <c r="AF65" s="239"/>
      <c r="AG65" s="239"/>
      <c r="AJ65" s="240"/>
      <c r="AK65" s="196"/>
      <c r="AM65" s="239"/>
      <c r="AO65" s="239"/>
      <c r="AP65" s="239"/>
      <c r="AQ65" s="218"/>
      <c r="AS65" s="196"/>
      <c r="AT65" s="238"/>
      <c r="AU65" s="238"/>
      <c r="AV65" s="190"/>
      <c r="AW65" s="238"/>
      <c r="AX65" s="238"/>
      <c r="AY65" s="196"/>
      <c r="AZ65" s="239"/>
      <c r="BA65" s="239"/>
      <c r="BD65" s="240"/>
      <c r="BE65" s="196"/>
      <c r="BF65" s="239"/>
      <c r="BG65" s="239"/>
      <c r="BI65" s="239"/>
      <c r="BJ65" s="239"/>
      <c r="BK65" s="218"/>
      <c r="BM65" s="196"/>
      <c r="BN65" s="238"/>
      <c r="BO65" s="238"/>
      <c r="BP65" s="190"/>
      <c r="BQ65" s="238"/>
      <c r="BR65" s="238"/>
      <c r="BS65" s="196"/>
      <c r="BT65" s="239"/>
      <c r="BU65" s="239"/>
      <c r="BX65" s="240"/>
      <c r="BY65" s="196"/>
      <c r="BZ65" s="239"/>
      <c r="CA65" s="239"/>
      <c r="CC65" s="239"/>
      <c r="CD65" s="239"/>
      <c r="CE65" s="196"/>
      <c r="CG65" s="196"/>
      <c r="CH65" s="238"/>
      <c r="CI65" s="238"/>
      <c r="CJ65" s="190"/>
      <c r="CK65" s="238"/>
      <c r="CL65" s="238"/>
      <c r="CM65" s="196"/>
      <c r="CN65" s="239"/>
      <c r="CO65" s="239"/>
      <c r="CR65" s="240"/>
      <c r="CS65" s="196"/>
      <c r="CT65" s="239"/>
      <c r="CU65" s="239"/>
      <c r="CW65" s="239"/>
      <c r="CX65" s="239"/>
      <c r="CY65" s="218"/>
      <c r="DA65" s="196"/>
      <c r="DB65" s="238"/>
      <c r="DC65" s="238"/>
      <c r="DD65" s="190"/>
      <c r="DE65" s="238"/>
      <c r="DF65" s="238"/>
      <c r="DG65" s="196"/>
      <c r="DH65" s="239"/>
      <c r="DI65" s="239"/>
      <c r="DL65" s="240"/>
      <c r="DM65" s="196"/>
      <c r="DN65" s="239"/>
      <c r="DO65" s="239"/>
      <c r="DQ65" s="239"/>
      <c r="DR65" s="239"/>
      <c r="DS65" s="218"/>
      <c r="DU65" s="196"/>
      <c r="DV65" s="238"/>
      <c r="DW65" s="238"/>
      <c r="DX65" s="190"/>
      <c r="DY65" s="238"/>
      <c r="DZ65" s="238"/>
      <c r="EA65" s="196"/>
      <c r="EC65" s="241"/>
      <c r="EF65" s="240"/>
      <c r="EG65" s="196"/>
      <c r="EH65" s="239"/>
      <c r="EI65" s="239"/>
      <c r="EK65" s="239"/>
      <c r="EL65" s="239"/>
      <c r="EM65" s="218"/>
      <c r="EO65" s="196"/>
      <c r="EP65" s="238"/>
      <c r="EQ65" s="238"/>
      <c r="ER65" s="190"/>
      <c r="ES65" s="238"/>
      <c r="ET65" s="238"/>
      <c r="EU65" s="196"/>
      <c r="EV65" s="239"/>
      <c r="EW65" s="239"/>
      <c r="EZ65" s="240"/>
      <c r="FA65" s="196"/>
      <c r="FB65" s="239"/>
      <c r="FC65" s="239"/>
      <c r="FE65" s="239"/>
      <c r="FF65" s="239"/>
      <c r="FG65" s="218"/>
      <c r="FI65" s="196"/>
      <c r="FJ65" s="238"/>
      <c r="FK65" s="238"/>
      <c r="FL65" s="190"/>
      <c r="FM65" s="238"/>
      <c r="FN65" s="238"/>
      <c r="FO65" s="196"/>
      <c r="FP65" s="239"/>
      <c r="FQ65" s="239"/>
      <c r="FT65" s="240"/>
      <c r="FU65" s="196"/>
      <c r="FV65" s="239"/>
      <c r="FW65" s="239"/>
      <c r="FY65" s="239"/>
      <c r="FZ65" s="239"/>
      <c r="GA65" s="218"/>
      <c r="GG65" s="239"/>
      <c r="GI65" s="242"/>
      <c r="GN65" s="240"/>
      <c r="GU65" s="218"/>
      <c r="HA65" s="239"/>
      <c r="HC65" s="242"/>
      <c r="HH65" s="240"/>
      <c r="HO65" s="218"/>
      <c r="HU65" s="239"/>
      <c r="HW65" s="242"/>
      <c r="IB65" s="240"/>
      <c r="II65" s="218"/>
      <c r="IO65" s="239"/>
      <c r="IQ65" s="242"/>
      <c r="IV65" s="240"/>
    </row>
    <row r="66" spans="2:256" s="216" customFormat="1" ht="13.5" customHeight="1" x14ac:dyDescent="0.25">
      <c r="B66" s="190"/>
      <c r="C66" s="218"/>
      <c r="E66" s="196"/>
      <c r="F66" s="238"/>
      <c r="G66" s="239"/>
      <c r="H66" s="190"/>
      <c r="I66" s="238"/>
      <c r="J66" s="239"/>
      <c r="K66" s="196"/>
      <c r="L66" s="239"/>
      <c r="M66" s="239"/>
      <c r="P66" s="240"/>
      <c r="Q66" s="196"/>
      <c r="R66" s="239"/>
      <c r="S66" s="239"/>
      <c r="U66" s="239"/>
      <c r="V66" s="239"/>
      <c r="W66" s="218"/>
      <c r="Y66" s="196"/>
      <c r="Z66" s="238"/>
      <c r="AA66" s="238"/>
      <c r="AB66" s="190"/>
      <c r="AC66" s="238"/>
      <c r="AD66" s="238"/>
      <c r="AE66" s="196"/>
      <c r="AF66" s="239"/>
      <c r="AG66" s="239"/>
      <c r="AJ66" s="240"/>
      <c r="AK66" s="196"/>
      <c r="AM66" s="239"/>
      <c r="AO66" s="239"/>
      <c r="AP66" s="239"/>
      <c r="AQ66" s="218"/>
      <c r="AS66" s="196"/>
      <c r="AT66" s="238"/>
      <c r="AU66" s="238"/>
      <c r="AV66" s="190"/>
      <c r="AW66" s="238"/>
      <c r="AX66" s="238"/>
      <c r="AY66" s="196"/>
      <c r="AZ66" s="239"/>
      <c r="BA66" s="239"/>
      <c r="BD66" s="240"/>
      <c r="BE66" s="196"/>
      <c r="BF66" s="239"/>
      <c r="BG66" s="239"/>
      <c r="BI66" s="239"/>
      <c r="BJ66" s="239"/>
      <c r="BK66" s="218"/>
      <c r="BM66" s="196"/>
      <c r="BN66" s="238"/>
      <c r="BO66" s="238"/>
      <c r="BP66" s="190"/>
      <c r="BQ66" s="238"/>
      <c r="BR66" s="238"/>
      <c r="BS66" s="196"/>
      <c r="BT66" s="239"/>
      <c r="BU66" s="239"/>
      <c r="BX66" s="240"/>
      <c r="BY66" s="196"/>
      <c r="BZ66" s="239"/>
      <c r="CA66" s="239"/>
      <c r="CC66" s="239"/>
      <c r="CD66" s="239"/>
      <c r="CE66" s="196"/>
      <c r="CG66" s="196"/>
      <c r="CH66" s="238"/>
      <c r="CI66" s="238"/>
      <c r="CJ66" s="190"/>
      <c r="CK66" s="238"/>
      <c r="CL66" s="238"/>
      <c r="CM66" s="196"/>
      <c r="CN66" s="239"/>
      <c r="CO66" s="239"/>
      <c r="CR66" s="240"/>
      <c r="CS66" s="196"/>
      <c r="CT66" s="239"/>
      <c r="CU66" s="239"/>
      <c r="CW66" s="239"/>
      <c r="CX66" s="239"/>
      <c r="CY66" s="218"/>
      <c r="DA66" s="196"/>
      <c r="DB66" s="238"/>
      <c r="DC66" s="238"/>
      <c r="DD66" s="190"/>
      <c r="DE66" s="238"/>
      <c r="DF66" s="238"/>
      <c r="DG66" s="196"/>
      <c r="DH66" s="239"/>
      <c r="DI66" s="239"/>
      <c r="DL66" s="240"/>
      <c r="DM66" s="196"/>
      <c r="DN66" s="239"/>
      <c r="DO66" s="239"/>
      <c r="DQ66" s="239"/>
      <c r="DR66" s="239"/>
      <c r="DS66" s="218"/>
      <c r="DU66" s="196"/>
      <c r="DV66" s="238"/>
      <c r="DW66" s="238"/>
      <c r="DX66" s="190"/>
      <c r="DY66" s="238"/>
      <c r="DZ66" s="238"/>
      <c r="EA66" s="196"/>
      <c r="EC66" s="241"/>
      <c r="EF66" s="240"/>
      <c r="EG66" s="196"/>
      <c r="EH66" s="239"/>
      <c r="EI66" s="239"/>
      <c r="EK66" s="239"/>
      <c r="EL66" s="239"/>
      <c r="EM66" s="218"/>
      <c r="EO66" s="196"/>
      <c r="EP66" s="238"/>
      <c r="EQ66" s="238"/>
      <c r="ER66" s="190"/>
      <c r="ES66" s="238"/>
      <c r="ET66" s="238"/>
      <c r="EU66" s="196"/>
      <c r="EV66" s="239"/>
      <c r="EW66" s="239"/>
      <c r="EZ66" s="240"/>
      <c r="FA66" s="196"/>
      <c r="FB66" s="239"/>
      <c r="FC66" s="239"/>
      <c r="FE66" s="239"/>
      <c r="FF66" s="239"/>
      <c r="FG66" s="218"/>
      <c r="FI66" s="196"/>
      <c r="FJ66" s="238"/>
      <c r="FK66" s="238"/>
      <c r="FL66" s="190"/>
      <c r="FM66" s="238"/>
      <c r="FN66" s="238"/>
      <c r="FO66" s="196"/>
      <c r="FP66" s="239"/>
      <c r="FQ66" s="239"/>
      <c r="FT66" s="240"/>
      <c r="FU66" s="196"/>
      <c r="FV66" s="239"/>
      <c r="FW66" s="239"/>
      <c r="FY66" s="239"/>
      <c r="FZ66" s="239"/>
      <c r="GA66" s="218"/>
      <c r="GG66" s="239"/>
      <c r="GI66" s="242"/>
      <c r="GN66" s="240"/>
      <c r="GU66" s="218"/>
      <c r="HA66" s="239"/>
      <c r="HC66" s="242"/>
      <c r="HH66" s="240"/>
      <c r="HO66" s="218"/>
      <c r="HU66" s="239"/>
      <c r="HW66" s="242"/>
      <c r="IB66" s="240"/>
      <c r="II66" s="218"/>
      <c r="IO66" s="239"/>
      <c r="IQ66" s="242"/>
      <c r="IV66" s="240"/>
    </row>
    <row r="67" spans="2:256" s="216" customFormat="1" ht="13.5" customHeight="1" x14ac:dyDescent="0.25">
      <c r="B67" s="190"/>
      <c r="C67" s="218"/>
      <c r="E67" s="196"/>
      <c r="F67" s="238"/>
      <c r="G67" s="239"/>
      <c r="H67" s="190"/>
      <c r="I67" s="238"/>
      <c r="J67" s="239"/>
      <c r="K67" s="196"/>
      <c r="L67" s="239"/>
      <c r="M67" s="239"/>
      <c r="P67" s="240"/>
      <c r="Q67" s="196"/>
      <c r="R67" s="239"/>
      <c r="S67" s="239"/>
      <c r="U67" s="239"/>
      <c r="V67" s="239"/>
      <c r="W67" s="218"/>
      <c r="Y67" s="196"/>
      <c r="Z67" s="238"/>
      <c r="AA67" s="238"/>
      <c r="AB67" s="190"/>
      <c r="AC67" s="238"/>
      <c r="AD67" s="238"/>
      <c r="AE67" s="196"/>
      <c r="AF67" s="239"/>
      <c r="AG67" s="239"/>
      <c r="AJ67" s="240"/>
      <c r="AK67" s="196"/>
      <c r="AM67" s="239"/>
      <c r="AO67" s="239"/>
      <c r="AP67" s="239"/>
      <c r="AQ67" s="218"/>
      <c r="AS67" s="196"/>
      <c r="AT67" s="238"/>
      <c r="AU67" s="238"/>
      <c r="AV67" s="190"/>
      <c r="AW67" s="238"/>
      <c r="AX67" s="238"/>
      <c r="AY67" s="196"/>
      <c r="AZ67" s="239"/>
      <c r="BA67" s="239"/>
      <c r="BD67" s="240"/>
      <c r="BE67" s="196"/>
      <c r="BF67" s="239"/>
      <c r="BG67" s="239"/>
      <c r="BI67" s="239"/>
      <c r="BJ67" s="239"/>
      <c r="BK67" s="218"/>
      <c r="BM67" s="196"/>
      <c r="BN67" s="238"/>
      <c r="BO67" s="238"/>
      <c r="BP67" s="190"/>
      <c r="BQ67" s="238"/>
      <c r="BR67" s="238"/>
      <c r="BS67" s="196"/>
      <c r="BT67" s="239"/>
      <c r="BU67" s="239"/>
      <c r="BX67" s="240"/>
      <c r="BY67" s="196"/>
      <c r="BZ67" s="239"/>
      <c r="CA67" s="239"/>
      <c r="CC67" s="239"/>
      <c r="CD67" s="239"/>
      <c r="CE67" s="196"/>
      <c r="CG67" s="196"/>
      <c r="CH67" s="238"/>
      <c r="CI67" s="238"/>
      <c r="CJ67" s="190"/>
      <c r="CK67" s="238"/>
      <c r="CL67" s="238"/>
      <c r="CM67" s="196"/>
      <c r="CN67" s="239"/>
      <c r="CO67" s="239"/>
      <c r="CR67" s="240"/>
      <c r="CS67" s="196"/>
      <c r="CT67" s="239"/>
      <c r="CU67" s="239"/>
      <c r="CW67" s="239"/>
      <c r="CX67" s="239"/>
      <c r="CY67" s="218"/>
      <c r="DA67" s="196"/>
      <c r="DB67" s="238"/>
      <c r="DC67" s="238"/>
      <c r="DD67" s="190"/>
      <c r="DE67" s="238"/>
      <c r="DF67" s="238"/>
      <c r="DG67" s="196"/>
      <c r="DH67" s="239"/>
      <c r="DI67" s="239"/>
      <c r="DL67" s="240"/>
      <c r="DM67" s="196"/>
      <c r="DN67" s="239"/>
      <c r="DO67" s="239"/>
      <c r="DQ67" s="239"/>
      <c r="DR67" s="239"/>
      <c r="DS67" s="218"/>
      <c r="DU67" s="196"/>
      <c r="DV67" s="238"/>
      <c r="DW67" s="238"/>
      <c r="DX67" s="190"/>
      <c r="DY67" s="238"/>
      <c r="DZ67" s="238"/>
      <c r="EA67" s="196"/>
      <c r="EC67" s="241"/>
      <c r="EF67" s="240"/>
      <c r="EG67" s="196"/>
      <c r="EH67" s="239"/>
      <c r="EI67" s="239"/>
      <c r="EK67" s="239"/>
      <c r="EL67" s="239"/>
      <c r="EM67" s="218"/>
      <c r="EO67" s="196"/>
      <c r="EP67" s="238"/>
      <c r="EQ67" s="238"/>
      <c r="ER67" s="190"/>
      <c r="ES67" s="238"/>
      <c r="ET67" s="238"/>
      <c r="EU67" s="196"/>
      <c r="EV67" s="239"/>
      <c r="EW67" s="239"/>
      <c r="EZ67" s="240"/>
      <c r="FA67" s="196"/>
      <c r="FB67" s="239"/>
      <c r="FC67" s="239"/>
      <c r="FE67" s="239"/>
      <c r="FF67" s="239"/>
      <c r="FG67" s="218"/>
      <c r="FI67" s="196"/>
      <c r="FJ67" s="238"/>
      <c r="FK67" s="238"/>
      <c r="FL67" s="190"/>
      <c r="FM67" s="238"/>
      <c r="FN67" s="238"/>
      <c r="FO67" s="196"/>
      <c r="FP67" s="239"/>
      <c r="FQ67" s="239"/>
      <c r="FT67" s="240"/>
      <c r="FU67" s="196"/>
      <c r="FV67" s="239"/>
      <c r="FW67" s="239"/>
      <c r="FY67" s="239"/>
      <c r="FZ67" s="239"/>
      <c r="GA67" s="218"/>
      <c r="GG67" s="239"/>
      <c r="GI67" s="242"/>
      <c r="GN67" s="240"/>
      <c r="GU67" s="218"/>
      <c r="HA67" s="239"/>
      <c r="HC67" s="242"/>
      <c r="HH67" s="240"/>
      <c r="HO67" s="218"/>
      <c r="HU67" s="239"/>
      <c r="HW67" s="242"/>
      <c r="IB67" s="240"/>
      <c r="II67" s="218"/>
      <c r="IO67" s="239"/>
      <c r="IQ67" s="242"/>
      <c r="IV67" s="240"/>
    </row>
    <row r="68" spans="2:256" s="216" customFormat="1" ht="13.5" customHeight="1" x14ac:dyDescent="0.25">
      <c r="B68" s="190"/>
      <c r="C68" s="218"/>
      <c r="E68" s="196"/>
      <c r="F68" s="238"/>
      <c r="G68" s="239"/>
      <c r="H68" s="190"/>
      <c r="I68" s="238"/>
      <c r="J68" s="239"/>
      <c r="K68" s="196"/>
      <c r="L68" s="239"/>
      <c r="M68" s="239"/>
      <c r="P68" s="240"/>
      <c r="Q68" s="196"/>
      <c r="R68" s="239"/>
      <c r="S68" s="239"/>
      <c r="U68" s="239"/>
      <c r="V68" s="239"/>
      <c r="W68" s="218"/>
      <c r="Y68" s="196"/>
      <c r="Z68" s="238"/>
      <c r="AA68" s="238"/>
      <c r="AB68" s="190"/>
      <c r="AC68" s="238"/>
      <c r="AD68" s="238"/>
      <c r="AE68" s="196"/>
      <c r="AF68" s="239"/>
      <c r="AG68" s="239"/>
      <c r="AJ68" s="240"/>
      <c r="AK68" s="196"/>
      <c r="AM68" s="239"/>
      <c r="AO68" s="239"/>
      <c r="AP68" s="239"/>
      <c r="AQ68" s="218"/>
      <c r="AS68" s="196"/>
      <c r="AT68" s="238"/>
      <c r="AU68" s="238"/>
      <c r="AV68" s="190"/>
      <c r="AW68" s="238"/>
      <c r="AX68" s="238"/>
      <c r="AY68" s="196"/>
      <c r="AZ68" s="239"/>
      <c r="BA68" s="239"/>
      <c r="BD68" s="240"/>
      <c r="BE68" s="196"/>
      <c r="BF68" s="239"/>
      <c r="BG68" s="239"/>
      <c r="BI68" s="239"/>
      <c r="BJ68" s="239"/>
      <c r="BK68" s="218"/>
      <c r="BM68" s="196"/>
      <c r="BN68" s="238"/>
      <c r="BO68" s="238"/>
      <c r="BP68" s="190"/>
      <c r="BQ68" s="238"/>
      <c r="BR68" s="238"/>
      <c r="BS68" s="196"/>
      <c r="BT68" s="239"/>
      <c r="BU68" s="239"/>
      <c r="BX68" s="240"/>
      <c r="BY68" s="196"/>
      <c r="BZ68" s="239"/>
      <c r="CA68" s="239"/>
      <c r="CC68" s="239"/>
      <c r="CD68" s="239"/>
      <c r="CE68" s="196"/>
      <c r="CG68" s="196"/>
      <c r="CH68" s="238"/>
      <c r="CI68" s="238"/>
      <c r="CJ68" s="190"/>
      <c r="CK68" s="238"/>
      <c r="CL68" s="238"/>
      <c r="CM68" s="196"/>
      <c r="CN68" s="239"/>
      <c r="CO68" s="239"/>
      <c r="CR68" s="240"/>
      <c r="CS68" s="196"/>
      <c r="CT68" s="239"/>
      <c r="CU68" s="239"/>
      <c r="CW68" s="239"/>
      <c r="CX68" s="239"/>
      <c r="CY68" s="218"/>
      <c r="DA68" s="196"/>
      <c r="DB68" s="238"/>
      <c r="DC68" s="238"/>
      <c r="DD68" s="190"/>
      <c r="DE68" s="238"/>
      <c r="DF68" s="238"/>
      <c r="DG68" s="196"/>
      <c r="DH68" s="239"/>
      <c r="DI68" s="239"/>
      <c r="DL68" s="240"/>
      <c r="DM68" s="196"/>
      <c r="DN68" s="239"/>
      <c r="DO68" s="239"/>
      <c r="DQ68" s="239"/>
      <c r="DR68" s="239"/>
      <c r="DS68" s="218"/>
      <c r="DU68" s="196"/>
      <c r="DV68" s="238"/>
      <c r="DW68" s="238"/>
      <c r="DX68" s="190"/>
      <c r="DY68" s="238"/>
      <c r="DZ68" s="238"/>
      <c r="EA68" s="196"/>
      <c r="EC68" s="241"/>
      <c r="EF68" s="240"/>
      <c r="EG68" s="196"/>
      <c r="EH68" s="239"/>
      <c r="EI68" s="239"/>
      <c r="EK68" s="239"/>
      <c r="EL68" s="239"/>
      <c r="EM68" s="218"/>
      <c r="EO68" s="196"/>
      <c r="EP68" s="238"/>
      <c r="EQ68" s="238"/>
      <c r="ER68" s="190"/>
      <c r="ES68" s="238"/>
      <c r="ET68" s="238"/>
      <c r="EU68" s="196"/>
      <c r="EV68" s="239"/>
      <c r="EW68" s="239"/>
      <c r="EZ68" s="240"/>
      <c r="FA68" s="196"/>
      <c r="FB68" s="239"/>
      <c r="FC68" s="239"/>
      <c r="FE68" s="239"/>
      <c r="FF68" s="239"/>
      <c r="FG68" s="218"/>
      <c r="FI68" s="196"/>
      <c r="FJ68" s="238"/>
      <c r="FK68" s="238"/>
      <c r="FL68" s="190"/>
      <c r="FM68" s="238"/>
      <c r="FN68" s="238"/>
      <c r="FO68" s="196"/>
      <c r="FP68" s="239"/>
      <c r="FQ68" s="239"/>
      <c r="FT68" s="240"/>
      <c r="FU68" s="196"/>
      <c r="FV68" s="239"/>
      <c r="FW68" s="239"/>
      <c r="FY68" s="239"/>
      <c r="FZ68" s="239"/>
      <c r="GA68" s="218"/>
      <c r="GI68" s="242"/>
      <c r="GN68" s="240"/>
      <c r="GU68" s="218"/>
      <c r="HC68" s="242"/>
      <c r="HH68" s="240"/>
      <c r="HO68" s="218"/>
      <c r="HW68" s="242"/>
      <c r="IB68" s="240"/>
      <c r="II68" s="218"/>
      <c r="IQ68" s="242"/>
      <c r="IV68" s="240"/>
    </row>
    <row r="69" spans="2:256" s="216" customFormat="1" ht="13.5" customHeight="1" x14ac:dyDescent="0.25">
      <c r="B69" s="190"/>
      <c r="C69" s="218"/>
      <c r="E69" s="196"/>
      <c r="F69" s="238"/>
      <c r="G69" s="239"/>
      <c r="H69" s="190"/>
      <c r="I69" s="238"/>
      <c r="J69" s="239"/>
      <c r="K69" s="196"/>
      <c r="L69" s="239"/>
      <c r="M69" s="239"/>
      <c r="P69" s="240"/>
      <c r="Q69" s="196"/>
      <c r="R69" s="239"/>
      <c r="S69" s="239"/>
      <c r="U69" s="239"/>
      <c r="V69" s="239"/>
      <c r="W69" s="218"/>
      <c r="Y69" s="196"/>
      <c r="Z69" s="238"/>
      <c r="AA69" s="238"/>
      <c r="AB69" s="190"/>
      <c r="AC69" s="238"/>
      <c r="AD69" s="238"/>
      <c r="AE69" s="196"/>
      <c r="AF69" s="239"/>
      <c r="AG69" s="239"/>
      <c r="AJ69" s="240"/>
      <c r="AK69" s="196"/>
      <c r="AM69" s="239"/>
      <c r="AO69" s="239"/>
      <c r="AP69" s="239"/>
      <c r="AQ69" s="218"/>
      <c r="AS69" s="196"/>
      <c r="AT69" s="238"/>
      <c r="AU69" s="238"/>
      <c r="AV69" s="190"/>
      <c r="AW69" s="238"/>
      <c r="AX69" s="238"/>
      <c r="AY69" s="196"/>
      <c r="AZ69" s="239"/>
      <c r="BA69" s="239"/>
      <c r="BD69" s="240"/>
      <c r="BE69" s="196"/>
      <c r="BF69" s="239"/>
      <c r="BG69" s="239"/>
      <c r="BI69" s="239"/>
      <c r="BJ69" s="239"/>
      <c r="BK69" s="218"/>
      <c r="BM69" s="196"/>
      <c r="BN69" s="238"/>
      <c r="BO69" s="238"/>
      <c r="BP69" s="190"/>
      <c r="BQ69" s="238"/>
      <c r="BR69" s="238"/>
      <c r="BS69" s="196"/>
      <c r="BT69" s="239"/>
      <c r="BU69" s="239"/>
      <c r="BX69" s="240"/>
      <c r="BY69" s="196"/>
      <c r="BZ69" s="239"/>
      <c r="CA69" s="239"/>
      <c r="CC69" s="239"/>
      <c r="CD69" s="239"/>
      <c r="CE69" s="196"/>
      <c r="CG69" s="196"/>
      <c r="CH69" s="238"/>
      <c r="CI69" s="238"/>
      <c r="CJ69" s="190"/>
      <c r="CK69" s="238"/>
      <c r="CL69" s="238"/>
      <c r="CM69" s="196"/>
      <c r="CN69" s="239"/>
      <c r="CO69" s="239"/>
      <c r="CR69" s="240"/>
      <c r="CS69" s="196"/>
      <c r="CT69" s="239"/>
      <c r="CU69" s="239"/>
      <c r="CW69" s="239"/>
      <c r="CX69" s="239"/>
      <c r="CY69" s="218"/>
      <c r="DA69" s="196"/>
      <c r="DB69" s="238"/>
      <c r="DC69" s="238"/>
      <c r="DD69" s="190"/>
      <c r="DE69" s="238"/>
      <c r="DF69" s="238"/>
      <c r="DG69" s="196"/>
      <c r="DH69" s="239"/>
      <c r="DI69" s="239"/>
      <c r="DL69" s="240"/>
      <c r="DM69" s="196"/>
      <c r="DN69" s="239"/>
      <c r="DO69" s="239"/>
      <c r="DQ69" s="239"/>
      <c r="DR69" s="239"/>
      <c r="DS69" s="218"/>
      <c r="DU69" s="196"/>
      <c r="DV69" s="238"/>
      <c r="DW69" s="238"/>
      <c r="DX69" s="190"/>
      <c r="DY69" s="238"/>
      <c r="DZ69" s="238"/>
      <c r="EA69" s="196"/>
      <c r="EC69" s="241"/>
      <c r="EF69" s="240"/>
      <c r="EG69" s="196"/>
      <c r="EH69" s="239"/>
      <c r="EI69" s="239"/>
      <c r="EK69" s="239"/>
      <c r="EL69" s="239"/>
      <c r="EM69" s="218"/>
      <c r="EO69" s="196"/>
      <c r="EP69" s="238"/>
      <c r="EQ69" s="238"/>
      <c r="ER69" s="190"/>
      <c r="ES69" s="238"/>
      <c r="ET69" s="238"/>
      <c r="EU69" s="196"/>
      <c r="EV69" s="239"/>
      <c r="EW69" s="239"/>
      <c r="EZ69" s="240"/>
      <c r="FA69" s="196"/>
      <c r="FB69" s="239"/>
      <c r="FC69" s="239"/>
      <c r="FE69" s="239"/>
      <c r="FF69" s="239"/>
      <c r="FG69" s="218"/>
      <c r="FI69" s="196"/>
      <c r="FJ69" s="238"/>
      <c r="FK69" s="238"/>
      <c r="FL69" s="190"/>
      <c r="FM69" s="238"/>
      <c r="FN69" s="238"/>
      <c r="FO69" s="196"/>
      <c r="FP69" s="239"/>
      <c r="FQ69" s="239"/>
      <c r="FT69" s="240"/>
      <c r="FU69" s="196"/>
      <c r="FV69" s="239"/>
      <c r="FW69" s="239"/>
      <c r="FY69" s="239"/>
      <c r="FZ69" s="239"/>
      <c r="GA69" s="218"/>
      <c r="GI69" s="242"/>
      <c r="GN69" s="240"/>
      <c r="GU69" s="218"/>
      <c r="HC69" s="242"/>
      <c r="HH69" s="240"/>
      <c r="HO69" s="218"/>
      <c r="HW69" s="242"/>
      <c r="IB69" s="240"/>
      <c r="II69" s="218"/>
      <c r="IQ69" s="242"/>
      <c r="IV69" s="240"/>
    </row>
    <row r="70" spans="2:256" s="216" customFormat="1" ht="13.5" customHeight="1" x14ac:dyDescent="0.25">
      <c r="B70" s="190"/>
      <c r="C70" s="218"/>
      <c r="E70" s="196"/>
      <c r="F70" s="238"/>
      <c r="G70" s="239"/>
      <c r="H70" s="190"/>
      <c r="I70" s="238"/>
      <c r="J70" s="239"/>
      <c r="K70" s="196"/>
      <c r="L70" s="239"/>
      <c r="M70" s="239"/>
      <c r="P70" s="240"/>
      <c r="Q70" s="196"/>
      <c r="R70" s="239"/>
      <c r="S70" s="239"/>
      <c r="U70" s="239"/>
      <c r="V70" s="239"/>
      <c r="W70" s="218"/>
      <c r="Y70" s="196"/>
      <c r="Z70" s="238"/>
      <c r="AA70" s="238"/>
      <c r="AB70" s="190"/>
      <c r="AC70" s="238"/>
      <c r="AD70" s="238"/>
      <c r="AE70" s="196"/>
      <c r="AF70" s="239"/>
      <c r="AG70" s="239"/>
      <c r="AJ70" s="240"/>
      <c r="AK70" s="196"/>
      <c r="AM70" s="239"/>
      <c r="AO70" s="239"/>
      <c r="AP70" s="239"/>
      <c r="AQ70" s="218"/>
      <c r="AS70" s="196"/>
      <c r="AT70" s="238"/>
      <c r="AU70" s="238"/>
      <c r="AV70" s="190"/>
      <c r="AW70" s="238"/>
      <c r="AX70" s="238"/>
      <c r="AY70" s="196"/>
      <c r="AZ70" s="239"/>
      <c r="BA70" s="239"/>
      <c r="BD70" s="240"/>
      <c r="BE70" s="196"/>
      <c r="BF70" s="239"/>
      <c r="BG70" s="239"/>
      <c r="BI70" s="239"/>
      <c r="BJ70" s="239"/>
      <c r="BK70" s="218"/>
      <c r="BM70" s="196"/>
      <c r="BN70" s="238"/>
      <c r="BO70" s="238"/>
      <c r="BP70" s="190"/>
      <c r="BQ70" s="238"/>
      <c r="BR70" s="238"/>
      <c r="BS70" s="196"/>
      <c r="BT70" s="239"/>
      <c r="BU70" s="239"/>
      <c r="BX70" s="240"/>
      <c r="BY70" s="196"/>
      <c r="BZ70" s="239"/>
      <c r="CA70" s="239"/>
      <c r="CC70" s="239"/>
      <c r="CD70" s="239"/>
      <c r="CE70" s="196"/>
      <c r="CG70" s="196"/>
      <c r="CH70" s="238"/>
      <c r="CI70" s="238"/>
      <c r="CJ70" s="190"/>
      <c r="CK70" s="238"/>
      <c r="CL70" s="238"/>
      <c r="CM70" s="196"/>
      <c r="CN70" s="239"/>
      <c r="CO70" s="239"/>
      <c r="CR70" s="240"/>
      <c r="CS70" s="196"/>
      <c r="CT70" s="239"/>
      <c r="CU70" s="239"/>
      <c r="CW70" s="239"/>
      <c r="CX70" s="239"/>
      <c r="CY70" s="218"/>
      <c r="DA70" s="196"/>
      <c r="DB70" s="238"/>
      <c r="DC70" s="238"/>
      <c r="DD70" s="190"/>
      <c r="DE70" s="238"/>
      <c r="DF70" s="238"/>
      <c r="DG70" s="196"/>
      <c r="DH70" s="239"/>
      <c r="DI70" s="239"/>
      <c r="DL70" s="240"/>
      <c r="DM70" s="196"/>
      <c r="DN70" s="239"/>
      <c r="DO70" s="239"/>
      <c r="DQ70" s="239"/>
      <c r="DR70" s="239"/>
      <c r="DS70" s="218"/>
      <c r="DU70" s="196"/>
      <c r="DV70" s="238"/>
      <c r="DW70" s="238"/>
      <c r="DX70" s="190"/>
      <c r="DY70" s="238"/>
      <c r="DZ70" s="238"/>
      <c r="EA70" s="196"/>
      <c r="EC70" s="241"/>
      <c r="EF70" s="240"/>
      <c r="EG70" s="196"/>
      <c r="EH70" s="239"/>
      <c r="EI70" s="239"/>
      <c r="EK70" s="239"/>
      <c r="EL70" s="239"/>
      <c r="EM70" s="218"/>
      <c r="EO70" s="196"/>
      <c r="EP70" s="238"/>
      <c r="EQ70" s="238"/>
      <c r="ER70" s="190"/>
      <c r="ES70" s="238"/>
      <c r="ET70" s="238"/>
      <c r="EU70" s="196"/>
      <c r="EV70" s="239"/>
      <c r="EW70" s="239"/>
      <c r="EZ70" s="240"/>
      <c r="FA70" s="196"/>
      <c r="FB70" s="239"/>
      <c r="FC70" s="239"/>
      <c r="FE70" s="239"/>
      <c r="FF70" s="239"/>
      <c r="FG70" s="218"/>
      <c r="FI70" s="196"/>
      <c r="FJ70" s="238"/>
      <c r="FK70" s="238"/>
      <c r="FL70" s="190"/>
      <c r="FM70" s="238"/>
      <c r="FN70" s="238"/>
      <c r="FO70" s="196"/>
      <c r="FP70" s="239"/>
      <c r="FQ70" s="239"/>
      <c r="FT70" s="240"/>
      <c r="FU70" s="196"/>
      <c r="FV70" s="239"/>
      <c r="FW70" s="239"/>
      <c r="FY70" s="239"/>
      <c r="FZ70" s="239"/>
      <c r="GA70" s="218"/>
      <c r="GI70" s="242"/>
      <c r="GN70" s="240"/>
      <c r="GU70" s="218"/>
      <c r="HC70" s="242"/>
      <c r="HH70" s="240"/>
      <c r="HO70" s="218"/>
      <c r="HW70" s="242"/>
      <c r="IB70" s="240"/>
      <c r="II70" s="218"/>
      <c r="IQ70" s="242"/>
      <c r="IV70" s="240"/>
    </row>
    <row r="71" spans="2:256" s="216" customFormat="1" ht="13.5" customHeight="1" x14ac:dyDescent="0.25">
      <c r="B71" s="190"/>
      <c r="C71" s="218"/>
      <c r="E71" s="196"/>
      <c r="F71" s="238"/>
      <c r="G71" s="239"/>
      <c r="H71" s="190"/>
      <c r="I71" s="238"/>
      <c r="J71" s="239"/>
      <c r="K71" s="196"/>
      <c r="L71" s="239"/>
      <c r="M71" s="239"/>
      <c r="P71" s="240"/>
      <c r="Q71" s="196"/>
      <c r="R71" s="239"/>
      <c r="S71" s="239"/>
      <c r="U71" s="239"/>
      <c r="V71" s="239"/>
      <c r="W71" s="218"/>
      <c r="Y71" s="196"/>
      <c r="Z71" s="238"/>
      <c r="AA71" s="238"/>
      <c r="AB71" s="190"/>
      <c r="AC71" s="238"/>
      <c r="AD71" s="238"/>
      <c r="AE71" s="196"/>
      <c r="AF71" s="239"/>
      <c r="AG71" s="239"/>
      <c r="AJ71" s="240"/>
      <c r="AK71" s="196"/>
      <c r="AM71" s="239"/>
      <c r="AO71" s="239"/>
      <c r="AP71" s="239"/>
      <c r="AQ71" s="218"/>
      <c r="AS71" s="196"/>
      <c r="AT71" s="238"/>
      <c r="AU71" s="238"/>
      <c r="AV71" s="190"/>
      <c r="AW71" s="238"/>
      <c r="AX71" s="238"/>
      <c r="AY71" s="196"/>
      <c r="AZ71" s="239"/>
      <c r="BA71" s="239"/>
      <c r="BD71" s="240"/>
      <c r="BE71" s="196"/>
      <c r="BF71" s="239"/>
      <c r="BG71" s="239"/>
      <c r="BI71" s="239"/>
      <c r="BJ71" s="239"/>
      <c r="BK71" s="218"/>
      <c r="BM71" s="196"/>
      <c r="BN71" s="238"/>
      <c r="BO71" s="238"/>
      <c r="BP71" s="190"/>
      <c r="BQ71" s="238"/>
      <c r="BR71" s="238"/>
      <c r="BS71" s="196"/>
      <c r="BT71" s="239"/>
      <c r="BU71" s="239"/>
      <c r="BX71" s="240"/>
      <c r="BY71" s="196"/>
      <c r="BZ71" s="239"/>
      <c r="CA71" s="239"/>
      <c r="CC71" s="239"/>
      <c r="CD71" s="239"/>
      <c r="CE71" s="196"/>
      <c r="CG71" s="196"/>
      <c r="CH71" s="238"/>
      <c r="CI71" s="238"/>
      <c r="CJ71" s="190"/>
      <c r="CK71" s="238"/>
      <c r="CL71" s="238"/>
      <c r="CM71" s="196"/>
      <c r="CN71" s="239"/>
      <c r="CO71" s="239"/>
      <c r="CR71" s="240"/>
      <c r="CS71" s="196"/>
      <c r="CT71" s="239"/>
      <c r="CU71" s="239"/>
      <c r="CW71" s="239"/>
      <c r="CX71" s="239"/>
      <c r="CY71" s="218"/>
      <c r="DA71" s="196"/>
      <c r="DB71" s="238"/>
      <c r="DC71" s="238"/>
      <c r="DD71" s="190"/>
      <c r="DE71" s="238"/>
      <c r="DF71" s="238"/>
      <c r="DG71" s="196"/>
      <c r="DH71" s="239"/>
      <c r="DI71" s="239"/>
      <c r="DL71" s="240"/>
      <c r="DM71" s="196"/>
      <c r="DN71" s="239"/>
      <c r="DO71" s="239"/>
      <c r="DQ71" s="239"/>
      <c r="DR71" s="239"/>
      <c r="DS71" s="218"/>
      <c r="DU71" s="196"/>
      <c r="DV71" s="238"/>
      <c r="DW71" s="238"/>
      <c r="DX71" s="190"/>
      <c r="DY71" s="238"/>
      <c r="DZ71" s="238"/>
      <c r="EA71" s="196"/>
      <c r="EC71" s="241"/>
      <c r="EF71" s="240"/>
      <c r="EG71" s="196"/>
      <c r="EH71" s="239"/>
      <c r="EI71" s="239"/>
      <c r="EK71" s="239"/>
      <c r="EL71" s="239"/>
      <c r="EM71" s="218"/>
      <c r="EO71" s="196"/>
      <c r="EP71" s="238"/>
      <c r="EQ71" s="238"/>
      <c r="ER71" s="190"/>
      <c r="ES71" s="238"/>
      <c r="ET71" s="238"/>
      <c r="EU71" s="196"/>
      <c r="EV71" s="239"/>
      <c r="EW71" s="239"/>
      <c r="EZ71" s="240"/>
      <c r="FA71" s="196"/>
      <c r="FB71" s="239"/>
      <c r="FC71" s="239"/>
      <c r="FE71" s="239"/>
      <c r="FF71" s="239"/>
      <c r="FG71" s="218"/>
      <c r="FI71" s="196"/>
      <c r="FJ71" s="238"/>
      <c r="FK71" s="238"/>
      <c r="FL71" s="190"/>
      <c r="FM71" s="238"/>
      <c r="FN71" s="238"/>
      <c r="FO71" s="196"/>
      <c r="FP71" s="239"/>
      <c r="FQ71" s="239"/>
      <c r="FT71" s="240"/>
      <c r="FU71" s="196"/>
      <c r="FV71" s="239"/>
      <c r="FW71" s="239"/>
      <c r="FY71" s="239"/>
      <c r="FZ71" s="239"/>
      <c r="GA71" s="218"/>
      <c r="GI71" s="242"/>
      <c r="GN71" s="240"/>
      <c r="GU71" s="218"/>
      <c r="HC71" s="242"/>
      <c r="HH71" s="240"/>
      <c r="HO71" s="218"/>
      <c r="HW71" s="242"/>
      <c r="IB71" s="240"/>
      <c r="II71" s="218"/>
      <c r="IQ71" s="242"/>
      <c r="IV71" s="240"/>
    </row>
    <row r="72" spans="2:256" s="216" customFormat="1" ht="13.5" customHeight="1" x14ac:dyDescent="0.25">
      <c r="B72" s="190"/>
      <c r="C72" s="218"/>
      <c r="E72" s="196"/>
      <c r="F72" s="238"/>
      <c r="G72" s="239"/>
      <c r="H72" s="190"/>
      <c r="I72" s="238"/>
      <c r="J72" s="239"/>
      <c r="K72" s="196"/>
      <c r="L72" s="239"/>
      <c r="M72" s="239"/>
      <c r="P72" s="240"/>
      <c r="Q72" s="196"/>
      <c r="R72" s="239"/>
      <c r="S72" s="239"/>
      <c r="U72" s="239"/>
      <c r="V72" s="239"/>
      <c r="W72" s="218"/>
      <c r="Y72" s="196"/>
      <c r="Z72" s="238"/>
      <c r="AA72" s="238"/>
      <c r="AB72" s="190"/>
      <c r="AC72" s="238"/>
      <c r="AD72" s="238"/>
      <c r="AE72" s="196"/>
      <c r="AF72" s="239"/>
      <c r="AG72" s="239"/>
      <c r="AJ72" s="240"/>
      <c r="AK72" s="196"/>
      <c r="AM72" s="239"/>
      <c r="AO72" s="239"/>
      <c r="AP72" s="239"/>
      <c r="AQ72" s="218"/>
      <c r="AS72" s="196"/>
      <c r="AT72" s="238"/>
      <c r="AU72" s="238"/>
      <c r="AV72" s="190"/>
      <c r="AW72" s="238"/>
      <c r="AX72" s="238"/>
      <c r="AY72" s="196"/>
      <c r="AZ72" s="239"/>
      <c r="BA72" s="239"/>
      <c r="BD72" s="240"/>
      <c r="BE72" s="196"/>
      <c r="BF72" s="239"/>
      <c r="BG72" s="239"/>
      <c r="BI72" s="239"/>
      <c r="BJ72" s="239"/>
      <c r="BK72" s="218"/>
      <c r="BM72" s="196"/>
      <c r="BN72" s="238"/>
      <c r="BO72" s="238"/>
      <c r="BP72" s="190"/>
      <c r="BQ72" s="238"/>
      <c r="BR72" s="238"/>
      <c r="BS72" s="196"/>
      <c r="BT72" s="239"/>
      <c r="BU72" s="239"/>
      <c r="BX72" s="240"/>
      <c r="BY72" s="196"/>
      <c r="BZ72" s="239"/>
      <c r="CA72" s="239"/>
      <c r="CC72" s="239"/>
      <c r="CD72" s="239"/>
      <c r="CE72" s="196"/>
      <c r="CG72" s="196"/>
      <c r="CH72" s="238"/>
      <c r="CI72" s="238"/>
      <c r="CJ72" s="190"/>
      <c r="CK72" s="238"/>
      <c r="CL72" s="238"/>
      <c r="CM72" s="196"/>
      <c r="CN72" s="239"/>
      <c r="CO72" s="239"/>
      <c r="CR72" s="240"/>
      <c r="CS72" s="196"/>
      <c r="CT72" s="239"/>
      <c r="CU72" s="239"/>
      <c r="CW72" s="239"/>
      <c r="CX72" s="239"/>
      <c r="CY72" s="218"/>
      <c r="DA72" s="196"/>
      <c r="DB72" s="238"/>
      <c r="DC72" s="238"/>
      <c r="DD72" s="190"/>
      <c r="DE72" s="238"/>
      <c r="DF72" s="238"/>
      <c r="DG72" s="196"/>
      <c r="DH72" s="239"/>
      <c r="DI72" s="239"/>
      <c r="DL72" s="240"/>
      <c r="DM72" s="196"/>
      <c r="DN72" s="239"/>
      <c r="DO72" s="239"/>
      <c r="DQ72" s="239"/>
      <c r="DR72" s="239"/>
      <c r="DS72" s="218"/>
      <c r="DU72" s="196"/>
      <c r="DV72" s="238"/>
      <c r="DW72" s="238"/>
      <c r="DX72" s="190"/>
      <c r="DY72" s="238"/>
      <c r="DZ72" s="238"/>
      <c r="EA72" s="196"/>
      <c r="EC72" s="241"/>
      <c r="EF72" s="240"/>
      <c r="EG72" s="196"/>
      <c r="EH72" s="239"/>
      <c r="EI72" s="239"/>
      <c r="EK72" s="239"/>
      <c r="EL72" s="239"/>
      <c r="EM72" s="218"/>
      <c r="EO72" s="196"/>
      <c r="EP72" s="238"/>
      <c r="EQ72" s="238"/>
      <c r="ER72" s="190"/>
      <c r="ES72" s="238"/>
      <c r="ET72" s="238"/>
      <c r="EU72" s="196"/>
      <c r="EV72" s="239"/>
      <c r="EW72" s="239"/>
      <c r="EZ72" s="240"/>
      <c r="FA72" s="196"/>
      <c r="FB72" s="239"/>
      <c r="FC72" s="239"/>
      <c r="FE72" s="239"/>
      <c r="FF72" s="239"/>
      <c r="FG72" s="218"/>
      <c r="FI72" s="196"/>
      <c r="FJ72" s="238"/>
      <c r="FK72" s="238"/>
      <c r="FL72" s="190"/>
      <c r="FM72" s="238"/>
      <c r="FN72" s="238"/>
      <c r="FO72" s="196"/>
      <c r="FP72" s="239"/>
      <c r="FQ72" s="239"/>
      <c r="FT72" s="240"/>
      <c r="FU72" s="196"/>
      <c r="FV72" s="239"/>
      <c r="FW72" s="239"/>
      <c r="FY72" s="239"/>
      <c r="FZ72" s="239"/>
      <c r="GA72" s="218"/>
      <c r="GI72" s="242"/>
      <c r="GN72" s="240"/>
      <c r="GU72" s="218"/>
      <c r="HC72" s="242"/>
      <c r="HH72" s="240"/>
      <c r="HO72" s="218"/>
      <c r="HW72" s="242"/>
      <c r="IB72" s="240"/>
      <c r="II72" s="218"/>
      <c r="IQ72" s="242"/>
      <c r="IV72" s="240"/>
    </row>
    <row r="73" spans="2:256" s="216" customFormat="1" ht="13.5" customHeight="1" x14ac:dyDescent="0.25">
      <c r="B73" s="190"/>
      <c r="C73" s="218"/>
      <c r="E73" s="196"/>
      <c r="F73" s="238"/>
      <c r="G73" s="239"/>
      <c r="H73" s="190"/>
      <c r="I73" s="238"/>
      <c r="J73" s="239"/>
      <c r="K73" s="196"/>
      <c r="L73" s="239"/>
      <c r="M73" s="239"/>
      <c r="P73" s="240"/>
      <c r="Q73" s="196"/>
      <c r="R73" s="239"/>
      <c r="S73" s="239"/>
      <c r="U73" s="239"/>
      <c r="V73" s="239"/>
      <c r="W73" s="218"/>
      <c r="Y73" s="196"/>
      <c r="Z73" s="238"/>
      <c r="AA73" s="238"/>
      <c r="AB73" s="190"/>
      <c r="AC73" s="238"/>
      <c r="AD73" s="238"/>
      <c r="AE73" s="196"/>
      <c r="AF73" s="239"/>
      <c r="AG73" s="239"/>
      <c r="AJ73" s="240"/>
      <c r="AK73" s="196"/>
      <c r="AM73" s="239"/>
      <c r="AO73" s="239"/>
      <c r="AP73" s="239"/>
      <c r="AQ73" s="218"/>
      <c r="AS73" s="196"/>
      <c r="AT73" s="238"/>
      <c r="AU73" s="238"/>
      <c r="AV73" s="190"/>
      <c r="AW73" s="238"/>
      <c r="AX73" s="238"/>
      <c r="AY73" s="196"/>
      <c r="AZ73" s="239"/>
      <c r="BA73" s="239"/>
      <c r="BD73" s="240"/>
      <c r="BE73" s="196"/>
      <c r="BF73" s="239"/>
      <c r="BG73" s="239"/>
      <c r="BI73" s="239"/>
      <c r="BJ73" s="239"/>
      <c r="BK73" s="218"/>
      <c r="BM73" s="196"/>
      <c r="BN73" s="238"/>
      <c r="BO73" s="238"/>
      <c r="BP73" s="190"/>
      <c r="BQ73" s="238"/>
      <c r="BR73" s="238"/>
      <c r="BS73" s="196"/>
      <c r="BT73" s="239"/>
      <c r="BU73" s="239"/>
      <c r="BX73" s="240"/>
      <c r="BY73" s="196"/>
      <c r="BZ73" s="239"/>
      <c r="CA73" s="239"/>
      <c r="CC73" s="239"/>
      <c r="CD73" s="239"/>
      <c r="CE73" s="196"/>
      <c r="CG73" s="196"/>
      <c r="CH73" s="238"/>
      <c r="CI73" s="238"/>
      <c r="CJ73" s="190"/>
      <c r="CK73" s="238"/>
      <c r="CL73" s="238"/>
      <c r="CM73" s="196"/>
      <c r="CN73" s="239"/>
      <c r="CO73" s="239"/>
      <c r="CR73" s="240"/>
      <c r="CS73" s="196"/>
      <c r="CT73" s="239"/>
      <c r="CU73" s="239"/>
      <c r="CW73" s="239"/>
      <c r="CX73" s="239"/>
      <c r="CY73" s="218"/>
      <c r="DA73" s="196"/>
      <c r="DB73" s="238"/>
      <c r="DC73" s="238"/>
      <c r="DD73" s="190"/>
      <c r="DE73" s="238"/>
      <c r="DF73" s="238"/>
      <c r="DG73" s="196"/>
      <c r="DH73" s="239"/>
      <c r="DI73" s="239"/>
      <c r="DL73" s="240"/>
      <c r="DM73" s="196"/>
      <c r="DN73" s="239"/>
      <c r="DO73" s="239"/>
      <c r="DQ73" s="239"/>
      <c r="DR73" s="239"/>
      <c r="DS73" s="218"/>
      <c r="DU73" s="196"/>
      <c r="DV73" s="238"/>
      <c r="DW73" s="238"/>
      <c r="DX73" s="190"/>
      <c r="DY73" s="238"/>
      <c r="DZ73" s="238"/>
      <c r="EA73" s="196"/>
      <c r="EC73" s="241"/>
      <c r="EF73" s="240"/>
      <c r="EG73" s="196"/>
      <c r="EH73" s="239"/>
      <c r="EI73" s="239"/>
      <c r="EK73" s="239"/>
      <c r="EL73" s="239"/>
      <c r="EM73" s="218"/>
      <c r="EO73" s="196"/>
      <c r="EP73" s="238"/>
      <c r="EQ73" s="238"/>
      <c r="ER73" s="190"/>
      <c r="ES73" s="238"/>
      <c r="ET73" s="238"/>
      <c r="EU73" s="196"/>
      <c r="EV73" s="239"/>
      <c r="EW73" s="239"/>
      <c r="EZ73" s="240"/>
      <c r="FA73" s="196"/>
      <c r="FB73" s="239"/>
      <c r="FC73" s="239"/>
      <c r="FE73" s="239"/>
      <c r="FF73" s="239"/>
      <c r="FG73" s="218"/>
      <c r="FI73" s="196"/>
      <c r="FJ73" s="238"/>
      <c r="FK73" s="238"/>
      <c r="FL73" s="190"/>
      <c r="FM73" s="238"/>
      <c r="FN73" s="238"/>
      <c r="FO73" s="196"/>
      <c r="FP73" s="239"/>
      <c r="FQ73" s="239"/>
      <c r="FT73" s="240"/>
      <c r="FU73" s="196"/>
      <c r="FV73" s="239"/>
      <c r="FW73" s="239"/>
      <c r="FY73" s="239"/>
      <c r="FZ73" s="239"/>
      <c r="GA73" s="218"/>
      <c r="GI73" s="242"/>
      <c r="GN73" s="240"/>
      <c r="GU73" s="218"/>
      <c r="HC73" s="242"/>
      <c r="HH73" s="240"/>
      <c r="HO73" s="218"/>
      <c r="HW73" s="242"/>
      <c r="IB73" s="240"/>
      <c r="II73" s="218"/>
      <c r="IQ73" s="242"/>
      <c r="IV73" s="240"/>
    </row>
    <row r="74" spans="2:256" s="216" customFormat="1" ht="13.5" customHeight="1" x14ac:dyDescent="0.25">
      <c r="B74" s="190"/>
      <c r="C74" s="218"/>
      <c r="E74" s="196"/>
      <c r="F74" s="238"/>
      <c r="G74" s="239"/>
      <c r="H74" s="190"/>
      <c r="I74" s="238"/>
      <c r="J74" s="239"/>
      <c r="K74" s="196"/>
      <c r="L74" s="239"/>
      <c r="M74" s="239"/>
      <c r="P74" s="240"/>
      <c r="Q74" s="196"/>
      <c r="R74" s="239"/>
      <c r="S74" s="239"/>
      <c r="U74" s="239"/>
      <c r="V74" s="239"/>
      <c r="W74" s="218"/>
      <c r="Y74" s="196"/>
      <c r="Z74" s="238"/>
      <c r="AA74" s="238"/>
      <c r="AB74" s="190"/>
      <c r="AC74" s="238"/>
      <c r="AD74" s="238"/>
      <c r="AE74" s="196"/>
      <c r="AF74" s="239"/>
      <c r="AG74" s="239"/>
      <c r="AJ74" s="240"/>
      <c r="AK74" s="196"/>
      <c r="AM74" s="239"/>
      <c r="AO74" s="239"/>
      <c r="AP74" s="239"/>
      <c r="AQ74" s="218"/>
      <c r="AS74" s="196"/>
      <c r="AT74" s="238"/>
      <c r="AU74" s="238"/>
      <c r="AV74" s="190"/>
      <c r="AW74" s="238"/>
      <c r="AX74" s="238"/>
      <c r="AY74" s="196"/>
      <c r="AZ74" s="239"/>
      <c r="BA74" s="239"/>
      <c r="BD74" s="240"/>
      <c r="BE74" s="196"/>
      <c r="BF74" s="239"/>
      <c r="BG74" s="239"/>
      <c r="BI74" s="239"/>
      <c r="BJ74" s="239"/>
      <c r="BK74" s="218"/>
      <c r="BM74" s="196"/>
      <c r="BN74" s="238"/>
      <c r="BO74" s="238"/>
      <c r="BP74" s="190"/>
      <c r="BQ74" s="238"/>
      <c r="BR74" s="238"/>
      <c r="BS74" s="196"/>
      <c r="BT74" s="239"/>
      <c r="BU74" s="239"/>
      <c r="BX74" s="240"/>
      <c r="BY74" s="196"/>
      <c r="BZ74" s="239"/>
      <c r="CA74" s="239"/>
      <c r="CC74" s="239"/>
      <c r="CD74" s="239"/>
      <c r="CE74" s="196"/>
      <c r="CG74" s="196"/>
      <c r="CH74" s="238"/>
      <c r="CI74" s="238"/>
      <c r="CJ74" s="190"/>
      <c r="CK74" s="238"/>
      <c r="CL74" s="238"/>
      <c r="CM74" s="196"/>
      <c r="CN74" s="239"/>
      <c r="CO74" s="239"/>
      <c r="CR74" s="240"/>
      <c r="CS74" s="196"/>
      <c r="CT74" s="239"/>
      <c r="CU74" s="239"/>
      <c r="CW74" s="239"/>
      <c r="CX74" s="239"/>
      <c r="CY74" s="218"/>
      <c r="DA74" s="196"/>
      <c r="DB74" s="238"/>
      <c r="DC74" s="238"/>
      <c r="DD74" s="190"/>
      <c r="DE74" s="238"/>
      <c r="DF74" s="238"/>
      <c r="DG74" s="196"/>
      <c r="DH74" s="239"/>
      <c r="DI74" s="239"/>
      <c r="DL74" s="240"/>
      <c r="DM74" s="196"/>
      <c r="DN74" s="239"/>
      <c r="DO74" s="239"/>
      <c r="DQ74" s="239"/>
      <c r="DR74" s="239"/>
      <c r="DS74" s="218"/>
      <c r="DU74" s="196"/>
      <c r="DV74" s="238"/>
      <c r="DW74" s="238"/>
      <c r="DX74" s="190"/>
      <c r="DY74" s="238"/>
      <c r="DZ74" s="238"/>
      <c r="EA74" s="196"/>
      <c r="EC74" s="241"/>
      <c r="EF74" s="240"/>
      <c r="EG74" s="196"/>
      <c r="EH74" s="239"/>
      <c r="EI74" s="239"/>
      <c r="EK74" s="239"/>
      <c r="EL74" s="239"/>
      <c r="EM74" s="218"/>
      <c r="EO74" s="196"/>
      <c r="EP74" s="238"/>
      <c r="EQ74" s="238"/>
      <c r="ER74" s="190"/>
      <c r="ES74" s="238"/>
      <c r="ET74" s="238"/>
      <c r="EU74" s="196"/>
      <c r="EV74" s="239"/>
      <c r="EW74" s="239"/>
      <c r="EZ74" s="240"/>
      <c r="FA74" s="196"/>
      <c r="FB74" s="239"/>
      <c r="FC74" s="239"/>
      <c r="FE74" s="239"/>
      <c r="FF74" s="239"/>
      <c r="FG74" s="218"/>
      <c r="FI74" s="196"/>
      <c r="FJ74" s="238"/>
      <c r="FK74" s="238"/>
      <c r="FL74" s="190"/>
      <c r="FM74" s="238"/>
      <c r="FN74" s="238"/>
      <c r="FO74" s="196"/>
      <c r="FP74" s="239"/>
      <c r="FQ74" s="239"/>
      <c r="FT74" s="240"/>
      <c r="FU74" s="196"/>
      <c r="FV74" s="239"/>
      <c r="FW74" s="239"/>
      <c r="FY74" s="239"/>
      <c r="FZ74" s="239"/>
      <c r="GA74" s="218"/>
      <c r="GI74" s="242"/>
      <c r="GN74" s="240"/>
      <c r="GU74" s="218"/>
      <c r="HC74" s="242"/>
      <c r="HH74" s="240"/>
      <c r="HO74" s="218"/>
      <c r="HW74" s="242"/>
      <c r="IB74" s="240"/>
      <c r="II74" s="218"/>
      <c r="IQ74" s="242"/>
      <c r="IV74" s="240"/>
    </row>
    <row r="75" spans="2:256" s="216" customFormat="1" ht="13.5" customHeight="1" x14ac:dyDescent="0.25">
      <c r="B75" s="190"/>
      <c r="C75" s="218"/>
      <c r="E75" s="196"/>
      <c r="F75" s="238"/>
      <c r="G75" s="239"/>
      <c r="H75" s="190"/>
      <c r="I75" s="238"/>
      <c r="J75" s="239"/>
      <c r="K75" s="196"/>
      <c r="L75" s="239"/>
      <c r="M75" s="239"/>
      <c r="P75" s="240"/>
      <c r="Q75" s="196"/>
      <c r="R75" s="239"/>
      <c r="S75" s="239"/>
      <c r="U75" s="239"/>
      <c r="V75" s="239"/>
      <c r="W75" s="218"/>
      <c r="Y75" s="196"/>
      <c r="Z75" s="238"/>
      <c r="AA75" s="238"/>
      <c r="AB75" s="190"/>
      <c r="AC75" s="238"/>
      <c r="AD75" s="238"/>
      <c r="AE75" s="196"/>
      <c r="AF75" s="239"/>
      <c r="AG75" s="239"/>
      <c r="AJ75" s="240"/>
      <c r="AK75" s="196"/>
      <c r="AM75" s="239"/>
      <c r="AO75" s="239"/>
      <c r="AP75" s="239"/>
      <c r="AQ75" s="218"/>
      <c r="AS75" s="196"/>
      <c r="AT75" s="238"/>
      <c r="AU75" s="238"/>
      <c r="AV75" s="190"/>
      <c r="AW75" s="238"/>
      <c r="AX75" s="238"/>
      <c r="AY75" s="196"/>
      <c r="AZ75" s="239"/>
      <c r="BA75" s="239"/>
      <c r="BD75" s="240"/>
      <c r="BE75" s="196"/>
      <c r="BF75" s="239"/>
      <c r="BG75" s="239"/>
      <c r="BI75" s="239"/>
      <c r="BJ75" s="239"/>
      <c r="BK75" s="218"/>
      <c r="BM75" s="196"/>
      <c r="BN75" s="238"/>
      <c r="BO75" s="238"/>
      <c r="BP75" s="190"/>
      <c r="BQ75" s="238"/>
      <c r="BR75" s="238"/>
      <c r="BS75" s="196"/>
      <c r="BT75" s="239"/>
      <c r="BU75" s="239"/>
      <c r="BX75" s="240"/>
      <c r="BY75" s="196"/>
      <c r="BZ75" s="239"/>
      <c r="CA75" s="239"/>
      <c r="CC75" s="239"/>
      <c r="CD75" s="239"/>
      <c r="CE75" s="196"/>
      <c r="CG75" s="196"/>
      <c r="CH75" s="238"/>
      <c r="CI75" s="238"/>
      <c r="CJ75" s="190"/>
      <c r="CK75" s="238"/>
      <c r="CL75" s="238"/>
      <c r="CM75" s="196"/>
      <c r="CN75" s="239"/>
      <c r="CO75" s="239"/>
      <c r="CR75" s="240"/>
      <c r="CS75" s="196"/>
      <c r="CT75" s="239"/>
      <c r="CU75" s="239"/>
      <c r="CW75" s="239"/>
      <c r="CX75" s="239"/>
      <c r="CY75" s="218"/>
      <c r="DA75" s="196"/>
      <c r="DB75" s="238"/>
      <c r="DC75" s="238"/>
      <c r="DD75" s="190"/>
      <c r="DE75" s="238"/>
      <c r="DF75" s="238"/>
      <c r="DG75" s="196"/>
      <c r="DH75" s="239"/>
      <c r="DI75" s="239"/>
      <c r="DL75" s="240"/>
      <c r="DM75" s="196"/>
      <c r="DN75" s="239"/>
      <c r="DO75" s="239"/>
      <c r="DQ75" s="239"/>
      <c r="DR75" s="239"/>
      <c r="DS75" s="218"/>
      <c r="DU75" s="196"/>
      <c r="DV75" s="238"/>
      <c r="DW75" s="238"/>
      <c r="DX75" s="190"/>
      <c r="DY75" s="238"/>
      <c r="DZ75" s="238"/>
      <c r="EA75" s="196"/>
      <c r="EC75" s="241"/>
      <c r="EF75" s="240"/>
      <c r="EG75" s="196"/>
      <c r="EH75" s="239"/>
      <c r="EI75" s="239"/>
      <c r="EK75" s="239"/>
      <c r="EL75" s="239"/>
      <c r="EM75" s="218"/>
      <c r="EO75" s="196"/>
      <c r="EP75" s="238"/>
      <c r="EQ75" s="238"/>
      <c r="ER75" s="190"/>
      <c r="ES75" s="238"/>
      <c r="ET75" s="238"/>
      <c r="EU75" s="196"/>
      <c r="EV75" s="239"/>
      <c r="EW75" s="239"/>
      <c r="EZ75" s="240"/>
      <c r="FA75" s="196"/>
      <c r="FB75" s="239"/>
      <c r="FC75" s="239"/>
      <c r="FE75" s="239"/>
      <c r="FF75" s="239"/>
      <c r="FG75" s="218"/>
      <c r="FI75" s="196"/>
      <c r="FJ75" s="238"/>
      <c r="FK75" s="238"/>
      <c r="FL75" s="190"/>
      <c r="FM75" s="238"/>
      <c r="FN75" s="238"/>
      <c r="FO75" s="196"/>
      <c r="FP75" s="239"/>
      <c r="FQ75" s="239"/>
      <c r="FT75" s="240"/>
      <c r="FU75" s="196"/>
      <c r="FV75" s="239"/>
      <c r="FW75" s="239"/>
      <c r="FY75" s="239"/>
      <c r="FZ75" s="239"/>
      <c r="GA75" s="218"/>
      <c r="GI75" s="242"/>
      <c r="GN75" s="240"/>
      <c r="GU75" s="218"/>
      <c r="HC75" s="242"/>
      <c r="HH75" s="240"/>
      <c r="HO75" s="218"/>
      <c r="HW75" s="242"/>
      <c r="IB75" s="240"/>
      <c r="II75" s="218"/>
      <c r="IQ75" s="242"/>
      <c r="IV75" s="240"/>
    </row>
    <row r="76" spans="2:256" s="216" customFormat="1" ht="13.5" customHeight="1" x14ac:dyDescent="0.25">
      <c r="B76" s="190"/>
      <c r="C76" s="218"/>
      <c r="E76" s="196"/>
      <c r="F76" s="238"/>
      <c r="G76" s="239"/>
      <c r="H76" s="190"/>
      <c r="I76" s="238"/>
      <c r="J76" s="239"/>
      <c r="K76" s="196"/>
      <c r="L76" s="239"/>
      <c r="M76" s="239"/>
      <c r="P76" s="240"/>
      <c r="Q76" s="196"/>
      <c r="R76" s="239"/>
      <c r="S76" s="239"/>
      <c r="U76" s="239"/>
      <c r="V76" s="239"/>
      <c r="W76" s="218"/>
      <c r="Y76" s="196"/>
      <c r="Z76" s="238"/>
      <c r="AA76" s="238"/>
      <c r="AB76" s="190"/>
      <c r="AC76" s="238"/>
      <c r="AD76" s="238"/>
      <c r="AE76" s="196"/>
      <c r="AF76" s="239"/>
      <c r="AG76" s="239"/>
      <c r="AJ76" s="240"/>
      <c r="AK76" s="196"/>
      <c r="AM76" s="239"/>
      <c r="AO76" s="239"/>
      <c r="AP76" s="239"/>
      <c r="AQ76" s="218"/>
      <c r="AS76" s="196"/>
      <c r="AT76" s="238"/>
      <c r="AU76" s="238"/>
      <c r="AV76" s="190"/>
      <c r="AW76" s="238"/>
      <c r="AX76" s="238"/>
      <c r="AY76" s="196"/>
      <c r="AZ76" s="239"/>
      <c r="BA76" s="239"/>
      <c r="BD76" s="240"/>
      <c r="BE76" s="196"/>
      <c r="BF76" s="239"/>
      <c r="BG76" s="239"/>
      <c r="BI76" s="239"/>
      <c r="BJ76" s="239"/>
      <c r="BK76" s="218"/>
      <c r="BM76" s="196"/>
      <c r="BN76" s="238"/>
      <c r="BO76" s="238"/>
      <c r="BP76" s="190"/>
      <c r="BQ76" s="238"/>
      <c r="BR76" s="238"/>
      <c r="BS76" s="196"/>
      <c r="BT76" s="239"/>
      <c r="BU76" s="239"/>
      <c r="BX76" s="240"/>
      <c r="BY76" s="196"/>
      <c r="BZ76" s="239"/>
      <c r="CA76" s="239"/>
      <c r="CC76" s="239"/>
      <c r="CD76" s="239"/>
      <c r="CE76" s="196"/>
      <c r="CG76" s="196"/>
      <c r="CH76" s="238"/>
      <c r="CI76" s="238"/>
      <c r="CJ76" s="190"/>
      <c r="CK76" s="238"/>
      <c r="CL76" s="238"/>
      <c r="CM76" s="196"/>
      <c r="CN76" s="239"/>
      <c r="CO76" s="239"/>
      <c r="CR76" s="240"/>
      <c r="CS76" s="196"/>
      <c r="CT76" s="239"/>
      <c r="CU76" s="239"/>
      <c r="CW76" s="239"/>
      <c r="CX76" s="239"/>
      <c r="CY76" s="218"/>
      <c r="DA76" s="196"/>
      <c r="DB76" s="238"/>
      <c r="DC76" s="238"/>
      <c r="DD76" s="190"/>
      <c r="DE76" s="238"/>
      <c r="DF76" s="238"/>
      <c r="DG76" s="196"/>
      <c r="DH76" s="239"/>
      <c r="DI76" s="239"/>
      <c r="DL76" s="240"/>
      <c r="DM76" s="196"/>
      <c r="DN76" s="239"/>
      <c r="DO76" s="239"/>
      <c r="DQ76" s="239"/>
      <c r="DR76" s="239"/>
      <c r="DS76" s="218"/>
      <c r="DU76" s="196"/>
      <c r="DV76" s="238"/>
      <c r="DW76" s="238"/>
      <c r="DX76" s="190"/>
      <c r="DY76" s="238"/>
      <c r="DZ76" s="238"/>
      <c r="EA76" s="196"/>
      <c r="EC76" s="241"/>
      <c r="EF76" s="240"/>
      <c r="EG76" s="196"/>
      <c r="EH76" s="239"/>
      <c r="EI76" s="239"/>
      <c r="EK76" s="239"/>
      <c r="EL76" s="239"/>
      <c r="EM76" s="218"/>
      <c r="EO76" s="196"/>
      <c r="EP76" s="238"/>
      <c r="EQ76" s="238"/>
      <c r="ER76" s="190"/>
      <c r="ES76" s="238"/>
      <c r="ET76" s="238"/>
      <c r="EU76" s="196"/>
      <c r="EV76" s="239"/>
      <c r="EW76" s="239"/>
      <c r="EZ76" s="240"/>
      <c r="FA76" s="196"/>
      <c r="FB76" s="239"/>
      <c r="FC76" s="239"/>
      <c r="FE76" s="239"/>
      <c r="FF76" s="239"/>
      <c r="FG76" s="218"/>
      <c r="FI76" s="196"/>
      <c r="FJ76" s="238"/>
      <c r="FK76" s="238"/>
      <c r="FL76" s="190"/>
      <c r="FM76" s="238"/>
      <c r="FN76" s="238"/>
      <c r="FO76" s="196"/>
      <c r="FP76" s="239"/>
      <c r="FQ76" s="239"/>
      <c r="FT76" s="240"/>
      <c r="FU76" s="196"/>
      <c r="FV76" s="239"/>
      <c r="FW76" s="239"/>
      <c r="FY76" s="239"/>
      <c r="FZ76" s="239"/>
      <c r="GA76" s="218"/>
      <c r="GI76" s="242"/>
      <c r="GN76" s="240"/>
      <c r="GU76" s="218"/>
      <c r="HC76" s="242"/>
      <c r="HH76" s="240"/>
      <c r="HO76" s="218"/>
      <c r="HW76" s="242"/>
      <c r="IB76" s="240"/>
      <c r="II76" s="218"/>
      <c r="IQ76" s="242"/>
      <c r="IV76" s="240"/>
    </row>
    <row r="77" spans="2:256" s="216" customFormat="1" ht="13.5" customHeight="1" x14ac:dyDescent="0.25">
      <c r="B77" s="190"/>
      <c r="C77" s="218"/>
      <c r="E77" s="196"/>
      <c r="F77" s="238"/>
      <c r="G77" s="239"/>
      <c r="H77" s="190"/>
      <c r="I77" s="238"/>
      <c r="J77" s="239"/>
      <c r="K77" s="196"/>
      <c r="L77" s="239"/>
      <c r="M77" s="239"/>
      <c r="P77" s="240"/>
      <c r="Q77" s="196"/>
      <c r="R77" s="239"/>
      <c r="S77" s="239"/>
      <c r="U77" s="239"/>
      <c r="V77" s="239"/>
      <c r="W77" s="218"/>
      <c r="Y77" s="196"/>
      <c r="Z77" s="238"/>
      <c r="AA77" s="238"/>
      <c r="AB77" s="190"/>
      <c r="AC77" s="238"/>
      <c r="AD77" s="238"/>
      <c r="AE77" s="196"/>
      <c r="AF77" s="239"/>
      <c r="AG77" s="239"/>
      <c r="AJ77" s="240"/>
      <c r="AK77" s="196"/>
      <c r="AM77" s="239"/>
      <c r="AO77" s="239"/>
      <c r="AP77" s="239"/>
      <c r="AQ77" s="218"/>
      <c r="AS77" s="196"/>
      <c r="AT77" s="238"/>
      <c r="AU77" s="238"/>
      <c r="AV77" s="190"/>
      <c r="AW77" s="238"/>
      <c r="AX77" s="238"/>
      <c r="AY77" s="196"/>
      <c r="AZ77" s="239"/>
      <c r="BA77" s="239"/>
      <c r="BD77" s="240"/>
      <c r="BE77" s="196"/>
      <c r="BF77" s="239"/>
      <c r="BG77" s="239"/>
      <c r="BI77" s="239"/>
      <c r="BJ77" s="239"/>
      <c r="BK77" s="218"/>
      <c r="BM77" s="196"/>
      <c r="BN77" s="238"/>
      <c r="BO77" s="238"/>
      <c r="BP77" s="190"/>
      <c r="BQ77" s="238"/>
      <c r="BR77" s="238"/>
      <c r="BS77" s="196"/>
      <c r="BT77" s="239"/>
      <c r="BU77" s="239"/>
      <c r="BX77" s="240"/>
      <c r="BY77" s="196"/>
      <c r="BZ77" s="239"/>
      <c r="CA77" s="239"/>
      <c r="CC77" s="239"/>
      <c r="CD77" s="239"/>
      <c r="CE77" s="196"/>
      <c r="CG77" s="196"/>
      <c r="CH77" s="238"/>
      <c r="CI77" s="238"/>
      <c r="CJ77" s="190"/>
      <c r="CK77" s="238"/>
      <c r="CL77" s="238"/>
      <c r="CM77" s="196"/>
      <c r="CN77" s="239"/>
      <c r="CO77" s="239"/>
      <c r="CR77" s="240"/>
      <c r="CS77" s="196"/>
      <c r="CT77" s="239"/>
      <c r="CU77" s="239"/>
      <c r="CW77" s="239"/>
      <c r="CX77" s="239"/>
      <c r="CY77" s="218"/>
      <c r="DA77" s="196"/>
      <c r="DB77" s="238"/>
      <c r="DC77" s="238"/>
      <c r="DD77" s="190"/>
      <c r="DE77" s="238"/>
      <c r="DF77" s="238"/>
      <c r="DG77" s="196"/>
      <c r="DH77" s="239"/>
      <c r="DI77" s="239"/>
      <c r="DL77" s="240"/>
      <c r="DM77" s="196"/>
      <c r="DN77" s="239"/>
      <c r="DO77" s="239"/>
      <c r="DQ77" s="239"/>
      <c r="DR77" s="239"/>
      <c r="DS77" s="218"/>
      <c r="DU77" s="196"/>
      <c r="DV77" s="238"/>
      <c r="DW77" s="238"/>
      <c r="DX77" s="190"/>
      <c r="DY77" s="238"/>
      <c r="DZ77" s="238"/>
      <c r="EA77" s="196"/>
      <c r="EC77" s="241"/>
      <c r="EF77" s="240"/>
      <c r="EG77" s="196"/>
      <c r="EH77" s="239"/>
      <c r="EI77" s="239"/>
      <c r="EK77" s="239"/>
      <c r="EL77" s="239"/>
      <c r="EM77" s="218"/>
      <c r="EO77" s="196"/>
      <c r="EP77" s="238"/>
      <c r="EQ77" s="238"/>
      <c r="ER77" s="190"/>
      <c r="ES77" s="238"/>
      <c r="ET77" s="238"/>
      <c r="EU77" s="196"/>
      <c r="EV77" s="239"/>
      <c r="EW77" s="239"/>
      <c r="EZ77" s="240"/>
      <c r="FA77" s="196"/>
      <c r="FB77" s="239"/>
      <c r="FC77" s="239"/>
      <c r="FE77" s="239"/>
      <c r="FF77" s="239"/>
      <c r="FG77" s="218"/>
      <c r="FI77" s="196"/>
      <c r="FJ77" s="238"/>
      <c r="FK77" s="238"/>
      <c r="FL77" s="190"/>
      <c r="FM77" s="238"/>
      <c r="FN77" s="238"/>
      <c r="FO77" s="196"/>
      <c r="FP77" s="239"/>
      <c r="FQ77" s="239"/>
      <c r="FT77" s="240"/>
      <c r="FU77" s="196"/>
      <c r="FV77" s="239"/>
      <c r="FW77" s="239"/>
      <c r="FY77" s="239"/>
      <c r="FZ77" s="239"/>
      <c r="GA77" s="218"/>
      <c r="GI77" s="242"/>
      <c r="GN77" s="240"/>
      <c r="GU77" s="218"/>
      <c r="HC77" s="242"/>
      <c r="HH77" s="240"/>
      <c r="HO77" s="218"/>
      <c r="HW77" s="242"/>
      <c r="IB77" s="240"/>
      <c r="II77" s="218"/>
      <c r="IQ77" s="242"/>
      <c r="IV77" s="240"/>
    </row>
    <row r="78" spans="2:256" s="216" customFormat="1" ht="13.5" customHeight="1" x14ac:dyDescent="0.25">
      <c r="B78" s="190"/>
      <c r="C78" s="218"/>
      <c r="E78" s="196"/>
      <c r="F78" s="238"/>
      <c r="G78" s="239"/>
      <c r="H78" s="190"/>
      <c r="I78" s="238"/>
      <c r="J78" s="239"/>
      <c r="K78" s="196"/>
      <c r="L78" s="239"/>
      <c r="M78" s="239"/>
      <c r="P78" s="240"/>
      <c r="Q78" s="196"/>
      <c r="R78" s="239"/>
      <c r="S78" s="239"/>
      <c r="U78" s="239"/>
      <c r="V78" s="239"/>
      <c r="W78" s="218"/>
      <c r="Y78" s="196"/>
      <c r="Z78" s="238"/>
      <c r="AA78" s="238"/>
      <c r="AB78" s="190"/>
      <c r="AC78" s="238"/>
      <c r="AD78" s="238"/>
      <c r="AE78" s="196"/>
      <c r="AF78" s="239"/>
      <c r="AG78" s="239"/>
      <c r="AJ78" s="240"/>
      <c r="AK78" s="196"/>
      <c r="AM78" s="239"/>
      <c r="AO78" s="239"/>
      <c r="AP78" s="239"/>
      <c r="AQ78" s="218"/>
      <c r="AS78" s="196"/>
      <c r="AT78" s="238"/>
      <c r="AU78" s="238"/>
      <c r="AV78" s="190"/>
      <c r="AW78" s="238"/>
      <c r="AX78" s="238"/>
      <c r="AY78" s="196"/>
      <c r="AZ78" s="239"/>
      <c r="BA78" s="239"/>
      <c r="BD78" s="240"/>
      <c r="BE78" s="196"/>
      <c r="BF78" s="239"/>
      <c r="BG78" s="239"/>
      <c r="BI78" s="239"/>
      <c r="BJ78" s="239"/>
      <c r="BK78" s="218"/>
      <c r="BM78" s="196"/>
      <c r="BN78" s="238"/>
      <c r="BO78" s="238"/>
      <c r="BP78" s="190"/>
      <c r="BQ78" s="238"/>
      <c r="BR78" s="238"/>
      <c r="BS78" s="196"/>
      <c r="BT78" s="239"/>
      <c r="BU78" s="239"/>
      <c r="BX78" s="240"/>
      <c r="BY78" s="196"/>
      <c r="BZ78" s="239"/>
      <c r="CA78" s="239"/>
      <c r="CC78" s="239"/>
      <c r="CD78" s="239"/>
      <c r="CE78" s="196"/>
      <c r="CG78" s="196"/>
      <c r="CH78" s="238"/>
      <c r="CI78" s="238"/>
      <c r="CJ78" s="190"/>
      <c r="CK78" s="238"/>
      <c r="CL78" s="238"/>
      <c r="CM78" s="196"/>
      <c r="CN78" s="239"/>
      <c r="CO78" s="239"/>
      <c r="CR78" s="240"/>
      <c r="CS78" s="196"/>
      <c r="CT78" s="239"/>
      <c r="CU78" s="239"/>
      <c r="CW78" s="239"/>
      <c r="CX78" s="239"/>
      <c r="CY78" s="218"/>
      <c r="DA78" s="196"/>
      <c r="DB78" s="238"/>
      <c r="DC78" s="238"/>
      <c r="DD78" s="190"/>
      <c r="DE78" s="238"/>
      <c r="DF78" s="238"/>
      <c r="DG78" s="196"/>
      <c r="DH78" s="239"/>
      <c r="DI78" s="239"/>
      <c r="DL78" s="240"/>
      <c r="DM78" s="196"/>
      <c r="DN78" s="239"/>
      <c r="DO78" s="239"/>
      <c r="DQ78" s="239"/>
      <c r="DR78" s="239"/>
      <c r="DS78" s="218"/>
      <c r="DU78" s="196"/>
      <c r="DV78" s="238"/>
      <c r="DW78" s="238"/>
      <c r="DX78" s="190"/>
      <c r="DY78" s="238"/>
      <c r="DZ78" s="238"/>
      <c r="EA78" s="196"/>
      <c r="EC78" s="241"/>
      <c r="EF78" s="240"/>
      <c r="EG78" s="196"/>
      <c r="EH78" s="239"/>
      <c r="EI78" s="239"/>
      <c r="EK78" s="239"/>
      <c r="EL78" s="239"/>
      <c r="EM78" s="218"/>
      <c r="EO78" s="196"/>
      <c r="EP78" s="238"/>
      <c r="EQ78" s="238"/>
      <c r="ER78" s="190"/>
      <c r="ES78" s="238"/>
      <c r="ET78" s="238"/>
      <c r="EU78" s="196"/>
      <c r="EV78" s="239"/>
      <c r="EW78" s="239"/>
      <c r="EZ78" s="240"/>
      <c r="FA78" s="196"/>
      <c r="FB78" s="239"/>
      <c r="FC78" s="239"/>
      <c r="FE78" s="239"/>
      <c r="FF78" s="239"/>
      <c r="FG78" s="218"/>
      <c r="FI78" s="196"/>
      <c r="FJ78" s="238"/>
      <c r="FK78" s="238"/>
      <c r="FL78" s="190"/>
      <c r="FM78" s="238"/>
      <c r="FN78" s="238"/>
      <c r="FO78" s="196"/>
      <c r="FP78" s="239"/>
      <c r="FQ78" s="239"/>
      <c r="FT78" s="240"/>
      <c r="FU78" s="196"/>
      <c r="FV78" s="239"/>
      <c r="FW78" s="239"/>
      <c r="FY78" s="239"/>
      <c r="FZ78" s="239"/>
      <c r="GA78" s="218"/>
      <c r="GI78" s="242"/>
      <c r="GN78" s="240"/>
      <c r="GU78" s="218"/>
      <c r="HC78" s="242"/>
      <c r="HH78" s="240"/>
      <c r="HO78" s="218"/>
      <c r="HW78" s="242"/>
      <c r="IB78" s="240"/>
      <c r="II78" s="218"/>
      <c r="IQ78" s="242"/>
      <c r="IV78" s="240"/>
    </row>
    <row r="79" spans="2:256" s="216" customFormat="1" ht="13.5" customHeight="1" x14ac:dyDescent="0.25">
      <c r="B79" s="190"/>
      <c r="C79" s="218"/>
      <c r="E79" s="196"/>
      <c r="F79" s="238"/>
      <c r="G79" s="239"/>
      <c r="H79" s="190"/>
      <c r="I79" s="238"/>
      <c r="J79" s="239"/>
      <c r="K79" s="196"/>
      <c r="L79" s="239"/>
      <c r="M79" s="239"/>
      <c r="P79" s="240"/>
      <c r="Q79" s="196"/>
      <c r="R79" s="239"/>
      <c r="S79" s="239"/>
      <c r="U79" s="239"/>
      <c r="V79" s="239"/>
      <c r="W79" s="218"/>
      <c r="Y79" s="196"/>
      <c r="Z79" s="238"/>
      <c r="AA79" s="238"/>
      <c r="AB79" s="190"/>
      <c r="AC79" s="238"/>
      <c r="AD79" s="238"/>
      <c r="AE79" s="196"/>
      <c r="AF79" s="239"/>
      <c r="AG79" s="239"/>
      <c r="AJ79" s="240"/>
      <c r="AK79" s="196"/>
      <c r="AM79" s="239"/>
      <c r="AO79" s="239"/>
      <c r="AP79" s="239"/>
      <c r="AQ79" s="218"/>
      <c r="AS79" s="196"/>
      <c r="AT79" s="238"/>
      <c r="AU79" s="238"/>
      <c r="AV79" s="190"/>
      <c r="AW79" s="238"/>
      <c r="AX79" s="238"/>
      <c r="AY79" s="196"/>
      <c r="AZ79" s="239"/>
      <c r="BA79" s="239"/>
      <c r="BD79" s="240"/>
      <c r="BE79" s="196"/>
      <c r="BF79" s="239"/>
      <c r="BG79" s="239"/>
      <c r="BI79" s="239"/>
      <c r="BJ79" s="239"/>
      <c r="BK79" s="218"/>
      <c r="BM79" s="196"/>
      <c r="BN79" s="238"/>
      <c r="BO79" s="238"/>
      <c r="BP79" s="190"/>
      <c r="BQ79" s="238"/>
      <c r="BR79" s="238"/>
      <c r="BS79" s="196"/>
      <c r="BT79" s="239"/>
      <c r="BU79" s="239"/>
      <c r="BX79" s="240"/>
      <c r="BY79" s="196"/>
      <c r="BZ79" s="239"/>
      <c r="CA79" s="239"/>
      <c r="CC79" s="239"/>
      <c r="CD79" s="239"/>
      <c r="CE79" s="196"/>
      <c r="CG79" s="196"/>
      <c r="CH79" s="238"/>
      <c r="CI79" s="238"/>
      <c r="CJ79" s="190"/>
      <c r="CK79" s="238"/>
      <c r="CL79" s="238"/>
      <c r="CM79" s="196"/>
      <c r="CN79" s="239"/>
      <c r="CO79" s="239"/>
      <c r="CR79" s="240"/>
      <c r="CS79" s="196"/>
      <c r="CT79" s="239"/>
      <c r="CU79" s="239"/>
      <c r="CW79" s="239"/>
      <c r="CX79" s="239"/>
      <c r="CY79" s="218"/>
      <c r="DA79" s="196"/>
      <c r="DB79" s="238"/>
      <c r="DC79" s="238"/>
      <c r="DD79" s="190"/>
      <c r="DE79" s="238"/>
      <c r="DF79" s="238"/>
      <c r="DG79" s="196"/>
      <c r="DH79" s="239"/>
      <c r="DI79" s="239"/>
      <c r="DL79" s="240"/>
      <c r="DM79" s="196"/>
      <c r="DN79" s="239"/>
      <c r="DO79" s="239"/>
      <c r="DQ79" s="239"/>
      <c r="DR79" s="239"/>
      <c r="DS79" s="218"/>
      <c r="DU79" s="196"/>
      <c r="DV79" s="238"/>
      <c r="DW79" s="238"/>
      <c r="DX79" s="190"/>
      <c r="DY79" s="238"/>
      <c r="DZ79" s="238"/>
      <c r="EA79" s="196"/>
      <c r="EC79" s="241"/>
      <c r="EF79" s="240"/>
      <c r="EG79" s="196"/>
      <c r="EH79" s="239"/>
      <c r="EI79" s="239"/>
      <c r="EK79" s="239"/>
      <c r="EL79" s="239"/>
      <c r="EM79" s="218"/>
      <c r="EO79" s="196"/>
      <c r="EP79" s="238"/>
      <c r="EQ79" s="238"/>
      <c r="ER79" s="190"/>
      <c r="ES79" s="238"/>
      <c r="ET79" s="238"/>
      <c r="EU79" s="196"/>
      <c r="EV79" s="239"/>
      <c r="EW79" s="239"/>
      <c r="EZ79" s="240"/>
      <c r="FA79" s="196"/>
      <c r="FB79" s="239"/>
      <c r="FC79" s="239"/>
      <c r="FE79" s="239"/>
      <c r="FF79" s="239"/>
      <c r="FG79" s="218"/>
      <c r="FI79" s="196"/>
      <c r="FJ79" s="238"/>
      <c r="FK79" s="238"/>
      <c r="FL79" s="190"/>
      <c r="FM79" s="238"/>
      <c r="FN79" s="238"/>
      <c r="FO79" s="196"/>
      <c r="FP79" s="239"/>
      <c r="FQ79" s="239"/>
      <c r="FT79" s="240"/>
      <c r="FU79" s="196"/>
      <c r="FV79" s="239"/>
      <c r="FW79" s="239"/>
      <c r="FY79" s="239"/>
      <c r="FZ79" s="239"/>
      <c r="GA79" s="218"/>
      <c r="GI79" s="242"/>
      <c r="GN79" s="240"/>
      <c r="GU79" s="218"/>
      <c r="HC79" s="242"/>
      <c r="HH79" s="240"/>
      <c r="HO79" s="218"/>
      <c r="HW79" s="242"/>
      <c r="IB79" s="240"/>
      <c r="II79" s="218"/>
      <c r="IQ79" s="242"/>
      <c r="IV79" s="240"/>
    </row>
    <row r="80" spans="2:256" s="216" customFormat="1" ht="13.5" customHeight="1" x14ac:dyDescent="0.25">
      <c r="B80" s="190"/>
      <c r="C80" s="218"/>
      <c r="E80" s="196"/>
      <c r="F80" s="238"/>
      <c r="G80" s="239"/>
      <c r="H80" s="190"/>
      <c r="I80" s="238"/>
      <c r="J80" s="239"/>
      <c r="K80" s="196"/>
      <c r="L80" s="239"/>
      <c r="M80" s="239"/>
      <c r="P80" s="240"/>
      <c r="Q80" s="196"/>
      <c r="R80" s="239"/>
      <c r="S80" s="239"/>
      <c r="U80" s="239"/>
      <c r="V80" s="239"/>
      <c r="W80" s="218"/>
      <c r="Y80" s="196"/>
      <c r="Z80" s="238"/>
      <c r="AA80" s="238"/>
      <c r="AB80" s="190"/>
      <c r="AC80" s="238"/>
      <c r="AD80" s="238"/>
      <c r="AE80" s="196"/>
      <c r="AF80" s="239"/>
      <c r="AG80" s="239"/>
      <c r="AJ80" s="240"/>
      <c r="AK80" s="196"/>
      <c r="AM80" s="239"/>
      <c r="AO80" s="239"/>
      <c r="AP80" s="239"/>
      <c r="AQ80" s="218"/>
      <c r="AS80" s="196"/>
      <c r="AT80" s="238"/>
      <c r="AU80" s="238"/>
      <c r="AV80" s="190"/>
      <c r="AW80" s="238"/>
      <c r="AX80" s="238"/>
      <c r="AY80" s="196"/>
      <c r="AZ80" s="239"/>
      <c r="BA80" s="239"/>
      <c r="BD80" s="240"/>
      <c r="BE80" s="196"/>
      <c r="BF80" s="239"/>
      <c r="BG80" s="239"/>
      <c r="BI80" s="239"/>
      <c r="BJ80" s="239"/>
      <c r="BK80" s="218"/>
      <c r="BM80" s="196"/>
      <c r="BN80" s="238"/>
      <c r="BO80" s="238"/>
      <c r="BP80" s="190"/>
      <c r="BQ80" s="238"/>
      <c r="BR80" s="238"/>
      <c r="BS80" s="196"/>
      <c r="BT80" s="239"/>
      <c r="BU80" s="239"/>
      <c r="BX80" s="240"/>
      <c r="BY80" s="196"/>
      <c r="BZ80" s="239"/>
      <c r="CA80" s="239"/>
      <c r="CC80" s="239"/>
      <c r="CD80" s="239"/>
      <c r="CE80" s="196"/>
      <c r="CG80" s="196"/>
      <c r="CH80" s="238"/>
      <c r="CI80" s="238"/>
      <c r="CJ80" s="190"/>
      <c r="CK80" s="238"/>
      <c r="CL80" s="238"/>
      <c r="CM80" s="196"/>
      <c r="CN80" s="239"/>
      <c r="CO80" s="239"/>
      <c r="CR80" s="240"/>
      <c r="CS80" s="196"/>
      <c r="CT80" s="239"/>
      <c r="CU80" s="239"/>
      <c r="CW80" s="239"/>
      <c r="CX80" s="239"/>
      <c r="CY80" s="218"/>
      <c r="DA80" s="196"/>
      <c r="DB80" s="238"/>
      <c r="DC80" s="238"/>
      <c r="DD80" s="190"/>
      <c r="DE80" s="238"/>
      <c r="DF80" s="238"/>
      <c r="DG80" s="196"/>
      <c r="DH80" s="239"/>
      <c r="DI80" s="239"/>
      <c r="DL80" s="240"/>
      <c r="DM80" s="196"/>
      <c r="DN80" s="239"/>
      <c r="DO80" s="239"/>
      <c r="DQ80" s="239"/>
      <c r="DR80" s="239"/>
      <c r="DS80" s="218"/>
      <c r="DU80" s="196"/>
      <c r="DV80" s="238"/>
      <c r="DW80" s="238"/>
      <c r="DX80" s="190"/>
      <c r="DY80" s="238"/>
      <c r="DZ80" s="238"/>
      <c r="EA80" s="196"/>
      <c r="EC80" s="241"/>
      <c r="EF80" s="240"/>
      <c r="EG80" s="196"/>
      <c r="EH80" s="239"/>
      <c r="EI80" s="239"/>
      <c r="EK80" s="239"/>
      <c r="EL80" s="239"/>
      <c r="EM80" s="218"/>
      <c r="EO80" s="196"/>
      <c r="EP80" s="238"/>
      <c r="EQ80" s="238"/>
      <c r="ER80" s="190"/>
      <c r="ES80" s="238"/>
      <c r="ET80" s="238"/>
      <c r="EU80" s="196"/>
      <c r="EV80" s="239"/>
      <c r="EW80" s="239"/>
      <c r="EZ80" s="240"/>
      <c r="FA80" s="196"/>
      <c r="FB80" s="239"/>
      <c r="FC80" s="239"/>
      <c r="FE80" s="239"/>
      <c r="FF80" s="239"/>
      <c r="FG80" s="218"/>
      <c r="FI80" s="196"/>
      <c r="FJ80" s="238"/>
      <c r="FK80" s="238"/>
      <c r="FL80" s="190"/>
      <c r="FM80" s="238"/>
      <c r="FN80" s="238"/>
      <c r="FO80" s="196"/>
      <c r="FP80" s="239"/>
      <c r="FQ80" s="239"/>
      <c r="FT80" s="240"/>
      <c r="FU80" s="196"/>
      <c r="FV80" s="239"/>
      <c r="FW80" s="239"/>
      <c r="FY80" s="239"/>
      <c r="FZ80" s="239"/>
      <c r="GA80" s="218"/>
      <c r="GI80" s="242"/>
      <c r="GN80" s="240"/>
      <c r="GU80" s="218"/>
      <c r="HC80" s="242"/>
      <c r="HH80" s="240"/>
      <c r="HO80" s="218"/>
      <c r="HW80" s="242"/>
      <c r="IB80" s="240"/>
      <c r="II80" s="218"/>
      <c r="IQ80" s="242"/>
      <c r="IV80" s="240"/>
    </row>
    <row r="81" spans="1:256" s="216" customFormat="1" ht="13.5" customHeight="1" x14ac:dyDescent="0.25">
      <c r="B81" s="190"/>
      <c r="C81" s="218"/>
      <c r="E81" s="196"/>
      <c r="F81" s="238"/>
      <c r="G81" s="239"/>
      <c r="H81" s="190"/>
      <c r="I81" s="238"/>
      <c r="J81" s="239"/>
      <c r="K81" s="196"/>
      <c r="L81" s="239"/>
      <c r="M81" s="239"/>
      <c r="P81" s="240"/>
      <c r="Q81" s="196"/>
      <c r="R81" s="239"/>
      <c r="S81" s="239"/>
      <c r="U81" s="239"/>
      <c r="V81" s="239"/>
      <c r="W81" s="218"/>
      <c r="Y81" s="196"/>
      <c r="Z81" s="238"/>
      <c r="AA81" s="238"/>
      <c r="AB81" s="190"/>
      <c r="AC81" s="238"/>
      <c r="AD81" s="238"/>
      <c r="AE81" s="196"/>
      <c r="AF81" s="239"/>
      <c r="AG81" s="239"/>
      <c r="AJ81" s="240"/>
      <c r="AK81" s="196"/>
      <c r="AM81" s="239"/>
      <c r="AO81" s="239"/>
      <c r="AP81" s="239"/>
      <c r="AQ81" s="218"/>
      <c r="AS81" s="196"/>
      <c r="AT81" s="238"/>
      <c r="AU81" s="238"/>
      <c r="AV81" s="190"/>
      <c r="AW81" s="238"/>
      <c r="AX81" s="238"/>
      <c r="AY81" s="196"/>
      <c r="AZ81" s="239"/>
      <c r="BA81" s="239"/>
      <c r="BD81" s="240"/>
      <c r="BE81" s="196"/>
      <c r="BF81" s="239"/>
      <c r="BG81" s="239"/>
      <c r="BI81" s="239"/>
      <c r="BJ81" s="239"/>
      <c r="BK81" s="218"/>
      <c r="BM81" s="196"/>
      <c r="BN81" s="238"/>
      <c r="BO81" s="238"/>
      <c r="BP81" s="190"/>
      <c r="BQ81" s="238"/>
      <c r="BR81" s="238"/>
      <c r="BS81" s="196"/>
      <c r="BT81" s="239"/>
      <c r="BU81" s="239"/>
      <c r="BX81" s="240"/>
      <c r="BY81" s="196"/>
      <c r="BZ81" s="239"/>
      <c r="CA81" s="239"/>
      <c r="CC81" s="239"/>
      <c r="CD81" s="239"/>
      <c r="CE81" s="196"/>
      <c r="CG81" s="196"/>
      <c r="CH81" s="238"/>
      <c r="CI81" s="238"/>
      <c r="CJ81" s="190"/>
      <c r="CK81" s="238"/>
      <c r="CL81" s="238"/>
      <c r="CM81" s="196"/>
      <c r="CN81" s="239"/>
      <c r="CO81" s="239"/>
      <c r="CR81" s="240"/>
      <c r="CS81" s="196"/>
      <c r="CT81" s="239"/>
      <c r="CU81" s="239"/>
      <c r="CW81" s="239"/>
      <c r="CX81" s="239"/>
      <c r="CY81" s="218"/>
      <c r="DA81" s="196"/>
      <c r="DB81" s="238"/>
      <c r="DC81" s="238"/>
      <c r="DD81" s="190"/>
      <c r="DE81" s="238"/>
      <c r="DF81" s="238"/>
      <c r="DG81" s="196"/>
      <c r="DH81" s="239"/>
      <c r="DI81" s="239"/>
      <c r="DL81" s="240"/>
      <c r="DM81" s="196"/>
      <c r="DN81" s="239"/>
      <c r="DO81" s="239"/>
      <c r="DQ81" s="239"/>
      <c r="DR81" s="239"/>
      <c r="DS81" s="218"/>
      <c r="DU81" s="196"/>
      <c r="DV81" s="238"/>
      <c r="DW81" s="238"/>
      <c r="DX81" s="190"/>
      <c r="DY81" s="238"/>
      <c r="DZ81" s="238"/>
      <c r="EA81" s="196"/>
      <c r="EC81" s="241"/>
      <c r="EF81" s="240"/>
      <c r="EG81" s="196"/>
      <c r="EH81" s="239"/>
      <c r="EI81" s="239"/>
      <c r="EK81" s="239"/>
      <c r="EL81" s="239"/>
      <c r="EM81" s="218"/>
      <c r="EO81" s="196"/>
      <c r="EP81" s="238"/>
      <c r="EQ81" s="238"/>
      <c r="ER81" s="190"/>
      <c r="ES81" s="238"/>
      <c r="ET81" s="238"/>
      <c r="EU81" s="196"/>
      <c r="EV81" s="239"/>
      <c r="EW81" s="239"/>
      <c r="EZ81" s="240"/>
      <c r="FA81" s="196"/>
      <c r="FB81" s="239"/>
      <c r="FC81" s="239"/>
      <c r="FE81" s="239"/>
      <c r="FF81" s="239"/>
      <c r="FG81" s="218"/>
      <c r="FI81" s="196"/>
      <c r="FJ81" s="238"/>
      <c r="FK81" s="238"/>
      <c r="FL81" s="190"/>
      <c r="FM81" s="238"/>
      <c r="FN81" s="238"/>
      <c r="FO81" s="196"/>
      <c r="FP81" s="239"/>
      <c r="FQ81" s="239"/>
      <c r="FT81" s="240"/>
      <c r="FU81" s="196"/>
      <c r="FV81" s="239"/>
      <c r="FW81" s="239"/>
      <c r="FY81" s="239"/>
      <c r="FZ81" s="239"/>
      <c r="GA81" s="218"/>
      <c r="GI81" s="242"/>
      <c r="GN81" s="240"/>
      <c r="GU81" s="218"/>
      <c r="HC81" s="242"/>
      <c r="HH81" s="240"/>
      <c r="HO81" s="218"/>
      <c r="HW81" s="242"/>
      <c r="IB81" s="240"/>
      <c r="II81" s="218"/>
      <c r="IQ81" s="242"/>
      <c r="IV81" s="240"/>
    </row>
    <row r="82" spans="1:256" s="216" customFormat="1" ht="13.5" customHeight="1" x14ac:dyDescent="0.25">
      <c r="B82" s="190"/>
      <c r="C82" s="218"/>
      <c r="E82" s="196"/>
      <c r="F82" s="238"/>
      <c r="G82" s="239"/>
      <c r="H82" s="190"/>
      <c r="I82" s="238"/>
      <c r="J82" s="239"/>
      <c r="K82" s="196"/>
      <c r="L82" s="239"/>
      <c r="M82" s="239"/>
      <c r="P82" s="240"/>
      <c r="Q82" s="196"/>
      <c r="R82" s="239"/>
      <c r="S82" s="239"/>
      <c r="U82" s="239"/>
      <c r="V82" s="239"/>
      <c r="W82" s="218"/>
      <c r="Y82" s="196"/>
      <c r="Z82" s="238"/>
      <c r="AA82" s="238"/>
      <c r="AB82" s="190"/>
      <c r="AC82" s="238"/>
      <c r="AD82" s="238"/>
      <c r="AE82" s="196"/>
      <c r="AF82" s="239"/>
      <c r="AG82" s="239"/>
      <c r="AJ82" s="240"/>
      <c r="AK82" s="196"/>
      <c r="AM82" s="239"/>
      <c r="AO82" s="239"/>
      <c r="AP82" s="239"/>
      <c r="AQ82" s="218"/>
      <c r="AS82" s="196"/>
      <c r="AT82" s="238"/>
      <c r="AU82" s="238"/>
      <c r="AV82" s="190"/>
      <c r="AW82" s="238"/>
      <c r="AX82" s="238"/>
      <c r="AY82" s="196"/>
      <c r="AZ82" s="239"/>
      <c r="BA82" s="239"/>
      <c r="BD82" s="240"/>
      <c r="BE82" s="196"/>
      <c r="BF82" s="239"/>
      <c r="BG82" s="239"/>
      <c r="BI82" s="239"/>
      <c r="BJ82" s="239"/>
      <c r="BK82" s="218"/>
      <c r="BM82" s="196"/>
      <c r="BN82" s="238"/>
      <c r="BO82" s="238"/>
      <c r="BP82" s="190"/>
      <c r="BQ82" s="238"/>
      <c r="BR82" s="238"/>
      <c r="BS82" s="196"/>
      <c r="BT82" s="239"/>
      <c r="BU82" s="239"/>
      <c r="BX82" s="240"/>
      <c r="BY82" s="196"/>
      <c r="BZ82" s="239"/>
      <c r="CA82" s="239"/>
      <c r="CC82" s="239"/>
      <c r="CD82" s="239"/>
      <c r="CE82" s="196"/>
      <c r="CG82" s="196"/>
      <c r="CH82" s="238"/>
      <c r="CI82" s="238"/>
      <c r="CJ82" s="190"/>
      <c r="CK82" s="238"/>
      <c r="CL82" s="238"/>
      <c r="CM82" s="196"/>
      <c r="CN82" s="239"/>
      <c r="CO82" s="239"/>
      <c r="CR82" s="240"/>
      <c r="CS82" s="196"/>
      <c r="CT82" s="239"/>
      <c r="CU82" s="239"/>
      <c r="CW82" s="239"/>
      <c r="CX82" s="239"/>
      <c r="CY82" s="218"/>
      <c r="DA82" s="196"/>
      <c r="DB82" s="238"/>
      <c r="DC82" s="238"/>
      <c r="DD82" s="190"/>
      <c r="DE82" s="238"/>
      <c r="DF82" s="238"/>
      <c r="DG82" s="196"/>
      <c r="DH82" s="239"/>
      <c r="DI82" s="239"/>
      <c r="DL82" s="240"/>
      <c r="DM82" s="196"/>
      <c r="DN82" s="239"/>
      <c r="DO82" s="239"/>
      <c r="DQ82" s="239"/>
      <c r="DR82" s="239"/>
      <c r="DS82" s="218"/>
      <c r="DU82" s="196"/>
      <c r="DV82" s="238"/>
      <c r="DW82" s="238"/>
      <c r="DX82" s="190"/>
      <c r="DY82" s="238"/>
      <c r="DZ82" s="238"/>
      <c r="EA82" s="196"/>
      <c r="EC82" s="241"/>
      <c r="EF82" s="240"/>
      <c r="EG82" s="196"/>
      <c r="EH82" s="239"/>
      <c r="EI82" s="239"/>
      <c r="EK82" s="239"/>
      <c r="EL82" s="239"/>
      <c r="EM82" s="218"/>
      <c r="EO82" s="196"/>
      <c r="EP82" s="238"/>
      <c r="EQ82" s="238"/>
      <c r="ER82" s="190"/>
      <c r="ES82" s="238"/>
      <c r="ET82" s="238"/>
      <c r="EU82" s="196"/>
      <c r="EV82" s="239"/>
      <c r="EW82" s="239"/>
      <c r="EZ82" s="240"/>
      <c r="FA82" s="196"/>
      <c r="FB82" s="239"/>
      <c r="FC82" s="239"/>
      <c r="FE82" s="239"/>
      <c r="FF82" s="239"/>
      <c r="FG82" s="218"/>
      <c r="FI82" s="196"/>
      <c r="FJ82" s="238"/>
      <c r="FK82" s="238"/>
      <c r="FL82" s="190"/>
      <c r="FM82" s="238"/>
      <c r="FN82" s="238"/>
      <c r="FO82" s="196"/>
      <c r="FP82" s="239"/>
      <c r="FQ82" s="239"/>
      <c r="FT82" s="240"/>
      <c r="FU82" s="196"/>
      <c r="FV82" s="239"/>
      <c r="FW82" s="239"/>
      <c r="FY82" s="239"/>
      <c r="FZ82" s="239"/>
      <c r="GA82" s="218"/>
      <c r="GI82" s="242"/>
      <c r="GN82" s="240"/>
      <c r="GU82" s="218"/>
      <c r="HC82" s="242"/>
      <c r="HH82" s="240"/>
      <c r="HO82" s="218"/>
      <c r="HW82" s="242"/>
      <c r="IB82" s="240"/>
      <c r="II82" s="218"/>
      <c r="IQ82" s="242"/>
      <c r="IV82" s="240"/>
    </row>
    <row r="83" spans="1:256" s="216" customFormat="1" ht="13.5" customHeight="1" x14ac:dyDescent="0.25">
      <c r="B83" s="190"/>
      <c r="C83" s="218"/>
      <c r="E83" s="196"/>
      <c r="F83" s="238"/>
      <c r="G83" s="239"/>
      <c r="H83" s="190"/>
      <c r="I83" s="238"/>
      <c r="J83" s="239"/>
      <c r="K83" s="196"/>
      <c r="L83" s="239"/>
      <c r="M83" s="239"/>
      <c r="P83" s="240"/>
      <c r="Q83" s="196"/>
      <c r="R83" s="239"/>
      <c r="S83" s="239"/>
      <c r="U83" s="239"/>
      <c r="V83" s="239"/>
      <c r="W83" s="218"/>
      <c r="Y83" s="196"/>
      <c r="Z83" s="238"/>
      <c r="AA83" s="238"/>
      <c r="AB83" s="190"/>
      <c r="AC83" s="238"/>
      <c r="AD83" s="238"/>
      <c r="AE83" s="196"/>
      <c r="AF83" s="239"/>
      <c r="AG83" s="239"/>
      <c r="AJ83" s="240"/>
      <c r="AK83" s="196"/>
      <c r="AM83" s="239"/>
      <c r="AO83" s="239"/>
      <c r="AP83" s="239"/>
      <c r="AQ83" s="218"/>
      <c r="AS83" s="196"/>
      <c r="AT83" s="238"/>
      <c r="AU83" s="238"/>
      <c r="AV83" s="190"/>
      <c r="AW83" s="238"/>
      <c r="AX83" s="238"/>
      <c r="AY83" s="196"/>
      <c r="AZ83" s="239"/>
      <c r="BA83" s="239"/>
      <c r="BD83" s="240"/>
      <c r="BE83" s="196"/>
      <c r="BF83" s="239"/>
      <c r="BG83" s="239"/>
      <c r="BI83" s="239"/>
      <c r="BJ83" s="239"/>
      <c r="BK83" s="218"/>
      <c r="BM83" s="196"/>
      <c r="BN83" s="238"/>
      <c r="BO83" s="238"/>
      <c r="BP83" s="190"/>
      <c r="BQ83" s="238"/>
      <c r="BR83" s="238"/>
      <c r="BS83" s="196"/>
      <c r="BT83" s="239"/>
      <c r="BU83" s="239"/>
      <c r="BX83" s="240"/>
      <c r="BY83" s="196"/>
      <c r="BZ83" s="239"/>
      <c r="CA83" s="239"/>
      <c r="CC83" s="239"/>
      <c r="CD83" s="239"/>
      <c r="CE83" s="196"/>
      <c r="CG83" s="196"/>
      <c r="CH83" s="238"/>
      <c r="CI83" s="238"/>
      <c r="CJ83" s="190"/>
      <c r="CK83" s="238"/>
      <c r="CL83" s="238"/>
      <c r="CM83" s="196"/>
      <c r="CN83" s="239"/>
      <c r="CO83" s="239"/>
      <c r="CR83" s="240"/>
      <c r="CS83" s="196"/>
      <c r="CT83" s="239"/>
      <c r="CU83" s="239"/>
      <c r="CW83" s="239"/>
      <c r="CX83" s="239"/>
      <c r="CY83" s="218"/>
      <c r="DA83" s="196"/>
      <c r="DB83" s="238"/>
      <c r="DC83" s="238"/>
      <c r="DD83" s="190"/>
      <c r="DE83" s="238"/>
      <c r="DF83" s="238"/>
      <c r="DG83" s="196"/>
      <c r="DH83" s="239"/>
      <c r="DI83" s="239"/>
      <c r="DL83" s="240"/>
      <c r="DM83" s="196"/>
      <c r="DN83" s="239"/>
      <c r="DO83" s="239"/>
      <c r="DQ83" s="239"/>
      <c r="DR83" s="239"/>
      <c r="DS83" s="218"/>
      <c r="DU83" s="196"/>
      <c r="DV83" s="238"/>
      <c r="DW83" s="238"/>
      <c r="DX83" s="190"/>
      <c r="DY83" s="238"/>
      <c r="DZ83" s="238"/>
      <c r="EA83" s="196"/>
      <c r="EC83" s="241"/>
      <c r="EF83" s="240"/>
      <c r="EG83" s="196"/>
      <c r="EH83" s="239"/>
      <c r="EI83" s="239"/>
      <c r="EK83" s="239"/>
      <c r="EL83" s="239"/>
      <c r="EM83" s="218"/>
      <c r="EO83" s="196"/>
      <c r="EP83" s="238"/>
      <c r="EQ83" s="238"/>
      <c r="ER83" s="190"/>
      <c r="ES83" s="238"/>
      <c r="ET83" s="238"/>
      <c r="EU83" s="196"/>
      <c r="EV83" s="239"/>
      <c r="EW83" s="239"/>
      <c r="EZ83" s="240"/>
      <c r="FA83" s="196"/>
      <c r="FB83" s="239"/>
      <c r="FC83" s="239"/>
      <c r="FE83" s="239"/>
      <c r="FF83" s="239"/>
      <c r="FG83" s="218"/>
      <c r="FI83" s="196"/>
      <c r="FJ83" s="238"/>
      <c r="FK83" s="238"/>
      <c r="FL83" s="190"/>
      <c r="FM83" s="238"/>
      <c r="FN83" s="238"/>
      <c r="FO83" s="196"/>
      <c r="FP83" s="239"/>
      <c r="FQ83" s="239"/>
      <c r="FT83" s="240"/>
      <c r="FU83" s="196"/>
      <c r="FV83" s="239"/>
      <c r="FW83" s="239"/>
      <c r="FY83" s="239"/>
      <c r="FZ83" s="239"/>
      <c r="GA83" s="218"/>
      <c r="GI83" s="242"/>
      <c r="GN83" s="240"/>
      <c r="GU83" s="218"/>
      <c r="HC83" s="242"/>
      <c r="HH83" s="240"/>
      <c r="HO83" s="218"/>
      <c r="HW83" s="242"/>
      <c r="IB83" s="240"/>
      <c r="II83" s="218"/>
      <c r="IQ83" s="242"/>
      <c r="IV83" s="240"/>
    </row>
    <row r="84" spans="1:256" s="216" customFormat="1" ht="13.5" customHeight="1" x14ac:dyDescent="0.25">
      <c r="B84" s="190"/>
      <c r="C84" s="218"/>
      <c r="E84" s="196"/>
      <c r="F84" s="238"/>
      <c r="G84" s="239"/>
      <c r="H84" s="190"/>
      <c r="I84" s="238"/>
      <c r="J84" s="239"/>
      <c r="K84" s="196"/>
      <c r="L84" s="239"/>
      <c r="M84" s="239"/>
      <c r="P84" s="240"/>
      <c r="Q84" s="196"/>
      <c r="R84" s="239"/>
      <c r="S84" s="239"/>
      <c r="U84" s="239"/>
      <c r="V84" s="239"/>
      <c r="W84" s="218"/>
      <c r="Y84" s="196"/>
      <c r="Z84" s="238"/>
      <c r="AA84" s="238"/>
      <c r="AB84" s="190"/>
      <c r="AC84" s="238"/>
      <c r="AD84" s="238"/>
      <c r="AE84" s="196"/>
      <c r="AF84" s="239"/>
      <c r="AG84" s="239"/>
      <c r="AJ84" s="240"/>
      <c r="AK84" s="196"/>
      <c r="AM84" s="239"/>
      <c r="AO84" s="239"/>
      <c r="AP84" s="239"/>
      <c r="AQ84" s="218"/>
      <c r="AS84" s="196"/>
      <c r="AT84" s="238"/>
      <c r="AU84" s="238"/>
      <c r="AV84" s="190"/>
      <c r="AW84" s="238"/>
      <c r="AX84" s="238"/>
      <c r="AY84" s="196"/>
      <c r="AZ84" s="239"/>
      <c r="BA84" s="239"/>
      <c r="BD84" s="240"/>
      <c r="BE84" s="196"/>
      <c r="BF84" s="239"/>
      <c r="BG84" s="239"/>
      <c r="BI84" s="239"/>
      <c r="BJ84" s="239"/>
      <c r="BK84" s="218"/>
      <c r="BM84" s="196"/>
      <c r="BN84" s="238"/>
      <c r="BO84" s="238"/>
      <c r="BP84" s="190"/>
      <c r="BQ84" s="238"/>
      <c r="BR84" s="238"/>
      <c r="BS84" s="196"/>
      <c r="BT84" s="239"/>
      <c r="BU84" s="239"/>
      <c r="BX84" s="240"/>
      <c r="BY84" s="196"/>
      <c r="BZ84" s="239"/>
      <c r="CA84" s="239"/>
      <c r="CC84" s="239"/>
      <c r="CD84" s="239"/>
      <c r="CE84" s="196"/>
      <c r="CG84" s="196"/>
      <c r="CH84" s="238"/>
      <c r="CI84" s="238"/>
      <c r="CJ84" s="190"/>
      <c r="CK84" s="238"/>
      <c r="CL84" s="238"/>
      <c r="CM84" s="196"/>
      <c r="CN84" s="239"/>
      <c r="CO84" s="239"/>
      <c r="CR84" s="240"/>
      <c r="CS84" s="196"/>
      <c r="CT84" s="239"/>
      <c r="CU84" s="239"/>
      <c r="CW84" s="239"/>
      <c r="CX84" s="239"/>
      <c r="CY84" s="218"/>
      <c r="DA84" s="196"/>
      <c r="DB84" s="238"/>
      <c r="DC84" s="238"/>
      <c r="DD84" s="190"/>
      <c r="DE84" s="238"/>
      <c r="DF84" s="238"/>
      <c r="DG84" s="196"/>
      <c r="DH84" s="239"/>
      <c r="DI84" s="239"/>
      <c r="DL84" s="240"/>
      <c r="DM84" s="196"/>
      <c r="DN84" s="239"/>
      <c r="DO84" s="239"/>
      <c r="DQ84" s="239"/>
      <c r="DR84" s="239"/>
      <c r="DS84" s="218"/>
      <c r="DU84" s="196"/>
      <c r="DV84" s="238"/>
      <c r="DW84" s="238"/>
      <c r="DX84" s="190"/>
      <c r="DY84" s="238"/>
      <c r="DZ84" s="238"/>
      <c r="EA84" s="196"/>
      <c r="EC84" s="241"/>
      <c r="EF84" s="240"/>
      <c r="EG84" s="196"/>
      <c r="EH84" s="239"/>
      <c r="EI84" s="239"/>
      <c r="EK84" s="239"/>
      <c r="EL84" s="239"/>
      <c r="EM84" s="218"/>
      <c r="EO84" s="196"/>
      <c r="EP84" s="238"/>
      <c r="EQ84" s="238"/>
      <c r="ER84" s="190"/>
      <c r="ES84" s="238"/>
      <c r="ET84" s="238"/>
      <c r="EU84" s="196"/>
      <c r="EV84" s="239"/>
      <c r="EW84" s="239"/>
      <c r="EZ84" s="240"/>
      <c r="FA84" s="196"/>
      <c r="FB84" s="239"/>
      <c r="FC84" s="239"/>
      <c r="FE84" s="239"/>
      <c r="FF84" s="239"/>
      <c r="FG84" s="218"/>
      <c r="FI84" s="196"/>
      <c r="FJ84" s="238"/>
      <c r="FK84" s="238"/>
      <c r="FL84" s="190"/>
      <c r="FM84" s="238"/>
      <c r="FN84" s="238"/>
      <c r="FO84" s="196"/>
      <c r="FP84" s="239"/>
      <c r="FQ84" s="239"/>
      <c r="FT84" s="240"/>
      <c r="FU84" s="196"/>
      <c r="FV84" s="239"/>
      <c r="FW84" s="239"/>
      <c r="FY84" s="239"/>
      <c r="FZ84" s="239"/>
      <c r="GA84" s="218"/>
      <c r="GI84" s="242"/>
      <c r="GN84" s="240"/>
      <c r="GU84" s="218"/>
      <c r="HC84" s="242"/>
      <c r="HH84" s="240"/>
      <c r="HO84" s="218"/>
      <c r="HW84" s="242"/>
      <c r="IB84" s="240"/>
      <c r="II84" s="218"/>
      <c r="IQ84" s="242"/>
      <c r="IV84" s="240"/>
    </row>
    <row r="85" spans="1:256" s="216" customFormat="1" ht="13.5" customHeight="1" x14ac:dyDescent="0.25">
      <c r="B85" s="190"/>
      <c r="C85" s="218"/>
      <c r="E85" s="196"/>
      <c r="F85" s="238"/>
      <c r="G85" s="239"/>
      <c r="H85" s="190"/>
      <c r="I85" s="238"/>
      <c r="J85" s="239"/>
      <c r="K85" s="196"/>
      <c r="L85" s="239"/>
      <c r="M85" s="239"/>
      <c r="P85" s="240"/>
      <c r="Q85" s="196"/>
      <c r="R85" s="239"/>
      <c r="S85" s="239"/>
      <c r="U85" s="239"/>
      <c r="V85" s="239"/>
      <c r="W85" s="218"/>
      <c r="Y85" s="196"/>
      <c r="Z85" s="238"/>
      <c r="AA85" s="238"/>
      <c r="AB85" s="190"/>
      <c r="AC85" s="238"/>
      <c r="AD85" s="238"/>
      <c r="AE85" s="196"/>
      <c r="AF85" s="239"/>
      <c r="AG85" s="239"/>
      <c r="AJ85" s="240"/>
      <c r="AK85" s="196"/>
      <c r="AM85" s="239"/>
      <c r="AO85" s="239"/>
      <c r="AP85" s="239"/>
      <c r="AQ85" s="218"/>
      <c r="AS85" s="196"/>
      <c r="AT85" s="238"/>
      <c r="AU85" s="238"/>
      <c r="AV85" s="190"/>
      <c r="AW85" s="238"/>
      <c r="AX85" s="238"/>
      <c r="AY85" s="196"/>
      <c r="AZ85" s="239"/>
      <c r="BA85" s="239"/>
      <c r="BD85" s="240"/>
      <c r="BE85" s="196"/>
      <c r="BF85" s="239"/>
      <c r="BG85" s="239"/>
      <c r="BI85" s="239"/>
      <c r="BJ85" s="239"/>
      <c r="BK85" s="218"/>
      <c r="BM85" s="196"/>
      <c r="BN85" s="238"/>
      <c r="BO85" s="238"/>
      <c r="BP85" s="190"/>
      <c r="BQ85" s="238"/>
      <c r="BR85" s="238"/>
      <c r="BS85" s="196"/>
      <c r="BT85" s="239"/>
      <c r="BU85" s="239"/>
      <c r="BX85" s="240"/>
      <c r="BY85" s="196"/>
      <c r="BZ85" s="239"/>
      <c r="CA85" s="239"/>
      <c r="CC85" s="239"/>
      <c r="CD85" s="239"/>
      <c r="CE85" s="196"/>
      <c r="CG85" s="196"/>
      <c r="CH85" s="238"/>
      <c r="CI85" s="238"/>
      <c r="CJ85" s="190"/>
      <c r="CK85" s="238"/>
      <c r="CL85" s="238"/>
      <c r="CM85" s="196"/>
      <c r="CN85" s="239"/>
      <c r="CO85" s="239"/>
      <c r="CR85" s="240"/>
      <c r="CS85" s="196"/>
      <c r="CT85" s="239"/>
      <c r="CU85" s="239"/>
      <c r="CW85" s="239"/>
      <c r="CX85" s="239"/>
      <c r="CY85" s="218"/>
      <c r="DA85" s="196"/>
      <c r="DB85" s="238"/>
      <c r="DC85" s="238"/>
      <c r="DD85" s="190"/>
      <c r="DE85" s="238"/>
      <c r="DF85" s="238"/>
      <c r="DG85" s="196"/>
      <c r="DH85" s="239"/>
      <c r="DI85" s="239"/>
      <c r="DL85" s="240"/>
      <c r="DM85" s="196"/>
      <c r="DN85" s="239"/>
      <c r="DO85" s="239"/>
      <c r="DQ85" s="239"/>
      <c r="DR85" s="239"/>
      <c r="DS85" s="218"/>
      <c r="DU85" s="196"/>
      <c r="DV85" s="238"/>
      <c r="DW85" s="238"/>
      <c r="DX85" s="190"/>
      <c r="DY85" s="238"/>
      <c r="DZ85" s="238"/>
      <c r="EA85" s="196"/>
      <c r="EC85" s="241"/>
      <c r="EF85" s="240"/>
      <c r="EG85" s="196"/>
      <c r="EH85" s="239"/>
      <c r="EI85" s="239"/>
      <c r="EK85" s="239"/>
      <c r="EL85" s="239"/>
      <c r="EM85" s="218"/>
      <c r="EO85" s="196"/>
      <c r="EP85" s="238"/>
      <c r="EQ85" s="238"/>
      <c r="ER85" s="190"/>
      <c r="ES85" s="238"/>
      <c r="ET85" s="238"/>
      <c r="EU85" s="196"/>
      <c r="EV85" s="239"/>
      <c r="EW85" s="239"/>
      <c r="EZ85" s="240"/>
      <c r="FA85" s="196"/>
      <c r="FB85" s="239"/>
      <c r="FC85" s="239"/>
      <c r="FE85" s="239"/>
      <c r="FF85" s="239"/>
      <c r="FG85" s="218"/>
      <c r="FI85" s="196"/>
      <c r="FJ85" s="238"/>
      <c r="FK85" s="238"/>
      <c r="FL85" s="190"/>
      <c r="FM85" s="238"/>
      <c r="FN85" s="238"/>
      <c r="FO85" s="196"/>
      <c r="FP85" s="239"/>
      <c r="FQ85" s="239"/>
      <c r="FT85" s="240"/>
      <c r="FU85" s="196"/>
      <c r="FV85" s="239"/>
      <c r="FW85" s="239"/>
      <c r="FY85" s="239"/>
      <c r="FZ85" s="239"/>
      <c r="GA85" s="218"/>
      <c r="GI85" s="242"/>
      <c r="GN85" s="240"/>
      <c r="GU85" s="218"/>
      <c r="HC85" s="242"/>
      <c r="HH85" s="240"/>
      <c r="HO85" s="218"/>
      <c r="HW85" s="242"/>
      <c r="IB85" s="240"/>
      <c r="II85" s="218"/>
      <c r="IQ85" s="242"/>
      <c r="IV85" s="240"/>
    </row>
    <row r="86" spans="1:256" s="216" customFormat="1" ht="13.5" customHeight="1" x14ac:dyDescent="0.25">
      <c r="B86" s="190"/>
      <c r="C86" s="218"/>
      <c r="E86" s="196"/>
      <c r="F86" s="238"/>
      <c r="G86" s="239"/>
      <c r="H86" s="190"/>
      <c r="I86" s="238"/>
      <c r="J86" s="239"/>
      <c r="K86" s="196"/>
      <c r="L86" s="239"/>
      <c r="M86" s="239"/>
      <c r="P86" s="240"/>
      <c r="Q86" s="196"/>
      <c r="R86" s="239"/>
      <c r="S86" s="239"/>
      <c r="U86" s="239"/>
      <c r="V86" s="239"/>
      <c r="W86" s="218"/>
      <c r="Y86" s="196"/>
      <c r="Z86" s="238"/>
      <c r="AA86" s="238"/>
      <c r="AB86" s="190"/>
      <c r="AC86" s="238"/>
      <c r="AD86" s="238"/>
      <c r="AE86" s="196"/>
      <c r="AF86" s="239"/>
      <c r="AG86" s="239"/>
      <c r="AJ86" s="240"/>
      <c r="AK86" s="196"/>
      <c r="AM86" s="239"/>
      <c r="AO86" s="239"/>
      <c r="AP86" s="239"/>
      <c r="AQ86" s="218"/>
      <c r="AS86" s="196"/>
      <c r="AT86" s="238"/>
      <c r="AU86" s="238"/>
      <c r="AV86" s="190"/>
      <c r="AW86" s="238"/>
      <c r="AX86" s="238"/>
      <c r="AY86" s="196"/>
      <c r="AZ86" s="239"/>
      <c r="BA86" s="239"/>
      <c r="BD86" s="240"/>
      <c r="BE86" s="196"/>
      <c r="BF86" s="239"/>
      <c r="BG86" s="239"/>
      <c r="BI86" s="239"/>
      <c r="BJ86" s="239"/>
      <c r="BK86" s="218"/>
      <c r="BM86" s="196"/>
      <c r="BN86" s="238"/>
      <c r="BO86" s="238"/>
      <c r="BP86" s="190"/>
      <c r="BQ86" s="238"/>
      <c r="BR86" s="238"/>
      <c r="BS86" s="196"/>
      <c r="BT86" s="239"/>
      <c r="BU86" s="239"/>
      <c r="BX86" s="240"/>
      <c r="BY86" s="196"/>
      <c r="BZ86" s="239"/>
      <c r="CA86" s="239"/>
      <c r="CC86" s="239"/>
      <c r="CD86" s="239"/>
      <c r="CE86" s="196"/>
      <c r="CG86" s="196"/>
      <c r="CH86" s="238"/>
      <c r="CI86" s="238"/>
      <c r="CJ86" s="190"/>
      <c r="CK86" s="238"/>
      <c r="CL86" s="238"/>
      <c r="CM86" s="196"/>
      <c r="CN86" s="239"/>
      <c r="CO86" s="239"/>
      <c r="CR86" s="240"/>
      <c r="CS86" s="196"/>
      <c r="CT86" s="239"/>
      <c r="CU86" s="239"/>
      <c r="CW86" s="239"/>
      <c r="CX86" s="239"/>
      <c r="CY86" s="218"/>
      <c r="DA86" s="196"/>
      <c r="DB86" s="238"/>
      <c r="DC86" s="238"/>
      <c r="DD86" s="190"/>
      <c r="DE86" s="238"/>
      <c r="DF86" s="238"/>
      <c r="DG86" s="196"/>
      <c r="DH86" s="239"/>
      <c r="DI86" s="239"/>
      <c r="DL86" s="240"/>
      <c r="DM86" s="196"/>
      <c r="DN86" s="239"/>
      <c r="DO86" s="239"/>
      <c r="DQ86" s="239"/>
      <c r="DR86" s="239"/>
      <c r="DS86" s="218"/>
      <c r="DU86" s="196"/>
      <c r="DV86" s="238"/>
      <c r="DW86" s="238"/>
      <c r="DX86" s="190"/>
      <c r="DY86" s="238"/>
      <c r="DZ86" s="238"/>
      <c r="EA86" s="196"/>
      <c r="EC86" s="241"/>
      <c r="EF86" s="240"/>
      <c r="EG86" s="196"/>
      <c r="EH86" s="239"/>
      <c r="EI86" s="239"/>
      <c r="EK86" s="239"/>
      <c r="EL86" s="239"/>
      <c r="EM86" s="218"/>
      <c r="EO86" s="196"/>
      <c r="EP86" s="238"/>
      <c r="EQ86" s="238"/>
      <c r="ER86" s="190"/>
      <c r="ES86" s="238"/>
      <c r="ET86" s="238"/>
      <c r="EU86" s="196"/>
      <c r="EV86" s="239"/>
      <c r="EW86" s="239"/>
      <c r="EZ86" s="240"/>
      <c r="FA86" s="196"/>
      <c r="FB86" s="239"/>
      <c r="FC86" s="239"/>
      <c r="FE86" s="239"/>
      <c r="FF86" s="239"/>
      <c r="FG86" s="218"/>
      <c r="FI86" s="196"/>
      <c r="FJ86" s="238"/>
      <c r="FK86" s="238"/>
      <c r="FL86" s="190"/>
      <c r="FM86" s="238"/>
      <c r="FN86" s="238"/>
      <c r="FO86" s="196"/>
      <c r="FP86" s="239"/>
      <c r="FQ86" s="239"/>
      <c r="FT86" s="240"/>
      <c r="FU86" s="196"/>
      <c r="FV86" s="239"/>
      <c r="FW86" s="239"/>
      <c r="FY86" s="239"/>
      <c r="FZ86" s="239"/>
      <c r="GA86" s="218"/>
      <c r="GI86" s="242"/>
      <c r="GN86" s="240"/>
      <c r="GU86" s="218"/>
      <c r="HC86" s="242"/>
      <c r="HH86" s="240"/>
      <c r="HO86" s="218"/>
      <c r="HW86" s="242"/>
      <c r="IB86" s="240"/>
      <c r="II86" s="218"/>
      <c r="IQ86" s="242"/>
      <c r="IV86" s="240"/>
    </row>
    <row r="87" spans="1:256" s="216" customFormat="1" ht="13.5" customHeight="1" x14ac:dyDescent="0.25">
      <c r="B87" s="190"/>
      <c r="C87" s="218"/>
      <c r="E87" s="196"/>
      <c r="F87" s="238"/>
      <c r="G87" s="239"/>
      <c r="H87" s="190"/>
      <c r="I87" s="238"/>
      <c r="J87" s="239"/>
      <c r="K87" s="196"/>
      <c r="L87" s="239"/>
      <c r="M87" s="239"/>
      <c r="P87" s="240"/>
      <c r="Q87" s="196"/>
      <c r="R87" s="239"/>
      <c r="S87" s="239"/>
      <c r="U87" s="239"/>
      <c r="V87" s="239"/>
      <c r="W87" s="218"/>
      <c r="Y87" s="196"/>
      <c r="Z87" s="238"/>
      <c r="AA87" s="238"/>
      <c r="AB87" s="190"/>
      <c r="AC87" s="238"/>
      <c r="AD87" s="238"/>
      <c r="AE87" s="196"/>
      <c r="AF87" s="239"/>
      <c r="AG87" s="239"/>
      <c r="AJ87" s="240"/>
      <c r="AK87" s="196"/>
      <c r="AM87" s="239"/>
      <c r="AO87" s="239"/>
      <c r="AP87" s="239"/>
      <c r="AQ87" s="218"/>
      <c r="AS87" s="196"/>
      <c r="AT87" s="238"/>
      <c r="AU87" s="238"/>
      <c r="AV87" s="190"/>
      <c r="AW87" s="238"/>
      <c r="AX87" s="238"/>
      <c r="AY87" s="196"/>
      <c r="AZ87" s="239"/>
      <c r="BA87" s="239"/>
      <c r="BD87" s="240"/>
      <c r="BE87" s="196"/>
      <c r="BF87" s="239"/>
      <c r="BG87" s="239"/>
      <c r="BI87" s="239"/>
      <c r="BJ87" s="239"/>
      <c r="BK87" s="218"/>
      <c r="BM87" s="196"/>
      <c r="BN87" s="238"/>
      <c r="BO87" s="238"/>
      <c r="BP87" s="190"/>
      <c r="BQ87" s="238"/>
      <c r="BR87" s="238"/>
      <c r="BS87" s="196"/>
      <c r="BT87" s="239"/>
      <c r="BU87" s="239"/>
      <c r="BX87" s="240"/>
      <c r="BY87" s="196"/>
      <c r="BZ87" s="239"/>
      <c r="CA87" s="239"/>
      <c r="CC87" s="239"/>
      <c r="CD87" s="239"/>
      <c r="CE87" s="196"/>
      <c r="CG87" s="196"/>
      <c r="CH87" s="238"/>
      <c r="CI87" s="238"/>
      <c r="CJ87" s="190"/>
      <c r="CK87" s="238"/>
      <c r="CL87" s="238"/>
      <c r="CM87" s="196"/>
      <c r="CN87" s="239"/>
      <c r="CO87" s="239"/>
      <c r="CR87" s="240"/>
      <c r="CS87" s="196"/>
      <c r="CT87" s="239"/>
      <c r="CU87" s="239"/>
      <c r="CW87" s="239"/>
      <c r="CX87" s="239"/>
      <c r="CY87" s="218"/>
      <c r="DA87" s="196"/>
      <c r="DB87" s="238"/>
      <c r="DC87" s="238"/>
      <c r="DD87" s="190"/>
      <c r="DE87" s="238"/>
      <c r="DF87" s="238"/>
      <c r="DG87" s="196"/>
      <c r="DH87" s="239"/>
      <c r="DI87" s="239"/>
      <c r="DL87" s="240"/>
      <c r="DM87" s="196"/>
      <c r="DN87" s="239"/>
      <c r="DO87" s="239"/>
      <c r="DQ87" s="239"/>
      <c r="DR87" s="239"/>
      <c r="DS87" s="218"/>
      <c r="DU87" s="196"/>
      <c r="DV87" s="238"/>
      <c r="DW87" s="238"/>
      <c r="DX87" s="190"/>
      <c r="DY87" s="238"/>
      <c r="DZ87" s="238"/>
      <c r="EA87" s="196"/>
      <c r="EC87" s="241"/>
      <c r="EF87" s="240"/>
      <c r="EG87" s="196"/>
      <c r="EH87" s="239"/>
      <c r="EI87" s="239"/>
      <c r="EK87" s="239"/>
      <c r="EL87" s="239"/>
      <c r="EM87" s="218"/>
      <c r="EO87" s="196"/>
      <c r="EP87" s="238"/>
      <c r="EQ87" s="238"/>
      <c r="ER87" s="190"/>
      <c r="ES87" s="238"/>
      <c r="ET87" s="238"/>
      <c r="EU87" s="196"/>
      <c r="EV87" s="239"/>
      <c r="EW87" s="239"/>
      <c r="EZ87" s="240"/>
      <c r="FA87" s="196"/>
      <c r="FB87" s="239"/>
      <c r="FC87" s="239"/>
      <c r="FE87" s="239"/>
      <c r="FF87" s="239"/>
      <c r="FG87" s="218"/>
      <c r="FI87" s="196"/>
      <c r="FJ87" s="238"/>
      <c r="FK87" s="238"/>
      <c r="FL87" s="190"/>
      <c r="FM87" s="238"/>
      <c r="FN87" s="238"/>
      <c r="FO87" s="196"/>
      <c r="FP87" s="239"/>
      <c r="FQ87" s="239"/>
      <c r="FT87" s="240"/>
      <c r="FU87" s="196"/>
      <c r="FV87" s="239"/>
      <c r="FW87" s="239"/>
      <c r="FY87" s="239"/>
      <c r="FZ87" s="239"/>
      <c r="GA87" s="218"/>
      <c r="GI87" s="242"/>
      <c r="GN87" s="240"/>
      <c r="GU87" s="218"/>
      <c r="HC87" s="242"/>
      <c r="HH87" s="240"/>
      <c r="HO87" s="218"/>
      <c r="HW87" s="242"/>
      <c r="IB87" s="240"/>
      <c r="II87" s="218"/>
      <c r="IQ87" s="242"/>
      <c r="IV87" s="240"/>
    </row>
    <row r="88" spans="1:256" ht="13.5" customHeight="1" x14ac:dyDescent="0.25">
      <c r="A88" s="216"/>
      <c r="C88" s="218"/>
      <c r="D88" s="216"/>
      <c r="E88" s="196"/>
      <c r="F88" s="238"/>
      <c r="G88" s="239"/>
      <c r="I88" s="238"/>
      <c r="J88" s="239"/>
      <c r="K88" s="196"/>
      <c r="L88" s="239"/>
      <c r="M88" s="239"/>
      <c r="N88" s="216"/>
      <c r="O88" s="216"/>
      <c r="P88" s="240"/>
      <c r="Q88" s="196"/>
      <c r="R88" s="239"/>
      <c r="S88" s="239"/>
      <c r="T88" s="216"/>
      <c r="U88" s="239"/>
      <c r="V88" s="239"/>
      <c r="W88" s="218"/>
      <c r="X88" s="216"/>
      <c r="Y88" s="196"/>
      <c r="Z88" s="238"/>
      <c r="AA88" s="238"/>
      <c r="AC88" s="238"/>
      <c r="AD88" s="238"/>
      <c r="AE88" s="196"/>
      <c r="AF88" s="239"/>
      <c r="AG88" s="239"/>
      <c r="AH88" s="216"/>
      <c r="AI88" s="216"/>
      <c r="AJ88" s="240"/>
      <c r="AK88" s="196"/>
      <c r="AL88" s="216"/>
      <c r="AM88" s="239"/>
      <c r="AN88" s="216"/>
      <c r="AO88" s="239"/>
      <c r="AP88" s="239"/>
      <c r="AQ88" s="218"/>
      <c r="AR88" s="216"/>
      <c r="AS88" s="196"/>
      <c r="AT88" s="238"/>
      <c r="AU88" s="238"/>
      <c r="AW88" s="238"/>
      <c r="AX88" s="238"/>
      <c r="AY88" s="196"/>
      <c r="AZ88" s="239"/>
      <c r="BA88" s="239"/>
      <c r="BB88" s="216"/>
      <c r="BC88" s="216"/>
      <c r="BD88" s="240"/>
      <c r="BE88" s="196"/>
      <c r="BF88" s="239"/>
      <c r="BG88" s="239"/>
      <c r="BH88" s="216"/>
      <c r="BI88" s="239"/>
      <c r="BJ88" s="239"/>
      <c r="BK88" s="218"/>
      <c r="BL88" s="216"/>
      <c r="BM88" s="196"/>
      <c r="BN88" s="238"/>
      <c r="BO88" s="238"/>
      <c r="BQ88" s="238"/>
      <c r="BR88" s="238"/>
      <c r="BS88" s="196"/>
      <c r="BT88" s="239"/>
      <c r="BU88" s="239"/>
      <c r="BV88" s="216"/>
      <c r="BW88" s="216"/>
      <c r="BX88" s="240"/>
      <c r="BY88" s="196"/>
      <c r="BZ88" s="239"/>
      <c r="CA88" s="239"/>
      <c r="CB88" s="216"/>
      <c r="CC88" s="239"/>
      <c r="CD88" s="239"/>
      <c r="CE88" s="196"/>
      <c r="CF88" s="216"/>
      <c r="CG88" s="196"/>
      <c r="CH88" s="238"/>
      <c r="CI88" s="238"/>
      <c r="CK88" s="238"/>
      <c r="CL88" s="238"/>
      <c r="CM88" s="196"/>
      <c r="CN88" s="239"/>
      <c r="CO88" s="239"/>
      <c r="CP88" s="216"/>
      <c r="CQ88" s="216"/>
      <c r="CR88" s="240"/>
      <c r="CS88" s="196"/>
      <c r="CT88" s="239"/>
      <c r="CU88" s="239"/>
      <c r="CV88" s="216"/>
      <c r="CW88" s="239"/>
      <c r="CX88" s="239"/>
      <c r="CY88" s="218"/>
      <c r="CZ88" s="216"/>
      <c r="DA88" s="196"/>
      <c r="DB88" s="238"/>
      <c r="DC88" s="238"/>
      <c r="DE88" s="238"/>
      <c r="DF88" s="238"/>
      <c r="DG88" s="196"/>
      <c r="DH88" s="239"/>
      <c r="DI88" s="239"/>
      <c r="DJ88" s="216"/>
      <c r="DK88" s="216"/>
      <c r="DL88" s="240"/>
      <c r="DM88" s="196"/>
      <c r="DN88" s="239"/>
      <c r="DO88" s="239"/>
      <c r="DP88" s="216"/>
      <c r="DQ88" s="239"/>
      <c r="DR88" s="239"/>
      <c r="DS88" s="218"/>
      <c r="DT88" s="216"/>
      <c r="DU88" s="196"/>
      <c r="DV88" s="238"/>
      <c r="DW88" s="238"/>
      <c r="DY88" s="238"/>
      <c r="DZ88" s="238"/>
      <c r="EA88" s="196"/>
      <c r="EB88" s="216"/>
      <c r="EC88" s="241"/>
      <c r="ED88" s="216"/>
      <c r="EE88" s="216"/>
      <c r="EF88" s="240"/>
      <c r="EG88" s="196"/>
      <c r="EH88" s="239"/>
      <c r="EI88" s="239"/>
      <c r="EJ88" s="216"/>
      <c r="EK88" s="239"/>
      <c r="EL88" s="239"/>
      <c r="EM88" s="218"/>
      <c r="EN88" s="216"/>
      <c r="EO88" s="196"/>
      <c r="EP88" s="238"/>
      <c r="EQ88" s="238"/>
      <c r="ES88" s="238"/>
      <c r="ET88" s="238"/>
      <c r="EU88" s="196"/>
      <c r="EV88" s="239"/>
      <c r="EW88" s="239"/>
      <c r="EX88" s="216"/>
      <c r="EY88" s="216"/>
      <c r="EZ88" s="240"/>
      <c r="FA88" s="196"/>
      <c r="FB88" s="239"/>
      <c r="FC88" s="239"/>
      <c r="FD88" s="216"/>
      <c r="FE88" s="239"/>
      <c r="FF88" s="239"/>
      <c r="FG88" s="218"/>
      <c r="FH88" s="216"/>
      <c r="FI88" s="196"/>
      <c r="FJ88" s="238"/>
      <c r="FK88" s="238"/>
      <c r="FM88" s="238"/>
      <c r="FN88" s="238"/>
      <c r="FO88" s="196"/>
      <c r="FP88" s="239"/>
      <c r="FQ88" s="239"/>
      <c r="FR88" s="216"/>
      <c r="FS88" s="216"/>
      <c r="FT88" s="240"/>
      <c r="FU88" s="196"/>
      <c r="FV88" s="239"/>
      <c r="FW88" s="239"/>
      <c r="FX88" s="216"/>
      <c r="FY88" s="239"/>
      <c r="FZ88" s="239"/>
      <c r="GA88" s="191"/>
      <c r="GI88" s="224"/>
      <c r="GN88" s="225"/>
      <c r="GU88" s="191"/>
      <c r="HC88" s="224"/>
      <c r="HH88" s="225"/>
      <c r="HO88" s="191"/>
      <c r="HW88" s="224"/>
      <c r="IB88" s="225"/>
      <c r="II88" s="191"/>
      <c r="IQ88" s="224"/>
      <c r="IV88" s="225"/>
    </row>
    <row r="89" spans="1:256" ht="13.5" customHeight="1" x14ac:dyDescent="0.25">
      <c r="A89" s="216"/>
      <c r="C89" s="218"/>
      <c r="D89" s="216"/>
      <c r="E89" s="196"/>
      <c r="F89" s="238"/>
      <c r="G89" s="239"/>
      <c r="I89" s="238"/>
      <c r="J89" s="239"/>
      <c r="K89" s="196"/>
      <c r="L89" s="239"/>
      <c r="M89" s="239"/>
      <c r="N89" s="216"/>
      <c r="O89" s="216"/>
      <c r="P89" s="240"/>
      <c r="Q89" s="196"/>
      <c r="R89" s="239"/>
      <c r="S89" s="239"/>
      <c r="T89" s="216"/>
      <c r="U89" s="239"/>
      <c r="V89" s="239"/>
      <c r="W89" s="218"/>
      <c r="X89" s="216"/>
      <c r="Y89" s="196"/>
      <c r="Z89" s="238"/>
      <c r="AA89" s="238"/>
      <c r="AC89" s="238"/>
      <c r="AD89" s="238"/>
      <c r="AE89" s="196"/>
      <c r="AF89" s="239"/>
      <c r="AG89" s="239"/>
      <c r="AH89" s="216"/>
      <c r="AI89" s="216"/>
      <c r="AJ89" s="240"/>
      <c r="AK89" s="196"/>
      <c r="AL89" s="216"/>
      <c r="AM89" s="239"/>
      <c r="AN89" s="216"/>
      <c r="AO89" s="239"/>
      <c r="AP89" s="239"/>
      <c r="AQ89" s="218"/>
      <c r="AR89" s="216"/>
      <c r="AS89" s="196"/>
      <c r="AT89" s="238"/>
      <c r="AU89" s="238"/>
      <c r="AW89" s="238"/>
      <c r="AX89" s="238"/>
      <c r="AY89" s="196"/>
      <c r="AZ89" s="239"/>
      <c r="BA89" s="239"/>
      <c r="BB89" s="216"/>
      <c r="BC89" s="216"/>
      <c r="BD89" s="240"/>
      <c r="BE89" s="196"/>
      <c r="BF89" s="239"/>
      <c r="BG89" s="239"/>
      <c r="BH89" s="216"/>
      <c r="BI89" s="239"/>
      <c r="BJ89" s="239"/>
      <c r="BK89" s="218"/>
      <c r="BL89" s="216"/>
      <c r="BM89" s="196"/>
      <c r="BN89" s="238"/>
      <c r="BO89" s="238"/>
      <c r="BQ89" s="238"/>
      <c r="BR89" s="238"/>
      <c r="BS89" s="196"/>
      <c r="BT89" s="239"/>
      <c r="BU89" s="239"/>
      <c r="BV89" s="216"/>
      <c r="BW89" s="216"/>
      <c r="BX89" s="240"/>
      <c r="BY89" s="196"/>
      <c r="BZ89" s="239"/>
      <c r="CA89" s="239"/>
      <c r="CB89" s="216"/>
      <c r="CC89" s="239"/>
      <c r="CD89" s="239"/>
      <c r="CE89" s="196"/>
      <c r="CF89" s="216"/>
      <c r="CG89" s="196"/>
      <c r="CH89" s="238"/>
      <c r="CI89" s="238"/>
      <c r="CK89" s="238"/>
      <c r="CL89" s="238"/>
      <c r="CM89" s="196"/>
      <c r="CN89" s="239"/>
      <c r="CO89" s="239"/>
      <c r="CP89" s="216"/>
      <c r="CQ89" s="216"/>
      <c r="CR89" s="240"/>
      <c r="CS89" s="196"/>
      <c r="CT89" s="239"/>
      <c r="CU89" s="239"/>
      <c r="CV89" s="216"/>
      <c r="CW89" s="239"/>
      <c r="CX89" s="239"/>
      <c r="CY89" s="218"/>
      <c r="CZ89" s="216"/>
      <c r="DA89" s="196"/>
      <c r="DB89" s="238"/>
      <c r="DC89" s="238"/>
      <c r="DE89" s="238"/>
      <c r="DF89" s="238"/>
      <c r="DG89" s="196"/>
      <c r="DH89" s="239"/>
      <c r="DI89" s="239"/>
      <c r="DJ89" s="216"/>
      <c r="DK89" s="216"/>
      <c r="DL89" s="240"/>
      <c r="DM89" s="196"/>
      <c r="DN89" s="239"/>
      <c r="DO89" s="239"/>
      <c r="DP89" s="216"/>
      <c r="DQ89" s="239"/>
      <c r="DR89" s="239"/>
      <c r="DS89" s="218"/>
      <c r="DT89" s="216"/>
      <c r="DU89" s="196"/>
      <c r="DV89" s="238"/>
      <c r="DW89" s="238"/>
      <c r="DY89" s="238"/>
      <c r="DZ89" s="238"/>
      <c r="EA89" s="196"/>
      <c r="EB89" s="216"/>
      <c r="EC89" s="241"/>
      <c r="ED89" s="216"/>
      <c r="EE89" s="216"/>
      <c r="EF89" s="240"/>
      <c r="EG89" s="196"/>
      <c r="EH89" s="239"/>
      <c r="EI89" s="239"/>
      <c r="EJ89" s="216"/>
      <c r="EK89" s="239"/>
      <c r="EL89" s="239"/>
      <c r="EM89" s="218"/>
      <c r="EN89" s="216"/>
      <c r="EO89" s="196"/>
      <c r="EP89" s="238"/>
      <c r="EQ89" s="238"/>
      <c r="ES89" s="238"/>
      <c r="ET89" s="238"/>
      <c r="EU89" s="196"/>
      <c r="EV89" s="239"/>
      <c r="EW89" s="239"/>
      <c r="EX89" s="216"/>
      <c r="EY89" s="216"/>
      <c r="EZ89" s="240"/>
      <c r="FA89" s="196"/>
      <c r="FB89" s="239"/>
      <c r="FC89" s="239"/>
      <c r="FD89" s="216"/>
      <c r="FE89" s="239"/>
      <c r="FF89" s="239"/>
      <c r="FG89" s="218"/>
      <c r="FH89" s="216"/>
      <c r="FI89" s="196"/>
      <c r="FJ89" s="238"/>
      <c r="FK89" s="238"/>
      <c r="FM89" s="238"/>
      <c r="FN89" s="238"/>
      <c r="FO89" s="196"/>
      <c r="FP89" s="239"/>
      <c r="FQ89" s="239"/>
      <c r="FR89" s="216"/>
      <c r="FS89" s="216"/>
      <c r="FT89" s="240"/>
      <c r="FU89" s="196"/>
      <c r="FV89" s="239"/>
      <c r="FW89" s="239"/>
      <c r="FX89" s="216"/>
      <c r="FY89" s="239"/>
      <c r="FZ89" s="239"/>
      <c r="GA89" s="191"/>
      <c r="GI89" s="224"/>
      <c r="GN89" s="225"/>
      <c r="GU89" s="191"/>
      <c r="HC89" s="224"/>
      <c r="HH89" s="225"/>
      <c r="HO89" s="191"/>
      <c r="HW89" s="224"/>
      <c r="IB89" s="225"/>
      <c r="II89" s="191"/>
      <c r="IQ89" s="224"/>
      <c r="IV89" s="225"/>
    </row>
    <row r="90" spans="1:256" ht="13.5" customHeight="1" x14ac:dyDescent="0.25">
      <c r="A90" s="216"/>
      <c r="C90" s="218"/>
      <c r="D90" s="216"/>
      <c r="E90" s="196"/>
      <c r="F90" s="238"/>
      <c r="G90" s="239"/>
      <c r="I90" s="238"/>
      <c r="J90" s="239"/>
      <c r="K90" s="196"/>
      <c r="L90" s="239"/>
      <c r="M90" s="239"/>
      <c r="N90" s="216"/>
      <c r="O90" s="216"/>
      <c r="P90" s="240"/>
      <c r="Q90" s="196"/>
      <c r="R90" s="239"/>
      <c r="S90" s="239"/>
      <c r="T90" s="216"/>
      <c r="U90" s="239"/>
      <c r="V90" s="239"/>
      <c r="W90" s="218"/>
      <c r="X90" s="216"/>
      <c r="Y90" s="196"/>
      <c r="Z90" s="238"/>
      <c r="AA90" s="238"/>
      <c r="AC90" s="238"/>
      <c r="AD90" s="238"/>
      <c r="AE90" s="196"/>
      <c r="AF90" s="239"/>
      <c r="AG90" s="239"/>
      <c r="AH90" s="216"/>
      <c r="AI90" s="216"/>
      <c r="AJ90" s="240"/>
      <c r="AK90" s="196"/>
      <c r="AL90" s="216"/>
      <c r="AM90" s="239"/>
      <c r="AN90" s="216"/>
      <c r="AO90" s="239"/>
      <c r="AP90" s="239"/>
      <c r="AQ90" s="218"/>
      <c r="AR90" s="216"/>
      <c r="AS90" s="196"/>
      <c r="AT90" s="238"/>
      <c r="AU90" s="238"/>
      <c r="AW90" s="238"/>
      <c r="AX90" s="238"/>
      <c r="AY90" s="196"/>
      <c r="AZ90" s="239"/>
      <c r="BA90" s="239"/>
      <c r="BB90" s="216"/>
      <c r="BC90" s="216"/>
      <c r="BD90" s="240"/>
      <c r="BE90" s="196"/>
      <c r="BF90" s="239"/>
      <c r="BG90" s="239"/>
      <c r="BH90" s="216"/>
      <c r="BI90" s="239"/>
      <c r="BJ90" s="239"/>
      <c r="BK90" s="218"/>
      <c r="BL90" s="216"/>
      <c r="BM90" s="196"/>
      <c r="BN90" s="238"/>
      <c r="BO90" s="238"/>
      <c r="BQ90" s="238"/>
      <c r="BR90" s="238"/>
      <c r="BS90" s="196"/>
      <c r="BT90" s="239"/>
      <c r="BU90" s="239"/>
      <c r="BV90" s="216"/>
      <c r="BW90" s="216"/>
      <c r="BX90" s="240"/>
      <c r="BY90" s="196"/>
      <c r="BZ90" s="239"/>
      <c r="CA90" s="239"/>
      <c r="CB90" s="216"/>
      <c r="CC90" s="239"/>
      <c r="CD90" s="239"/>
      <c r="CE90" s="196"/>
      <c r="CF90" s="216"/>
      <c r="CG90" s="196"/>
      <c r="CH90" s="238"/>
      <c r="CI90" s="238"/>
      <c r="CK90" s="238"/>
      <c r="CL90" s="238"/>
      <c r="CM90" s="196"/>
      <c r="CN90" s="239"/>
      <c r="CO90" s="239"/>
      <c r="CP90" s="216"/>
      <c r="CQ90" s="216"/>
      <c r="CR90" s="240"/>
      <c r="CS90" s="196"/>
      <c r="CT90" s="239"/>
      <c r="CU90" s="239"/>
      <c r="CV90" s="216"/>
      <c r="CW90" s="239"/>
      <c r="CX90" s="239"/>
      <c r="CY90" s="218"/>
      <c r="CZ90" s="216"/>
      <c r="DA90" s="196"/>
      <c r="DB90" s="238"/>
      <c r="DC90" s="238"/>
      <c r="DE90" s="238"/>
      <c r="DF90" s="238"/>
      <c r="DG90" s="196"/>
      <c r="DH90" s="239"/>
      <c r="DI90" s="239"/>
      <c r="DJ90" s="216"/>
      <c r="DK90" s="216"/>
      <c r="DL90" s="240"/>
      <c r="DM90" s="196"/>
      <c r="DN90" s="239"/>
      <c r="DO90" s="239"/>
      <c r="DP90" s="216"/>
      <c r="DQ90" s="239"/>
      <c r="DR90" s="239"/>
      <c r="DS90" s="218"/>
      <c r="DT90" s="216"/>
      <c r="DU90" s="196"/>
      <c r="DV90" s="238"/>
      <c r="DW90" s="238"/>
      <c r="DY90" s="238"/>
      <c r="DZ90" s="238"/>
      <c r="EA90" s="196"/>
      <c r="EB90" s="216"/>
      <c r="EC90" s="241"/>
      <c r="ED90" s="216"/>
      <c r="EE90" s="216"/>
      <c r="EF90" s="240"/>
      <c r="EG90" s="196"/>
      <c r="EH90" s="239"/>
      <c r="EI90" s="239"/>
      <c r="EJ90" s="216"/>
      <c r="EK90" s="239"/>
      <c r="EL90" s="239"/>
      <c r="EM90" s="218"/>
      <c r="EN90" s="216"/>
      <c r="EO90" s="196"/>
      <c r="EP90" s="238"/>
      <c r="EQ90" s="238"/>
      <c r="ES90" s="238"/>
      <c r="ET90" s="238"/>
      <c r="EU90" s="196"/>
      <c r="EV90" s="239"/>
      <c r="EW90" s="239"/>
      <c r="EX90" s="216"/>
      <c r="EY90" s="216"/>
      <c r="EZ90" s="240"/>
      <c r="FA90" s="196"/>
      <c r="FB90" s="239"/>
      <c r="FC90" s="239"/>
      <c r="FD90" s="216"/>
      <c r="FE90" s="239"/>
      <c r="FF90" s="239"/>
      <c r="FG90" s="218"/>
      <c r="FH90" s="216"/>
      <c r="FI90" s="196"/>
      <c r="FJ90" s="238"/>
      <c r="FK90" s="238"/>
      <c r="FM90" s="238"/>
      <c r="FN90" s="238"/>
      <c r="FO90" s="196"/>
      <c r="FP90" s="239"/>
      <c r="FQ90" s="239"/>
      <c r="FR90" s="216"/>
      <c r="FS90" s="216"/>
      <c r="FT90" s="240"/>
      <c r="FU90" s="196"/>
      <c r="FV90" s="239"/>
      <c r="FW90" s="239"/>
      <c r="FX90" s="216"/>
      <c r="FY90" s="239"/>
      <c r="FZ90" s="239"/>
      <c r="GA90" s="191"/>
      <c r="GI90" s="224"/>
      <c r="GN90" s="225"/>
      <c r="GU90" s="191"/>
      <c r="HC90" s="224"/>
      <c r="HH90" s="225"/>
      <c r="HO90" s="191"/>
      <c r="HW90" s="224"/>
      <c r="IB90" s="225"/>
      <c r="II90" s="191"/>
      <c r="IQ90" s="224"/>
      <c r="IV90" s="225"/>
    </row>
    <row r="91" spans="1:256" ht="13.5" customHeight="1" x14ac:dyDescent="0.25">
      <c r="A91" s="216"/>
      <c r="C91" s="218"/>
      <c r="D91" s="216"/>
      <c r="E91" s="196"/>
      <c r="F91" s="238"/>
      <c r="G91" s="239"/>
      <c r="I91" s="238"/>
      <c r="J91" s="239"/>
      <c r="K91" s="196"/>
      <c r="L91" s="239"/>
      <c r="M91" s="239"/>
      <c r="N91" s="216"/>
      <c r="O91" s="216"/>
      <c r="P91" s="240"/>
      <c r="Q91" s="196"/>
      <c r="R91" s="239"/>
      <c r="S91" s="239"/>
      <c r="T91" s="216"/>
      <c r="U91" s="239"/>
      <c r="V91" s="239"/>
      <c r="W91" s="218"/>
      <c r="X91" s="216"/>
      <c r="Y91" s="196"/>
      <c r="Z91" s="238"/>
      <c r="AA91" s="238"/>
      <c r="AC91" s="238"/>
      <c r="AD91" s="238"/>
      <c r="AE91" s="196"/>
      <c r="AF91" s="239"/>
      <c r="AG91" s="239"/>
      <c r="AH91" s="216"/>
      <c r="AI91" s="216"/>
      <c r="AJ91" s="240"/>
      <c r="AK91" s="196"/>
      <c r="AL91" s="216"/>
      <c r="AM91" s="239"/>
      <c r="AN91" s="216"/>
      <c r="AO91" s="239"/>
      <c r="AP91" s="239"/>
      <c r="AQ91" s="218"/>
      <c r="AR91" s="216"/>
      <c r="AS91" s="196"/>
      <c r="AT91" s="238"/>
      <c r="AU91" s="238"/>
      <c r="AW91" s="238"/>
      <c r="AX91" s="238"/>
      <c r="AY91" s="196"/>
      <c r="AZ91" s="239"/>
      <c r="BA91" s="239"/>
      <c r="BB91" s="216"/>
      <c r="BC91" s="216"/>
      <c r="BD91" s="240"/>
      <c r="BE91" s="196"/>
      <c r="BF91" s="239"/>
      <c r="BG91" s="239"/>
      <c r="BH91" s="216"/>
      <c r="BI91" s="239"/>
      <c r="BJ91" s="239"/>
      <c r="BK91" s="218"/>
      <c r="BL91" s="216"/>
      <c r="BM91" s="196"/>
      <c r="BN91" s="238"/>
      <c r="BO91" s="238"/>
      <c r="BQ91" s="238"/>
      <c r="BR91" s="238"/>
      <c r="BS91" s="196"/>
      <c r="BT91" s="239"/>
      <c r="BU91" s="239"/>
      <c r="BV91" s="216"/>
      <c r="BW91" s="216"/>
      <c r="BX91" s="240"/>
      <c r="BY91" s="196"/>
      <c r="BZ91" s="239"/>
      <c r="CA91" s="239"/>
      <c r="CB91" s="216"/>
      <c r="CC91" s="239"/>
      <c r="CD91" s="239"/>
      <c r="CE91" s="196"/>
      <c r="CF91" s="216"/>
      <c r="CG91" s="196"/>
      <c r="CH91" s="238"/>
      <c r="CI91" s="238"/>
      <c r="CK91" s="238"/>
      <c r="CL91" s="238"/>
      <c r="CM91" s="196"/>
      <c r="CN91" s="239"/>
      <c r="CO91" s="239"/>
      <c r="CP91" s="216"/>
      <c r="CQ91" s="216"/>
      <c r="CR91" s="240"/>
      <c r="CS91" s="196"/>
      <c r="CT91" s="239"/>
      <c r="CU91" s="239"/>
      <c r="CV91" s="216"/>
      <c r="CW91" s="239"/>
      <c r="CX91" s="239"/>
      <c r="CY91" s="218"/>
      <c r="CZ91" s="216"/>
      <c r="DA91" s="196"/>
      <c r="DB91" s="238"/>
      <c r="DC91" s="238"/>
      <c r="DE91" s="238"/>
      <c r="DF91" s="238"/>
      <c r="DG91" s="196"/>
      <c r="DH91" s="239"/>
      <c r="DI91" s="239"/>
      <c r="DJ91" s="216"/>
      <c r="DK91" s="216"/>
      <c r="DL91" s="240"/>
      <c r="DM91" s="196"/>
      <c r="DN91" s="239"/>
      <c r="DO91" s="239"/>
      <c r="DP91" s="216"/>
      <c r="DQ91" s="239"/>
      <c r="DR91" s="239"/>
      <c r="DS91" s="218"/>
      <c r="DT91" s="216"/>
      <c r="DU91" s="196"/>
      <c r="DV91" s="238"/>
      <c r="DW91" s="238"/>
      <c r="DY91" s="238"/>
      <c r="DZ91" s="238"/>
      <c r="EA91" s="196"/>
      <c r="EB91" s="216"/>
      <c r="EC91" s="241"/>
      <c r="ED91" s="216"/>
      <c r="EE91" s="216"/>
      <c r="EF91" s="240"/>
      <c r="EG91" s="196"/>
      <c r="EH91" s="239"/>
      <c r="EI91" s="239"/>
      <c r="EJ91" s="216"/>
      <c r="EK91" s="239"/>
      <c r="EL91" s="239"/>
      <c r="EM91" s="218"/>
      <c r="EN91" s="216"/>
      <c r="EO91" s="196"/>
      <c r="EP91" s="238"/>
      <c r="EQ91" s="238"/>
      <c r="ES91" s="238"/>
      <c r="ET91" s="238"/>
      <c r="EU91" s="196"/>
      <c r="EV91" s="239"/>
      <c r="EW91" s="239"/>
      <c r="EX91" s="216"/>
      <c r="EY91" s="216"/>
      <c r="EZ91" s="240"/>
      <c r="FA91" s="196"/>
      <c r="FB91" s="239"/>
      <c r="FC91" s="239"/>
      <c r="FD91" s="216"/>
      <c r="FE91" s="239"/>
      <c r="FF91" s="239"/>
      <c r="FG91" s="218"/>
      <c r="FH91" s="216"/>
      <c r="FI91" s="196"/>
      <c r="FJ91" s="238"/>
      <c r="FK91" s="238"/>
      <c r="FM91" s="238"/>
      <c r="FN91" s="238"/>
      <c r="FO91" s="196"/>
      <c r="FP91" s="239"/>
      <c r="FQ91" s="239"/>
      <c r="FR91" s="216"/>
      <c r="FS91" s="216"/>
      <c r="FT91" s="240"/>
      <c r="FU91" s="196"/>
      <c r="FV91" s="239"/>
      <c r="FW91" s="239"/>
      <c r="FX91" s="216"/>
      <c r="FY91" s="239"/>
      <c r="FZ91" s="239"/>
      <c r="GA91" s="191"/>
      <c r="GI91" s="224"/>
      <c r="GN91" s="225"/>
      <c r="GU91" s="191"/>
      <c r="HC91" s="224"/>
      <c r="HH91" s="225"/>
      <c r="HO91" s="191"/>
      <c r="HW91" s="224"/>
      <c r="IB91" s="225"/>
      <c r="II91" s="191"/>
      <c r="IQ91" s="224"/>
      <c r="IV91" s="225"/>
    </row>
    <row r="92" spans="1:256" ht="13.5" customHeight="1" x14ac:dyDescent="0.25">
      <c r="A92" s="216"/>
      <c r="C92" s="218"/>
      <c r="D92" s="216"/>
      <c r="E92" s="196"/>
      <c r="F92" s="238"/>
      <c r="G92" s="239"/>
      <c r="I92" s="238"/>
      <c r="J92" s="239"/>
      <c r="K92" s="196"/>
      <c r="L92" s="239"/>
      <c r="M92" s="239"/>
      <c r="N92" s="216"/>
      <c r="O92" s="216"/>
      <c r="P92" s="240"/>
      <c r="Q92" s="196"/>
      <c r="R92" s="239"/>
      <c r="S92" s="239"/>
      <c r="T92" s="216"/>
      <c r="U92" s="239"/>
      <c r="V92" s="239"/>
      <c r="W92" s="218"/>
      <c r="X92" s="216"/>
      <c r="Y92" s="196"/>
      <c r="Z92" s="238"/>
      <c r="AA92" s="238"/>
      <c r="AC92" s="238"/>
      <c r="AD92" s="238"/>
      <c r="AE92" s="196"/>
      <c r="AF92" s="239"/>
      <c r="AG92" s="239"/>
      <c r="AH92" s="216"/>
      <c r="AI92" s="216"/>
      <c r="AJ92" s="240"/>
      <c r="AK92" s="196"/>
      <c r="AL92" s="216"/>
      <c r="AM92" s="239"/>
      <c r="AN92" s="216"/>
      <c r="AO92" s="239"/>
      <c r="AP92" s="239"/>
      <c r="AQ92" s="218"/>
      <c r="AR92" s="216"/>
      <c r="AS92" s="196"/>
      <c r="AT92" s="238"/>
      <c r="AU92" s="238"/>
      <c r="AW92" s="238"/>
      <c r="AX92" s="238"/>
      <c r="AY92" s="196"/>
      <c r="AZ92" s="239"/>
      <c r="BA92" s="239"/>
      <c r="BB92" s="216"/>
      <c r="BC92" s="216"/>
      <c r="BD92" s="240"/>
      <c r="BE92" s="196"/>
      <c r="BF92" s="239"/>
      <c r="BG92" s="239"/>
      <c r="BH92" s="216"/>
      <c r="BI92" s="239"/>
      <c r="BJ92" s="239"/>
      <c r="BK92" s="218"/>
      <c r="BL92" s="216"/>
      <c r="BM92" s="196"/>
      <c r="BN92" s="238"/>
      <c r="BO92" s="238"/>
      <c r="BQ92" s="238"/>
      <c r="BR92" s="238"/>
      <c r="BS92" s="196"/>
      <c r="BT92" s="239"/>
      <c r="BU92" s="239"/>
      <c r="BV92" s="216"/>
      <c r="BW92" s="216"/>
      <c r="BX92" s="240"/>
      <c r="BY92" s="196"/>
      <c r="BZ92" s="239"/>
      <c r="CA92" s="239"/>
      <c r="CB92" s="216"/>
      <c r="CC92" s="239"/>
      <c r="CD92" s="239"/>
      <c r="CE92" s="196"/>
      <c r="CF92" s="216"/>
      <c r="CG92" s="196"/>
      <c r="CH92" s="238"/>
      <c r="CI92" s="238"/>
      <c r="CK92" s="238"/>
      <c r="CL92" s="238"/>
      <c r="CM92" s="196"/>
      <c r="CN92" s="239"/>
      <c r="CO92" s="239"/>
      <c r="CP92" s="216"/>
      <c r="CQ92" s="216"/>
      <c r="CR92" s="240"/>
      <c r="CS92" s="196"/>
      <c r="CT92" s="239"/>
      <c r="CU92" s="239"/>
      <c r="CV92" s="216"/>
      <c r="CW92" s="239"/>
      <c r="CX92" s="239"/>
      <c r="CY92" s="218"/>
      <c r="CZ92" s="216"/>
      <c r="DA92" s="196"/>
      <c r="DB92" s="238"/>
      <c r="DC92" s="238"/>
      <c r="DE92" s="238"/>
      <c r="DF92" s="238"/>
      <c r="DG92" s="196"/>
      <c r="DH92" s="239"/>
      <c r="DI92" s="239"/>
      <c r="DJ92" s="216"/>
      <c r="DK92" s="216"/>
      <c r="DL92" s="240"/>
      <c r="DM92" s="196"/>
      <c r="DN92" s="239"/>
      <c r="DO92" s="239"/>
      <c r="DP92" s="216"/>
      <c r="DQ92" s="239"/>
      <c r="DR92" s="239"/>
      <c r="DS92" s="218"/>
      <c r="DT92" s="216"/>
      <c r="DU92" s="196"/>
      <c r="DV92" s="238"/>
      <c r="DW92" s="238"/>
      <c r="DY92" s="238"/>
      <c r="DZ92" s="238"/>
      <c r="EA92" s="196"/>
      <c r="EB92" s="216"/>
      <c r="EC92" s="241"/>
      <c r="ED92" s="216"/>
      <c r="EE92" s="216"/>
      <c r="EF92" s="240"/>
      <c r="EG92" s="196"/>
      <c r="EH92" s="239"/>
      <c r="EI92" s="239"/>
      <c r="EJ92" s="216"/>
      <c r="EK92" s="239"/>
      <c r="EL92" s="239"/>
      <c r="EM92" s="218"/>
      <c r="EN92" s="216"/>
      <c r="EO92" s="196"/>
      <c r="EP92" s="238"/>
      <c r="EQ92" s="238"/>
      <c r="ES92" s="238"/>
      <c r="ET92" s="238"/>
      <c r="EU92" s="196"/>
      <c r="EV92" s="239"/>
      <c r="EW92" s="239"/>
      <c r="EX92" s="216"/>
      <c r="EY92" s="216"/>
      <c r="EZ92" s="240"/>
      <c r="FA92" s="196"/>
      <c r="FB92" s="239"/>
      <c r="FC92" s="239"/>
      <c r="FD92" s="216"/>
      <c r="FE92" s="239"/>
      <c r="FF92" s="239"/>
      <c r="FG92" s="218"/>
      <c r="FH92" s="216"/>
      <c r="FI92" s="196"/>
      <c r="FJ92" s="238"/>
      <c r="FK92" s="238"/>
      <c r="FM92" s="238"/>
      <c r="FN92" s="238"/>
      <c r="FO92" s="196"/>
      <c r="FP92" s="239"/>
      <c r="FQ92" s="239"/>
      <c r="FR92" s="216"/>
      <c r="FS92" s="216"/>
      <c r="FT92" s="240"/>
      <c r="FU92" s="196"/>
      <c r="FV92" s="239"/>
      <c r="FW92" s="239"/>
      <c r="FX92" s="216"/>
      <c r="FY92" s="239"/>
      <c r="FZ92" s="239"/>
      <c r="GA92" s="191"/>
      <c r="GI92" s="224"/>
      <c r="GN92" s="225"/>
      <c r="GU92" s="191"/>
      <c r="HC92" s="224"/>
      <c r="HH92" s="225"/>
      <c r="HO92" s="191"/>
      <c r="HW92" s="224"/>
      <c r="IB92" s="225"/>
      <c r="II92" s="191"/>
      <c r="IQ92" s="224"/>
      <c r="IV92" s="225"/>
    </row>
    <row r="93" spans="1:256" ht="13.5" customHeight="1" x14ac:dyDescent="0.25">
      <c r="A93" s="216"/>
      <c r="C93" s="218"/>
      <c r="D93" s="216"/>
      <c r="E93" s="196"/>
      <c r="F93" s="238"/>
      <c r="G93" s="239"/>
      <c r="I93" s="238"/>
      <c r="J93" s="239"/>
      <c r="K93" s="196"/>
      <c r="L93" s="239"/>
      <c r="M93" s="239"/>
      <c r="N93" s="216"/>
      <c r="O93" s="216"/>
      <c r="P93" s="240"/>
      <c r="Q93" s="196"/>
      <c r="R93" s="239"/>
      <c r="S93" s="239"/>
      <c r="T93" s="216"/>
      <c r="U93" s="239"/>
      <c r="V93" s="239"/>
      <c r="W93" s="218"/>
      <c r="X93" s="216"/>
      <c r="Y93" s="196"/>
      <c r="Z93" s="238"/>
      <c r="AA93" s="238"/>
      <c r="AC93" s="238"/>
      <c r="AD93" s="238"/>
      <c r="AE93" s="196"/>
      <c r="AF93" s="239"/>
      <c r="AG93" s="239"/>
      <c r="AH93" s="216"/>
      <c r="AI93" s="216"/>
      <c r="AJ93" s="240"/>
      <c r="AK93" s="196"/>
      <c r="AL93" s="216"/>
      <c r="AM93" s="239"/>
      <c r="AN93" s="216"/>
      <c r="AO93" s="239"/>
      <c r="AP93" s="239"/>
      <c r="AQ93" s="218"/>
      <c r="AR93" s="216"/>
      <c r="AS93" s="196"/>
      <c r="AT93" s="238"/>
      <c r="AU93" s="238"/>
      <c r="AW93" s="238"/>
      <c r="AX93" s="238"/>
      <c r="AY93" s="196"/>
      <c r="AZ93" s="239"/>
      <c r="BA93" s="239"/>
      <c r="BB93" s="216"/>
      <c r="BC93" s="216"/>
      <c r="BD93" s="240"/>
      <c r="BE93" s="196"/>
      <c r="BF93" s="239"/>
      <c r="BG93" s="239"/>
      <c r="BH93" s="216"/>
      <c r="BI93" s="239"/>
      <c r="BJ93" s="239"/>
      <c r="BK93" s="218"/>
      <c r="BL93" s="216"/>
      <c r="BM93" s="196"/>
      <c r="BN93" s="238"/>
      <c r="BO93" s="238"/>
      <c r="BQ93" s="238"/>
      <c r="BR93" s="238"/>
      <c r="BS93" s="196"/>
      <c r="BT93" s="239"/>
      <c r="BU93" s="239"/>
      <c r="BV93" s="216"/>
      <c r="BW93" s="216"/>
      <c r="BX93" s="240"/>
      <c r="BY93" s="196"/>
      <c r="BZ93" s="239"/>
      <c r="CA93" s="239"/>
      <c r="CB93" s="216"/>
      <c r="CC93" s="239"/>
      <c r="CD93" s="239"/>
      <c r="CE93" s="196"/>
      <c r="CF93" s="216"/>
      <c r="CG93" s="196"/>
      <c r="CH93" s="238"/>
      <c r="CI93" s="238"/>
      <c r="CK93" s="238"/>
      <c r="CL93" s="238"/>
      <c r="CM93" s="196"/>
      <c r="CN93" s="239"/>
      <c r="CO93" s="239"/>
      <c r="CP93" s="216"/>
      <c r="CQ93" s="216"/>
      <c r="CR93" s="240"/>
      <c r="CS93" s="196"/>
      <c r="CT93" s="239"/>
      <c r="CU93" s="239"/>
      <c r="CV93" s="216"/>
      <c r="CW93" s="239"/>
      <c r="CX93" s="239"/>
      <c r="CY93" s="218"/>
      <c r="CZ93" s="216"/>
      <c r="DA93" s="196"/>
      <c r="DB93" s="238"/>
      <c r="DC93" s="238"/>
      <c r="DE93" s="238"/>
      <c r="DF93" s="238"/>
      <c r="DG93" s="196"/>
      <c r="DH93" s="239"/>
      <c r="DI93" s="239"/>
      <c r="DJ93" s="216"/>
      <c r="DK93" s="216"/>
      <c r="DL93" s="240"/>
      <c r="DM93" s="196"/>
      <c r="DN93" s="239"/>
      <c r="DO93" s="239"/>
      <c r="DP93" s="216"/>
      <c r="DQ93" s="239"/>
      <c r="DR93" s="239"/>
      <c r="DS93" s="218"/>
      <c r="DT93" s="216"/>
      <c r="DU93" s="196"/>
      <c r="DV93" s="238"/>
      <c r="DW93" s="238"/>
      <c r="DY93" s="238"/>
      <c r="DZ93" s="238"/>
      <c r="EA93" s="196"/>
      <c r="EB93" s="216"/>
      <c r="EC93" s="241"/>
      <c r="ED93" s="216"/>
      <c r="EE93" s="216"/>
      <c r="EF93" s="240"/>
      <c r="EG93" s="196"/>
      <c r="EH93" s="239"/>
      <c r="EI93" s="239"/>
      <c r="EJ93" s="216"/>
      <c r="EK93" s="239"/>
      <c r="EL93" s="239"/>
      <c r="EM93" s="218"/>
      <c r="EN93" s="216"/>
      <c r="EO93" s="196"/>
      <c r="EP93" s="238"/>
      <c r="EQ93" s="238"/>
      <c r="ES93" s="238"/>
      <c r="ET93" s="238"/>
      <c r="EU93" s="196"/>
      <c r="EV93" s="239"/>
      <c r="EW93" s="239"/>
      <c r="EX93" s="216"/>
      <c r="EY93" s="216"/>
      <c r="EZ93" s="240"/>
      <c r="FA93" s="196"/>
      <c r="FB93" s="239"/>
      <c r="FC93" s="239"/>
      <c r="FD93" s="216"/>
      <c r="FE93" s="239"/>
      <c r="FF93" s="239"/>
      <c r="FG93" s="218"/>
      <c r="FH93" s="216"/>
      <c r="FI93" s="196"/>
      <c r="FJ93" s="238"/>
      <c r="FK93" s="238"/>
      <c r="FM93" s="238"/>
      <c r="FN93" s="238"/>
      <c r="FO93" s="196"/>
      <c r="FP93" s="239"/>
      <c r="FQ93" s="239"/>
      <c r="FR93" s="216"/>
      <c r="FS93" s="216"/>
      <c r="FT93" s="240"/>
      <c r="FU93" s="196"/>
      <c r="FV93" s="239"/>
      <c r="FW93" s="239"/>
      <c r="FX93" s="216"/>
      <c r="FY93" s="239"/>
      <c r="FZ93" s="239"/>
      <c r="GA93" s="191"/>
      <c r="GI93" s="224"/>
      <c r="GN93" s="225"/>
      <c r="GU93" s="191"/>
      <c r="HC93" s="224"/>
      <c r="HH93" s="225"/>
      <c r="HO93" s="191"/>
      <c r="HW93" s="224"/>
      <c r="IB93" s="225"/>
      <c r="II93" s="191"/>
      <c r="IQ93" s="224"/>
      <c r="IV93" s="225"/>
    </row>
    <row r="94" spans="1:256" ht="13.5" customHeight="1" x14ac:dyDescent="0.25">
      <c r="A94" s="216"/>
      <c r="C94" s="218"/>
      <c r="D94" s="216"/>
      <c r="E94" s="196"/>
      <c r="F94" s="238"/>
      <c r="G94" s="239"/>
      <c r="I94" s="238"/>
      <c r="J94" s="239"/>
      <c r="K94" s="196"/>
      <c r="L94" s="239"/>
      <c r="M94" s="239"/>
      <c r="N94" s="216"/>
      <c r="O94" s="216"/>
      <c r="P94" s="240"/>
      <c r="Q94" s="196"/>
      <c r="R94" s="239"/>
      <c r="S94" s="239"/>
      <c r="T94" s="216"/>
      <c r="U94" s="239"/>
      <c r="V94" s="239"/>
      <c r="W94" s="218"/>
      <c r="X94" s="216"/>
      <c r="Y94" s="196"/>
      <c r="Z94" s="238"/>
      <c r="AA94" s="238"/>
      <c r="AC94" s="238"/>
      <c r="AD94" s="238"/>
      <c r="AE94" s="196"/>
      <c r="AF94" s="239"/>
      <c r="AG94" s="239"/>
      <c r="AH94" s="216"/>
      <c r="AI94" s="216"/>
      <c r="AJ94" s="240"/>
      <c r="AK94" s="196"/>
      <c r="AL94" s="216"/>
      <c r="AM94" s="239"/>
      <c r="AN94" s="216"/>
      <c r="AO94" s="239"/>
      <c r="AP94" s="239"/>
      <c r="AQ94" s="218"/>
      <c r="AR94" s="216"/>
      <c r="AS94" s="196"/>
      <c r="AT94" s="238"/>
      <c r="AU94" s="238"/>
      <c r="AW94" s="238"/>
      <c r="AX94" s="238"/>
      <c r="AY94" s="196"/>
      <c r="AZ94" s="239"/>
      <c r="BA94" s="239"/>
      <c r="BB94" s="216"/>
      <c r="BC94" s="216"/>
      <c r="BD94" s="240"/>
      <c r="BE94" s="196"/>
      <c r="BF94" s="239"/>
      <c r="BG94" s="239"/>
      <c r="BH94" s="216"/>
      <c r="BI94" s="239"/>
      <c r="BJ94" s="239"/>
      <c r="BK94" s="218"/>
      <c r="BL94" s="216"/>
      <c r="BM94" s="196"/>
      <c r="BN94" s="238"/>
      <c r="BO94" s="238"/>
      <c r="BQ94" s="238"/>
      <c r="BR94" s="238"/>
      <c r="BS94" s="196"/>
      <c r="BT94" s="239"/>
      <c r="BU94" s="239"/>
      <c r="BV94" s="216"/>
      <c r="BW94" s="216"/>
      <c r="BX94" s="240"/>
      <c r="BY94" s="196"/>
      <c r="BZ94" s="239"/>
      <c r="CA94" s="239"/>
      <c r="CB94" s="216"/>
      <c r="CC94" s="239"/>
      <c r="CD94" s="239"/>
      <c r="CE94" s="196"/>
      <c r="CF94" s="216"/>
      <c r="CG94" s="196"/>
      <c r="CH94" s="238"/>
      <c r="CI94" s="238"/>
      <c r="CK94" s="238"/>
      <c r="CL94" s="238"/>
      <c r="CM94" s="196"/>
      <c r="CN94" s="239"/>
      <c r="CO94" s="239"/>
      <c r="CP94" s="216"/>
      <c r="CQ94" s="216"/>
      <c r="CR94" s="240"/>
      <c r="CS94" s="196"/>
      <c r="CT94" s="239"/>
      <c r="CU94" s="239"/>
      <c r="CV94" s="216"/>
      <c r="CW94" s="239"/>
      <c r="CX94" s="239"/>
      <c r="CY94" s="218"/>
      <c r="CZ94" s="216"/>
      <c r="DA94" s="196"/>
      <c r="DB94" s="238"/>
      <c r="DC94" s="238"/>
      <c r="DE94" s="238"/>
      <c r="DF94" s="238"/>
      <c r="DG94" s="196"/>
      <c r="DH94" s="239"/>
      <c r="DI94" s="239"/>
      <c r="DJ94" s="216"/>
      <c r="DK94" s="216"/>
      <c r="DL94" s="240"/>
      <c r="DM94" s="196"/>
      <c r="DN94" s="239"/>
      <c r="DO94" s="239"/>
      <c r="DP94" s="216"/>
      <c r="DQ94" s="239"/>
      <c r="DR94" s="239"/>
      <c r="DS94" s="218"/>
      <c r="DT94" s="216"/>
      <c r="DU94" s="196"/>
      <c r="DV94" s="238"/>
      <c r="DW94" s="238"/>
      <c r="DY94" s="238"/>
      <c r="DZ94" s="238"/>
      <c r="EA94" s="196"/>
      <c r="EB94" s="216"/>
      <c r="EC94" s="241"/>
      <c r="ED94" s="216"/>
      <c r="EE94" s="216"/>
      <c r="EF94" s="240"/>
      <c r="EG94" s="196"/>
      <c r="EH94" s="239"/>
      <c r="EI94" s="239"/>
      <c r="EJ94" s="216"/>
      <c r="EK94" s="239"/>
      <c r="EL94" s="239"/>
      <c r="EM94" s="218"/>
      <c r="EN94" s="216"/>
      <c r="EO94" s="196"/>
      <c r="EP94" s="238"/>
      <c r="EQ94" s="238"/>
      <c r="ES94" s="238"/>
      <c r="ET94" s="238"/>
      <c r="EU94" s="196"/>
      <c r="EV94" s="239"/>
      <c r="EW94" s="239"/>
      <c r="EX94" s="216"/>
      <c r="EY94" s="216"/>
      <c r="EZ94" s="240"/>
      <c r="FA94" s="196"/>
      <c r="FB94" s="239"/>
      <c r="FC94" s="239"/>
      <c r="FD94" s="216"/>
      <c r="FE94" s="239"/>
      <c r="FF94" s="239"/>
      <c r="FG94" s="218"/>
      <c r="FH94" s="216"/>
      <c r="FI94" s="196"/>
      <c r="FJ94" s="238"/>
      <c r="FK94" s="238"/>
      <c r="FM94" s="238"/>
      <c r="FN94" s="238"/>
      <c r="FO94" s="196"/>
      <c r="FP94" s="239"/>
      <c r="FQ94" s="239"/>
      <c r="FR94" s="216"/>
      <c r="FS94" s="216"/>
      <c r="FT94" s="240"/>
      <c r="FU94" s="196"/>
      <c r="FV94" s="239"/>
      <c r="FW94" s="239"/>
      <c r="FX94" s="216"/>
      <c r="FY94" s="239"/>
      <c r="FZ94" s="239"/>
      <c r="GA94" s="191"/>
      <c r="GI94" s="224"/>
      <c r="GN94" s="225"/>
      <c r="GU94" s="191"/>
      <c r="HC94" s="224"/>
      <c r="HH94" s="225"/>
      <c r="HO94" s="191"/>
      <c r="HW94" s="224"/>
      <c r="IB94" s="225"/>
      <c r="II94" s="191"/>
      <c r="IQ94" s="224"/>
      <c r="IV94" s="225"/>
    </row>
    <row r="95" spans="1:256" ht="13.5" customHeight="1" x14ac:dyDescent="0.25">
      <c r="A95" s="216"/>
      <c r="C95" s="218"/>
      <c r="D95" s="216"/>
      <c r="E95" s="196"/>
      <c r="F95" s="238"/>
      <c r="G95" s="239"/>
      <c r="I95" s="238"/>
      <c r="J95" s="239"/>
      <c r="K95" s="196"/>
      <c r="L95" s="239"/>
      <c r="M95" s="239"/>
      <c r="N95" s="216"/>
      <c r="O95" s="216"/>
      <c r="P95" s="240"/>
      <c r="Q95" s="196"/>
      <c r="R95" s="239"/>
      <c r="S95" s="239"/>
      <c r="T95" s="216"/>
      <c r="U95" s="239"/>
      <c r="V95" s="239"/>
      <c r="W95" s="218"/>
      <c r="X95" s="216"/>
      <c r="Y95" s="196"/>
      <c r="Z95" s="238"/>
      <c r="AA95" s="238"/>
      <c r="AC95" s="238"/>
      <c r="AD95" s="238"/>
      <c r="AE95" s="196"/>
      <c r="AF95" s="239"/>
      <c r="AG95" s="239"/>
      <c r="AH95" s="216"/>
      <c r="AI95" s="216"/>
      <c r="AJ95" s="240"/>
      <c r="AK95" s="196"/>
      <c r="AL95" s="216"/>
      <c r="AM95" s="239"/>
      <c r="AN95" s="216"/>
      <c r="AO95" s="239"/>
      <c r="AP95" s="239"/>
      <c r="AQ95" s="218"/>
      <c r="AR95" s="216"/>
      <c r="AS95" s="196"/>
      <c r="AT95" s="238"/>
      <c r="AU95" s="238"/>
      <c r="AW95" s="238"/>
      <c r="AX95" s="238"/>
      <c r="AY95" s="196"/>
      <c r="AZ95" s="239"/>
      <c r="BA95" s="239"/>
      <c r="BB95" s="216"/>
      <c r="BC95" s="216"/>
      <c r="BD95" s="240"/>
      <c r="BE95" s="196"/>
      <c r="BF95" s="239"/>
      <c r="BG95" s="239"/>
      <c r="BH95" s="216"/>
      <c r="BI95" s="239"/>
      <c r="BJ95" s="239"/>
      <c r="BK95" s="218"/>
      <c r="BL95" s="216"/>
      <c r="BM95" s="196"/>
      <c r="BN95" s="238"/>
      <c r="BO95" s="238"/>
      <c r="BQ95" s="238"/>
      <c r="BR95" s="238"/>
      <c r="BS95" s="196"/>
      <c r="BT95" s="239"/>
      <c r="BU95" s="239"/>
      <c r="BV95" s="216"/>
      <c r="BW95" s="216"/>
      <c r="BX95" s="240"/>
      <c r="BY95" s="196"/>
      <c r="BZ95" s="239"/>
      <c r="CA95" s="239"/>
      <c r="CB95" s="216"/>
      <c r="CC95" s="239"/>
      <c r="CD95" s="239"/>
      <c r="CE95" s="196"/>
      <c r="CF95" s="216"/>
      <c r="CG95" s="196"/>
      <c r="CH95" s="238"/>
      <c r="CI95" s="238"/>
      <c r="CK95" s="238"/>
      <c r="CL95" s="238"/>
      <c r="CM95" s="196"/>
      <c r="CN95" s="239"/>
      <c r="CO95" s="239"/>
      <c r="CP95" s="216"/>
      <c r="CQ95" s="216"/>
      <c r="CR95" s="240"/>
      <c r="CS95" s="196"/>
      <c r="CT95" s="239"/>
      <c r="CU95" s="239"/>
      <c r="CV95" s="216"/>
      <c r="CW95" s="239"/>
      <c r="CX95" s="239"/>
      <c r="CY95" s="218"/>
      <c r="CZ95" s="216"/>
      <c r="DA95" s="196"/>
      <c r="DB95" s="238"/>
      <c r="DC95" s="238"/>
      <c r="DE95" s="238"/>
      <c r="DF95" s="238"/>
      <c r="DG95" s="196"/>
      <c r="DH95" s="239"/>
      <c r="DI95" s="239"/>
      <c r="DJ95" s="216"/>
      <c r="DK95" s="216"/>
      <c r="DL95" s="240"/>
      <c r="DM95" s="196"/>
      <c r="DN95" s="239"/>
      <c r="DO95" s="239"/>
      <c r="DP95" s="216"/>
      <c r="DQ95" s="239"/>
      <c r="DR95" s="239"/>
      <c r="DS95" s="218"/>
      <c r="DT95" s="216"/>
      <c r="DU95" s="196"/>
      <c r="DV95" s="238"/>
      <c r="DW95" s="238"/>
      <c r="DY95" s="238"/>
      <c r="DZ95" s="238"/>
      <c r="EA95" s="196"/>
      <c r="EB95" s="216"/>
      <c r="EC95" s="241"/>
      <c r="ED95" s="216"/>
      <c r="EE95" s="216"/>
      <c r="EF95" s="240"/>
      <c r="EG95" s="196"/>
      <c r="EH95" s="239"/>
      <c r="EI95" s="239"/>
      <c r="EJ95" s="216"/>
      <c r="EK95" s="239"/>
      <c r="EL95" s="239"/>
      <c r="EM95" s="218"/>
      <c r="EN95" s="216"/>
      <c r="EO95" s="196"/>
      <c r="EP95" s="238"/>
      <c r="EQ95" s="238"/>
      <c r="ES95" s="238"/>
      <c r="ET95" s="238"/>
      <c r="EU95" s="196"/>
      <c r="EV95" s="239"/>
      <c r="EW95" s="239"/>
      <c r="EX95" s="216"/>
      <c r="EY95" s="216"/>
      <c r="EZ95" s="240"/>
      <c r="FA95" s="196"/>
      <c r="FB95" s="239"/>
      <c r="FC95" s="239"/>
      <c r="FD95" s="216"/>
      <c r="FE95" s="239"/>
      <c r="FF95" s="239"/>
      <c r="FG95" s="218"/>
      <c r="FH95" s="216"/>
      <c r="FI95" s="196"/>
      <c r="FJ95" s="238"/>
      <c r="FK95" s="238"/>
      <c r="FM95" s="238"/>
      <c r="FN95" s="238"/>
      <c r="FO95" s="196"/>
      <c r="FP95" s="239"/>
      <c r="FQ95" s="239"/>
      <c r="FR95" s="216"/>
      <c r="FS95" s="216"/>
      <c r="FT95" s="240"/>
      <c r="FU95" s="196"/>
      <c r="FV95" s="239"/>
      <c r="FW95" s="239"/>
      <c r="FX95" s="216"/>
      <c r="FY95" s="239"/>
      <c r="FZ95" s="239"/>
      <c r="GA95" s="191"/>
      <c r="GI95" s="224"/>
      <c r="GN95" s="225"/>
      <c r="GU95" s="191"/>
      <c r="HC95" s="224"/>
      <c r="HH95" s="225"/>
      <c r="HO95" s="191"/>
      <c r="HW95" s="224"/>
      <c r="IB95" s="225"/>
      <c r="II95" s="191"/>
      <c r="IQ95" s="224"/>
      <c r="IV95" s="225"/>
    </row>
    <row r="96" spans="1:256" ht="13.5" customHeight="1" x14ac:dyDescent="0.25">
      <c r="A96" s="216"/>
      <c r="C96" s="218"/>
      <c r="D96" s="216"/>
      <c r="E96" s="196"/>
      <c r="F96" s="238"/>
      <c r="G96" s="239"/>
      <c r="I96" s="238"/>
      <c r="J96" s="239"/>
      <c r="K96" s="196"/>
      <c r="L96" s="239"/>
      <c r="M96" s="239"/>
      <c r="N96" s="216"/>
      <c r="O96" s="216"/>
      <c r="P96" s="240"/>
      <c r="Q96" s="196"/>
      <c r="R96" s="239"/>
      <c r="S96" s="239"/>
      <c r="T96" s="216"/>
      <c r="U96" s="239"/>
      <c r="V96" s="239"/>
      <c r="W96" s="218"/>
      <c r="X96" s="216"/>
      <c r="Y96" s="196"/>
      <c r="Z96" s="238"/>
      <c r="AA96" s="238"/>
      <c r="AC96" s="238"/>
      <c r="AD96" s="238"/>
      <c r="AE96" s="196"/>
      <c r="AF96" s="239"/>
      <c r="AG96" s="239"/>
      <c r="AH96" s="216"/>
      <c r="AI96" s="216"/>
      <c r="AJ96" s="240"/>
      <c r="AK96" s="196"/>
      <c r="AL96" s="216"/>
      <c r="AM96" s="239"/>
      <c r="AN96" s="216"/>
      <c r="AO96" s="239"/>
      <c r="AP96" s="239"/>
      <c r="AQ96" s="218"/>
      <c r="AR96" s="216"/>
      <c r="AS96" s="196"/>
      <c r="AT96" s="238"/>
      <c r="AU96" s="238"/>
      <c r="AW96" s="238"/>
      <c r="AX96" s="238"/>
      <c r="AY96" s="196"/>
      <c r="AZ96" s="239"/>
      <c r="BA96" s="239"/>
      <c r="BB96" s="216"/>
      <c r="BC96" s="216"/>
      <c r="BD96" s="240"/>
      <c r="BE96" s="196"/>
      <c r="BF96" s="239"/>
      <c r="BG96" s="239"/>
      <c r="BH96" s="216"/>
      <c r="BI96" s="239"/>
      <c r="BJ96" s="239"/>
      <c r="BK96" s="218"/>
      <c r="BL96" s="216"/>
      <c r="BM96" s="196"/>
      <c r="BN96" s="238"/>
      <c r="BO96" s="238"/>
      <c r="BQ96" s="238"/>
      <c r="BR96" s="238"/>
      <c r="BS96" s="196"/>
      <c r="BT96" s="239"/>
      <c r="BU96" s="239"/>
      <c r="BV96" s="216"/>
      <c r="BW96" s="216"/>
      <c r="BX96" s="240"/>
      <c r="BY96" s="196"/>
      <c r="BZ96" s="239"/>
      <c r="CA96" s="239"/>
      <c r="CB96" s="216"/>
      <c r="CC96" s="239"/>
      <c r="CD96" s="239"/>
      <c r="CE96" s="196"/>
      <c r="CF96" s="216"/>
      <c r="CG96" s="196"/>
      <c r="CH96" s="238"/>
      <c r="CI96" s="238"/>
      <c r="CK96" s="238"/>
      <c r="CL96" s="238"/>
      <c r="CM96" s="196"/>
      <c r="CN96" s="239"/>
      <c r="CO96" s="239"/>
      <c r="CP96" s="216"/>
      <c r="CQ96" s="216"/>
      <c r="CR96" s="240"/>
      <c r="CS96" s="196"/>
      <c r="CT96" s="239"/>
      <c r="CU96" s="239"/>
      <c r="CV96" s="216"/>
      <c r="CW96" s="239"/>
      <c r="CX96" s="239"/>
      <c r="CY96" s="218"/>
      <c r="CZ96" s="216"/>
      <c r="DA96" s="196"/>
      <c r="DB96" s="238"/>
      <c r="DC96" s="238"/>
      <c r="DE96" s="238"/>
      <c r="DF96" s="238"/>
      <c r="DG96" s="196"/>
      <c r="DH96" s="239"/>
      <c r="DI96" s="239"/>
      <c r="DJ96" s="216"/>
      <c r="DK96" s="216"/>
      <c r="DL96" s="240"/>
      <c r="DM96" s="196"/>
      <c r="DN96" s="239"/>
      <c r="DO96" s="239"/>
      <c r="DP96" s="216"/>
      <c r="DQ96" s="239"/>
      <c r="DR96" s="239"/>
      <c r="DS96" s="218"/>
      <c r="DT96" s="216"/>
      <c r="DU96" s="196"/>
      <c r="DV96" s="238"/>
      <c r="DW96" s="238"/>
      <c r="DY96" s="238"/>
      <c r="DZ96" s="238"/>
      <c r="EA96" s="196"/>
      <c r="EB96" s="216"/>
      <c r="EC96" s="241"/>
      <c r="ED96" s="216"/>
      <c r="EE96" s="216"/>
      <c r="EF96" s="240"/>
      <c r="EG96" s="196"/>
      <c r="EH96" s="239"/>
      <c r="EI96" s="239"/>
      <c r="EJ96" s="216"/>
      <c r="EK96" s="239"/>
      <c r="EL96" s="239"/>
      <c r="EM96" s="218"/>
      <c r="EN96" s="216"/>
      <c r="EO96" s="196"/>
      <c r="EP96" s="238"/>
      <c r="EQ96" s="238"/>
      <c r="ES96" s="238"/>
      <c r="ET96" s="238"/>
      <c r="EU96" s="196"/>
      <c r="EV96" s="239"/>
      <c r="EW96" s="239"/>
      <c r="EX96" s="216"/>
      <c r="EY96" s="216"/>
      <c r="EZ96" s="240"/>
      <c r="FA96" s="196"/>
      <c r="FB96" s="239"/>
      <c r="FC96" s="239"/>
      <c r="FD96" s="216"/>
      <c r="FE96" s="239"/>
      <c r="FF96" s="239"/>
      <c r="FG96" s="218"/>
      <c r="FH96" s="216"/>
      <c r="FI96" s="196"/>
      <c r="FJ96" s="238"/>
      <c r="FK96" s="238"/>
      <c r="FM96" s="238"/>
      <c r="FN96" s="238"/>
      <c r="FO96" s="196"/>
      <c r="FP96" s="239"/>
      <c r="FQ96" s="239"/>
      <c r="FR96" s="216"/>
      <c r="FS96" s="216"/>
      <c r="FT96" s="240"/>
      <c r="FU96" s="196"/>
      <c r="FV96" s="239"/>
      <c r="FW96" s="239"/>
      <c r="FX96" s="216"/>
      <c r="FY96" s="239"/>
      <c r="FZ96" s="239"/>
      <c r="GA96" s="191"/>
      <c r="GI96" s="224"/>
      <c r="GN96" s="225"/>
      <c r="GU96" s="191"/>
      <c r="HC96" s="224"/>
      <c r="HH96" s="225"/>
      <c r="HO96" s="191"/>
      <c r="HW96" s="224"/>
      <c r="IB96" s="225"/>
      <c r="II96" s="191"/>
      <c r="IQ96" s="224"/>
      <c r="IV96" s="225"/>
    </row>
    <row r="97" spans="1:256" ht="13.5" customHeight="1" x14ac:dyDescent="0.25">
      <c r="A97" s="216"/>
      <c r="C97" s="218"/>
      <c r="D97" s="216"/>
      <c r="E97" s="196"/>
      <c r="F97" s="238"/>
      <c r="G97" s="239"/>
      <c r="I97" s="238"/>
      <c r="J97" s="239"/>
      <c r="K97" s="196"/>
      <c r="L97" s="239"/>
      <c r="M97" s="239"/>
      <c r="N97" s="216"/>
      <c r="O97" s="216"/>
      <c r="P97" s="240"/>
      <c r="Q97" s="196"/>
      <c r="R97" s="239"/>
      <c r="S97" s="239"/>
      <c r="T97" s="216"/>
      <c r="U97" s="239"/>
      <c r="V97" s="239"/>
      <c r="W97" s="218"/>
      <c r="X97" s="216"/>
      <c r="Y97" s="196"/>
      <c r="Z97" s="238"/>
      <c r="AA97" s="238"/>
      <c r="AC97" s="238"/>
      <c r="AD97" s="238"/>
      <c r="AE97" s="196"/>
      <c r="AF97" s="239"/>
      <c r="AG97" s="239"/>
      <c r="AH97" s="216"/>
      <c r="AI97" s="216"/>
      <c r="AJ97" s="240"/>
      <c r="AK97" s="196"/>
      <c r="AL97" s="216"/>
      <c r="AM97" s="239"/>
      <c r="AN97" s="216"/>
      <c r="AO97" s="239"/>
      <c r="AP97" s="239"/>
      <c r="AQ97" s="218"/>
      <c r="AR97" s="216"/>
      <c r="AS97" s="196"/>
      <c r="AT97" s="238"/>
      <c r="AU97" s="238"/>
      <c r="AW97" s="238"/>
      <c r="AX97" s="238"/>
      <c r="AY97" s="196"/>
      <c r="AZ97" s="239"/>
      <c r="BA97" s="239"/>
      <c r="BB97" s="216"/>
      <c r="BC97" s="216"/>
      <c r="BD97" s="240"/>
      <c r="BE97" s="196"/>
      <c r="BF97" s="239"/>
      <c r="BG97" s="239"/>
      <c r="BH97" s="216"/>
      <c r="BI97" s="239"/>
      <c r="BJ97" s="239"/>
      <c r="BK97" s="218"/>
      <c r="BL97" s="216"/>
      <c r="BM97" s="196"/>
      <c r="BN97" s="238"/>
      <c r="BO97" s="238"/>
      <c r="BQ97" s="238"/>
      <c r="BR97" s="238"/>
      <c r="BS97" s="196"/>
      <c r="BT97" s="239"/>
      <c r="BU97" s="239"/>
      <c r="BV97" s="216"/>
      <c r="BW97" s="216"/>
      <c r="BX97" s="240"/>
      <c r="BY97" s="196"/>
      <c r="BZ97" s="239"/>
      <c r="CA97" s="239"/>
      <c r="CB97" s="216"/>
      <c r="CC97" s="239"/>
      <c r="CD97" s="239"/>
      <c r="CE97" s="196"/>
      <c r="CF97" s="216"/>
      <c r="CG97" s="196"/>
      <c r="CH97" s="238"/>
      <c r="CI97" s="238"/>
      <c r="CK97" s="238"/>
      <c r="CL97" s="238"/>
      <c r="CM97" s="196"/>
      <c r="CN97" s="239"/>
      <c r="CO97" s="239"/>
      <c r="CP97" s="216"/>
      <c r="CQ97" s="216"/>
      <c r="CR97" s="240"/>
      <c r="CS97" s="196"/>
      <c r="CT97" s="239"/>
      <c r="CU97" s="239"/>
      <c r="CV97" s="216"/>
      <c r="CW97" s="239"/>
      <c r="CX97" s="239"/>
      <c r="CY97" s="218"/>
      <c r="CZ97" s="216"/>
      <c r="DA97" s="196"/>
      <c r="DB97" s="238"/>
      <c r="DC97" s="238"/>
      <c r="DE97" s="238"/>
      <c r="DF97" s="238"/>
      <c r="DG97" s="196"/>
      <c r="DH97" s="239"/>
      <c r="DI97" s="239"/>
      <c r="DJ97" s="216"/>
      <c r="DK97" s="216"/>
      <c r="DL97" s="240"/>
      <c r="DM97" s="196"/>
      <c r="DN97" s="239"/>
      <c r="DO97" s="239"/>
      <c r="DP97" s="216"/>
      <c r="DQ97" s="239"/>
      <c r="DR97" s="239"/>
      <c r="DS97" s="218"/>
      <c r="DT97" s="216"/>
      <c r="DU97" s="196"/>
      <c r="DV97" s="238"/>
      <c r="DW97" s="238"/>
      <c r="DY97" s="238"/>
      <c r="DZ97" s="238"/>
      <c r="EA97" s="196"/>
      <c r="EB97" s="216"/>
      <c r="EC97" s="241"/>
      <c r="ED97" s="216"/>
      <c r="EE97" s="216"/>
      <c r="EF97" s="240"/>
      <c r="EG97" s="196"/>
      <c r="EH97" s="239"/>
      <c r="EI97" s="239"/>
      <c r="EJ97" s="216"/>
      <c r="EK97" s="239"/>
      <c r="EL97" s="239"/>
      <c r="EM97" s="218"/>
      <c r="EN97" s="216"/>
      <c r="EO97" s="196"/>
      <c r="EP97" s="238"/>
      <c r="EQ97" s="238"/>
      <c r="ES97" s="238"/>
      <c r="ET97" s="238"/>
      <c r="EU97" s="196"/>
      <c r="EV97" s="239"/>
      <c r="EW97" s="239"/>
      <c r="EX97" s="216"/>
      <c r="EY97" s="216"/>
      <c r="EZ97" s="240"/>
      <c r="FA97" s="196"/>
      <c r="FB97" s="239"/>
      <c r="FC97" s="239"/>
      <c r="FD97" s="216"/>
      <c r="FE97" s="239"/>
      <c r="FF97" s="239"/>
      <c r="FG97" s="218"/>
      <c r="FH97" s="216"/>
      <c r="FI97" s="196"/>
      <c r="FJ97" s="238"/>
      <c r="FK97" s="238"/>
      <c r="FM97" s="238"/>
      <c r="FN97" s="238"/>
      <c r="FO97" s="196"/>
      <c r="FP97" s="239"/>
      <c r="FQ97" s="239"/>
      <c r="FR97" s="216"/>
      <c r="FS97" s="216"/>
      <c r="FT97" s="240"/>
      <c r="FU97" s="196"/>
      <c r="FV97" s="239"/>
      <c r="FW97" s="239"/>
      <c r="FX97" s="216"/>
      <c r="FY97" s="239"/>
      <c r="FZ97" s="239"/>
      <c r="GA97" s="191"/>
      <c r="GI97" s="224"/>
      <c r="GN97" s="225"/>
      <c r="GU97" s="191"/>
      <c r="HC97" s="224"/>
      <c r="HH97" s="225"/>
      <c r="HO97" s="191"/>
      <c r="HW97" s="224"/>
      <c r="IB97" s="225"/>
      <c r="II97" s="191"/>
      <c r="IQ97" s="224"/>
      <c r="IV97" s="225"/>
    </row>
    <row r="98" spans="1:256" ht="13.5" customHeight="1" x14ac:dyDescent="0.25">
      <c r="A98" s="216"/>
      <c r="C98" s="218"/>
      <c r="D98" s="216"/>
      <c r="E98" s="196"/>
      <c r="F98" s="238"/>
      <c r="G98" s="239"/>
      <c r="I98" s="238"/>
      <c r="J98" s="239"/>
      <c r="K98" s="196"/>
      <c r="L98" s="239"/>
      <c r="M98" s="239"/>
      <c r="N98" s="216"/>
      <c r="O98" s="216"/>
      <c r="P98" s="240"/>
      <c r="Q98" s="196"/>
      <c r="R98" s="239"/>
      <c r="S98" s="239"/>
      <c r="T98" s="216"/>
      <c r="U98" s="239"/>
      <c r="V98" s="239"/>
      <c r="W98" s="218"/>
      <c r="X98" s="216"/>
      <c r="Y98" s="196"/>
      <c r="Z98" s="238"/>
      <c r="AA98" s="238"/>
      <c r="AC98" s="238"/>
      <c r="AD98" s="238"/>
      <c r="AE98" s="196"/>
      <c r="AF98" s="239"/>
      <c r="AG98" s="239"/>
      <c r="AH98" s="216"/>
      <c r="AI98" s="216"/>
      <c r="AJ98" s="240"/>
      <c r="AK98" s="196"/>
      <c r="AL98" s="216"/>
      <c r="AM98" s="239"/>
      <c r="AN98" s="216"/>
      <c r="AO98" s="239"/>
      <c r="AP98" s="239"/>
      <c r="AQ98" s="218"/>
      <c r="AR98" s="216"/>
      <c r="AS98" s="196"/>
      <c r="AT98" s="238"/>
      <c r="AU98" s="238"/>
      <c r="AW98" s="238"/>
      <c r="AX98" s="238"/>
      <c r="AY98" s="196"/>
      <c r="AZ98" s="239"/>
      <c r="BA98" s="239"/>
      <c r="BB98" s="216"/>
      <c r="BC98" s="216"/>
      <c r="BD98" s="240"/>
      <c r="BE98" s="196"/>
      <c r="BF98" s="239"/>
      <c r="BG98" s="239"/>
      <c r="BH98" s="216"/>
      <c r="BI98" s="239"/>
      <c r="BJ98" s="239"/>
      <c r="BK98" s="218"/>
      <c r="BL98" s="216"/>
      <c r="BM98" s="196"/>
      <c r="BN98" s="238"/>
      <c r="BO98" s="238"/>
      <c r="BQ98" s="238"/>
      <c r="BR98" s="238"/>
      <c r="BS98" s="196"/>
      <c r="BT98" s="239"/>
      <c r="BU98" s="239"/>
      <c r="BV98" s="216"/>
      <c r="BW98" s="216"/>
      <c r="BX98" s="240"/>
      <c r="BY98" s="196"/>
      <c r="BZ98" s="239"/>
      <c r="CA98" s="239"/>
      <c r="CB98" s="216"/>
      <c r="CC98" s="239"/>
      <c r="CD98" s="239"/>
      <c r="CE98" s="196"/>
      <c r="CF98" s="216"/>
      <c r="CG98" s="196"/>
      <c r="CH98" s="238"/>
      <c r="CI98" s="238"/>
      <c r="CK98" s="238"/>
      <c r="CL98" s="238"/>
      <c r="CM98" s="196"/>
      <c r="CN98" s="239"/>
      <c r="CO98" s="239"/>
      <c r="CP98" s="216"/>
      <c r="CQ98" s="216"/>
      <c r="CR98" s="240"/>
      <c r="CS98" s="196"/>
      <c r="CT98" s="239"/>
      <c r="CU98" s="239"/>
      <c r="CV98" s="216"/>
      <c r="CW98" s="239"/>
      <c r="CX98" s="239"/>
      <c r="CY98" s="218"/>
      <c r="CZ98" s="216"/>
      <c r="DA98" s="196"/>
      <c r="DB98" s="238"/>
      <c r="DC98" s="238"/>
      <c r="DE98" s="238"/>
      <c r="DF98" s="238"/>
      <c r="DG98" s="196"/>
      <c r="DH98" s="239"/>
      <c r="DI98" s="239"/>
      <c r="DJ98" s="216"/>
      <c r="DK98" s="216"/>
      <c r="DL98" s="240"/>
      <c r="DM98" s="196"/>
      <c r="DN98" s="239"/>
      <c r="DO98" s="239"/>
      <c r="DP98" s="216"/>
      <c r="DQ98" s="239"/>
      <c r="DR98" s="239"/>
      <c r="DS98" s="218"/>
      <c r="DT98" s="216"/>
      <c r="DU98" s="196"/>
      <c r="DV98" s="238"/>
      <c r="DW98" s="238"/>
      <c r="DY98" s="238"/>
      <c r="DZ98" s="238"/>
      <c r="EA98" s="196"/>
      <c r="EB98" s="216"/>
      <c r="EC98" s="241"/>
      <c r="ED98" s="216"/>
      <c r="EE98" s="216"/>
      <c r="EF98" s="240"/>
      <c r="EG98" s="196"/>
      <c r="EH98" s="239"/>
      <c r="EI98" s="239"/>
      <c r="EJ98" s="216"/>
      <c r="EK98" s="239"/>
      <c r="EL98" s="239"/>
      <c r="EM98" s="218"/>
      <c r="EN98" s="216"/>
      <c r="EO98" s="196"/>
      <c r="EP98" s="238"/>
      <c r="EQ98" s="238"/>
      <c r="ES98" s="238"/>
      <c r="ET98" s="238"/>
      <c r="EU98" s="196"/>
      <c r="EV98" s="239"/>
      <c r="EW98" s="239"/>
      <c r="EX98" s="216"/>
      <c r="EY98" s="216"/>
      <c r="EZ98" s="240"/>
      <c r="FA98" s="196"/>
      <c r="FB98" s="239"/>
      <c r="FC98" s="239"/>
      <c r="FD98" s="216"/>
      <c r="FE98" s="239"/>
      <c r="FF98" s="239"/>
      <c r="FG98" s="218"/>
      <c r="FH98" s="216"/>
      <c r="FI98" s="196"/>
      <c r="FJ98" s="238"/>
      <c r="FK98" s="238"/>
      <c r="FM98" s="238"/>
      <c r="FN98" s="238"/>
      <c r="FO98" s="196"/>
      <c r="FP98" s="239"/>
      <c r="FQ98" s="239"/>
      <c r="FR98" s="216"/>
      <c r="FS98" s="216"/>
      <c r="FT98" s="240"/>
      <c r="FU98" s="196"/>
      <c r="FV98" s="239"/>
      <c r="FW98" s="239"/>
      <c r="FX98" s="216"/>
      <c r="FY98" s="239"/>
      <c r="FZ98" s="239"/>
      <c r="GA98" s="191"/>
      <c r="GI98" s="224"/>
      <c r="GN98" s="225"/>
      <c r="GU98" s="191"/>
      <c r="HC98" s="224"/>
      <c r="HH98" s="225"/>
      <c r="HO98" s="191"/>
      <c r="HW98" s="224"/>
      <c r="IB98" s="225"/>
      <c r="II98" s="191"/>
      <c r="IQ98" s="224"/>
      <c r="IV98" s="225"/>
    </row>
    <row r="99" spans="1:256" ht="13.5" customHeight="1" x14ac:dyDescent="0.25">
      <c r="A99" s="216"/>
      <c r="C99" s="218"/>
      <c r="D99" s="216"/>
      <c r="E99" s="196"/>
      <c r="F99" s="238"/>
      <c r="G99" s="239"/>
      <c r="I99" s="238"/>
      <c r="J99" s="239"/>
      <c r="K99" s="196"/>
      <c r="L99" s="239"/>
      <c r="M99" s="239"/>
      <c r="N99" s="216"/>
      <c r="O99" s="216"/>
      <c r="P99" s="240"/>
      <c r="Q99" s="196"/>
      <c r="R99" s="239"/>
      <c r="S99" s="239"/>
      <c r="T99" s="216"/>
      <c r="U99" s="239"/>
      <c r="V99" s="239"/>
      <c r="W99" s="218"/>
      <c r="X99" s="216"/>
      <c r="Y99" s="196"/>
      <c r="Z99" s="238"/>
      <c r="AA99" s="238"/>
      <c r="AC99" s="238"/>
      <c r="AD99" s="238"/>
      <c r="AE99" s="196"/>
      <c r="AF99" s="239"/>
      <c r="AG99" s="239"/>
      <c r="AH99" s="216"/>
      <c r="AI99" s="216"/>
      <c r="AJ99" s="240"/>
      <c r="AK99" s="196"/>
      <c r="AL99" s="216"/>
      <c r="AM99" s="239"/>
      <c r="AN99" s="216"/>
      <c r="AO99" s="239"/>
      <c r="AP99" s="239"/>
      <c r="AQ99" s="218"/>
      <c r="AR99" s="216"/>
      <c r="AS99" s="196"/>
      <c r="AT99" s="238"/>
      <c r="AU99" s="238"/>
      <c r="AW99" s="238"/>
      <c r="AX99" s="238"/>
      <c r="AY99" s="196"/>
      <c r="AZ99" s="239"/>
      <c r="BA99" s="239"/>
      <c r="BB99" s="216"/>
      <c r="BC99" s="216"/>
      <c r="BD99" s="240"/>
      <c r="BE99" s="196"/>
      <c r="BF99" s="239"/>
      <c r="BG99" s="239"/>
      <c r="BH99" s="216"/>
      <c r="BI99" s="239"/>
      <c r="BJ99" s="239"/>
      <c r="BK99" s="218"/>
      <c r="BL99" s="216"/>
      <c r="BM99" s="196"/>
      <c r="BN99" s="238"/>
      <c r="BO99" s="238"/>
      <c r="BQ99" s="238"/>
      <c r="BR99" s="238"/>
      <c r="BS99" s="196"/>
      <c r="BT99" s="239"/>
      <c r="BU99" s="239"/>
      <c r="BV99" s="216"/>
      <c r="BW99" s="216"/>
      <c r="BX99" s="240"/>
      <c r="BY99" s="196"/>
      <c r="BZ99" s="239"/>
      <c r="CA99" s="239"/>
      <c r="CB99" s="216"/>
      <c r="CC99" s="239"/>
      <c r="CD99" s="239"/>
      <c r="CE99" s="196"/>
      <c r="CF99" s="216"/>
      <c r="CG99" s="196"/>
      <c r="CH99" s="238"/>
      <c r="CI99" s="238"/>
      <c r="CK99" s="238"/>
      <c r="CL99" s="238"/>
      <c r="CM99" s="196"/>
      <c r="CN99" s="239"/>
      <c r="CO99" s="239"/>
      <c r="CP99" s="216"/>
      <c r="CQ99" s="216"/>
      <c r="CR99" s="240"/>
      <c r="CS99" s="196"/>
      <c r="CT99" s="239"/>
      <c r="CU99" s="239"/>
      <c r="CV99" s="216"/>
      <c r="CW99" s="239"/>
      <c r="CX99" s="239"/>
      <c r="CY99" s="218"/>
      <c r="CZ99" s="216"/>
      <c r="DA99" s="196"/>
      <c r="DB99" s="238"/>
      <c r="DC99" s="238"/>
      <c r="DE99" s="238"/>
      <c r="DF99" s="238"/>
      <c r="DG99" s="196"/>
      <c r="DH99" s="239"/>
      <c r="DI99" s="239"/>
      <c r="DJ99" s="216"/>
      <c r="DK99" s="216"/>
      <c r="DL99" s="240"/>
      <c r="DM99" s="196"/>
      <c r="DN99" s="239"/>
      <c r="DO99" s="239"/>
      <c r="DP99" s="216"/>
      <c r="DQ99" s="239"/>
      <c r="DR99" s="239"/>
      <c r="DS99" s="218"/>
      <c r="DT99" s="216"/>
      <c r="DU99" s="196"/>
      <c r="DV99" s="238"/>
      <c r="DW99" s="238"/>
      <c r="DY99" s="238"/>
      <c r="DZ99" s="238"/>
      <c r="EA99" s="196"/>
      <c r="EB99" s="216"/>
      <c r="EC99" s="241"/>
      <c r="ED99" s="216"/>
      <c r="EE99" s="216"/>
      <c r="EF99" s="240"/>
      <c r="EG99" s="196"/>
      <c r="EH99" s="239"/>
      <c r="EI99" s="239"/>
      <c r="EJ99" s="216"/>
      <c r="EK99" s="239"/>
      <c r="EL99" s="239"/>
      <c r="EM99" s="218"/>
      <c r="EN99" s="216"/>
      <c r="EO99" s="196"/>
      <c r="EP99" s="238"/>
      <c r="EQ99" s="238"/>
      <c r="ES99" s="238"/>
      <c r="ET99" s="238"/>
      <c r="EU99" s="196"/>
      <c r="EV99" s="239"/>
      <c r="EW99" s="239"/>
      <c r="EX99" s="216"/>
      <c r="EY99" s="216"/>
      <c r="EZ99" s="240"/>
      <c r="FA99" s="196"/>
      <c r="FB99" s="239"/>
      <c r="FC99" s="239"/>
      <c r="FD99" s="216"/>
      <c r="FE99" s="239"/>
      <c r="FF99" s="239"/>
      <c r="FG99" s="218"/>
      <c r="FH99" s="216"/>
      <c r="FI99" s="196"/>
      <c r="FJ99" s="238"/>
      <c r="FK99" s="238"/>
      <c r="FM99" s="238"/>
      <c r="FN99" s="238"/>
      <c r="FO99" s="196"/>
      <c r="FP99" s="239"/>
      <c r="FQ99" s="239"/>
      <c r="FR99" s="216"/>
      <c r="FS99" s="216"/>
      <c r="FT99" s="240"/>
      <c r="FU99" s="196"/>
      <c r="FV99" s="239"/>
      <c r="FW99" s="239"/>
      <c r="FX99" s="216"/>
      <c r="FY99" s="239"/>
      <c r="FZ99" s="239"/>
      <c r="GA99" s="191"/>
      <c r="GI99" s="224"/>
      <c r="GN99" s="225"/>
      <c r="GU99" s="191"/>
      <c r="HC99" s="224"/>
      <c r="HH99" s="225"/>
      <c r="HO99" s="191"/>
      <c r="HW99" s="224"/>
      <c r="IB99" s="225"/>
      <c r="II99" s="191"/>
      <c r="IQ99" s="224"/>
      <c r="IV99" s="225"/>
    </row>
    <row r="100" spans="1:256" ht="13.5" customHeight="1" x14ac:dyDescent="0.25">
      <c r="A100" s="216"/>
      <c r="C100" s="218"/>
      <c r="D100" s="216"/>
      <c r="E100" s="196"/>
      <c r="F100" s="238"/>
      <c r="G100" s="239"/>
      <c r="I100" s="238"/>
      <c r="J100" s="239"/>
      <c r="K100" s="196"/>
      <c r="L100" s="239"/>
      <c r="M100" s="239"/>
      <c r="N100" s="216"/>
      <c r="O100" s="216"/>
      <c r="P100" s="240"/>
      <c r="Q100" s="196"/>
      <c r="R100" s="239"/>
      <c r="S100" s="239"/>
      <c r="T100" s="216"/>
      <c r="U100" s="239"/>
      <c r="V100" s="239"/>
      <c r="W100" s="218"/>
      <c r="X100" s="216"/>
      <c r="Y100" s="196"/>
      <c r="Z100" s="238"/>
      <c r="AA100" s="238"/>
      <c r="AC100" s="238"/>
      <c r="AD100" s="238"/>
      <c r="AE100" s="196"/>
      <c r="AF100" s="239"/>
      <c r="AG100" s="239"/>
      <c r="AH100" s="216"/>
      <c r="AI100" s="216"/>
      <c r="AJ100" s="240"/>
      <c r="AK100" s="196"/>
      <c r="AL100" s="216"/>
      <c r="AM100" s="239"/>
      <c r="AN100" s="216"/>
      <c r="AO100" s="239"/>
      <c r="AP100" s="239"/>
      <c r="AQ100" s="218"/>
      <c r="AR100" s="216"/>
      <c r="AS100" s="196"/>
      <c r="AT100" s="238"/>
      <c r="AU100" s="238"/>
      <c r="AW100" s="238"/>
      <c r="AX100" s="238"/>
      <c r="AY100" s="196"/>
      <c r="AZ100" s="239"/>
      <c r="BA100" s="239"/>
      <c r="BB100" s="216"/>
      <c r="BC100" s="216"/>
      <c r="BD100" s="240"/>
      <c r="BE100" s="196"/>
      <c r="BF100" s="239"/>
      <c r="BG100" s="239"/>
      <c r="BH100" s="216"/>
      <c r="BI100" s="239"/>
      <c r="BJ100" s="239"/>
      <c r="BK100" s="218"/>
      <c r="BL100" s="216"/>
      <c r="BM100" s="196"/>
      <c r="BN100" s="238"/>
      <c r="BO100" s="238"/>
      <c r="BQ100" s="238"/>
      <c r="BR100" s="238"/>
      <c r="BS100" s="196"/>
      <c r="BT100" s="239"/>
      <c r="BU100" s="239"/>
      <c r="BV100" s="216"/>
      <c r="BW100" s="216"/>
      <c r="BX100" s="240"/>
      <c r="BY100" s="196"/>
      <c r="BZ100" s="239"/>
      <c r="CA100" s="239"/>
      <c r="CB100" s="216"/>
      <c r="CC100" s="239"/>
      <c r="CD100" s="239"/>
      <c r="CE100" s="196"/>
      <c r="CF100" s="216"/>
      <c r="CG100" s="196"/>
      <c r="CH100" s="238"/>
      <c r="CI100" s="238"/>
      <c r="CK100" s="238"/>
      <c r="CL100" s="238"/>
      <c r="CM100" s="196"/>
      <c r="CN100" s="239"/>
      <c r="CO100" s="239"/>
      <c r="CP100" s="216"/>
      <c r="CQ100" s="216"/>
      <c r="CR100" s="240"/>
      <c r="CS100" s="196"/>
      <c r="CT100" s="239"/>
      <c r="CU100" s="239"/>
      <c r="CV100" s="216"/>
      <c r="CW100" s="239"/>
      <c r="CX100" s="239"/>
      <c r="CY100" s="218"/>
      <c r="CZ100" s="216"/>
      <c r="DA100" s="196"/>
      <c r="DB100" s="238"/>
      <c r="DC100" s="238"/>
      <c r="DE100" s="238"/>
      <c r="DF100" s="238"/>
      <c r="DG100" s="196"/>
      <c r="DH100" s="239"/>
      <c r="DI100" s="239"/>
      <c r="DJ100" s="216"/>
      <c r="DK100" s="216"/>
      <c r="DL100" s="240"/>
      <c r="DM100" s="196"/>
      <c r="DN100" s="239"/>
      <c r="DO100" s="239"/>
      <c r="DP100" s="216"/>
      <c r="DQ100" s="239"/>
      <c r="DR100" s="239"/>
      <c r="DS100" s="218"/>
      <c r="DT100" s="216"/>
      <c r="DU100" s="196"/>
      <c r="DV100" s="238"/>
      <c r="DW100" s="238"/>
      <c r="DY100" s="238"/>
      <c r="DZ100" s="238"/>
      <c r="EA100" s="196"/>
      <c r="EB100" s="216"/>
      <c r="EC100" s="241"/>
      <c r="ED100" s="216"/>
      <c r="EE100" s="216"/>
      <c r="EF100" s="240"/>
      <c r="EG100" s="196"/>
      <c r="EH100" s="239"/>
      <c r="EI100" s="239"/>
      <c r="EJ100" s="216"/>
      <c r="EK100" s="239"/>
      <c r="EL100" s="239"/>
      <c r="EM100" s="218"/>
      <c r="EN100" s="216"/>
      <c r="EO100" s="196"/>
      <c r="EP100" s="238"/>
      <c r="EQ100" s="238"/>
      <c r="ES100" s="238"/>
      <c r="ET100" s="238"/>
      <c r="EU100" s="196"/>
      <c r="EV100" s="239"/>
      <c r="EW100" s="239"/>
      <c r="EX100" s="216"/>
      <c r="EY100" s="216"/>
      <c r="EZ100" s="240"/>
      <c r="FA100" s="196"/>
      <c r="FB100" s="239"/>
      <c r="FC100" s="239"/>
      <c r="FD100" s="216"/>
      <c r="FE100" s="239"/>
      <c r="FF100" s="239"/>
      <c r="FG100" s="218"/>
      <c r="FH100" s="216"/>
      <c r="FI100" s="196"/>
      <c r="FJ100" s="238"/>
      <c r="FK100" s="238"/>
      <c r="FM100" s="238"/>
      <c r="FN100" s="238"/>
      <c r="FO100" s="196"/>
      <c r="FP100" s="239"/>
      <c r="FQ100" s="239"/>
      <c r="FR100" s="216"/>
      <c r="FS100" s="216"/>
      <c r="FT100" s="240"/>
      <c r="FU100" s="196"/>
      <c r="FV100" s="239"/>
      <c r="FW100" s="239"/>
      <c r="FX100" s="216"/>
      <c r="FY100" s="239"/>
      <c r="FZ100" s="239"/>
      <c r="GA100" s="191"/>
      <c r="GI100" s="224"/>
      <c r="GN100" s="225"/>
      <c r="GU100" s="191"/>
      <c r="HC100" s="224"/>
      <c r="HH100" s="225"/>
      <c r="HO100" s="191"/>
      <c r="HW100" s="224"/>
      <c r="IB100" s="225"/>
      <c r="II100" s="191"/>
      <c r="IQ100" s="224"/>
      <c r="IV100" s="225"/>
    </row>
    <row r="101" spans="1:256" ht="13.5" customHeight="1" x14ac:dyDescent="0.25">
      <c r="S101" s="238"/>
    </row>
    <row r="113" s="190" customFormat="1" ht="13.5" customHeight="1" x14ac:dyDescent="0.25"/>
    <row r="114" s="190" customFormat="1" ht="13.5" customHeight="1" x14ac:dyDescent="0.25"/>
    <row r="115" s="190" customFormat="1" ht="13.5" customHeight="1" x14ac:dyDescent="0.25"/>
    <row r="116" s="190" customFormat="1" ht="13.5" customHeight="1" x14ac:dyDescent="0.25"/>
    <row r="117" s="190" customFormat="1" ht="13.5" customHeight="1" x14ac:dyDescent="0.25"/>
    <row r="118" s="190" customFormat="1" ht="13.5" customHeight="1" x14ac:dyDescent="0.25"/>
    <row r="119" s="190" customFormat="1" ht="13.5" customHeight="1" x14ac:dyDescent="0.25"/>
    <row r="120" s="190" customFormat="1" ht="13.5" customHeight="1" x14ac:dyDescent="0.25"/>
    <row r="121" s="190" customFormat="1" ht="13.5" customHeight="1" x14ac:dyDescent="0.25"/>
    <row r="122" s="190" customFormat="1" ht="13.5" customHeight="1" x14ac:dyDescent="0.25"/>
    <row r="123" s="190" customFormat="1" ht="13.5" customHeight="1" x14ac:dyDescent="0.25"/>
    <row r="124" s="190" customFormat="1" ht="13.5" customHeight="1" x14ac:dyDescent="0.25"/>
    <row r="125" s="190" customFormat="1" ht="13.5" customHeight="1" x14ac:dyDescent="0.25"/>
    <row r="126" s="190" customFormat="1" ht="13.5" customHeight="1" x14ac:dyDescent="0.25"/>
    <row r="127" s="190" customFormat="1" ht="13.5" customHeight="1" x14ac:dyDescent="0.25"/>
    <row r="128" s="190" customFormat="1" ht="13.5" customHeight="1" x14ac:dyDescent="0.25"/>
    <row r="129" s="190" customFormat="1" ht="13.5" customHeight="1" x14ac:dyDescent="0.25"/>
    <row r="130" s="190" customFormat="1" ht="13.5" customHeight="1" x14ac:dyDescent="0.25"/>
    <row r="131" s="190" customFormat="1" ht="13.5" customHeight="1" x14ac:dyDescent="0.25"/>
    <row r="132" s="190" customFormat="1" ht="13.5" customHeight="1" x14ac:dyDescent="0.25"/>
    <row r="133" s="190" customFormat="1" ht="13.5" customHeight="1" x14ac:dyDescent="0.25"/>
    <row r="134" s="190" customFormat="1" ht="13.5" customHeight="1" x14ac:dyDescent="0.25"/>
    <row r="135" s="190" customFormat="1" ht="13.5" customHeight="1" x14ac:dyDescent="0.25"/>
    <row r="136" s="190" customFormat="1" ht="13.5" customHeight="1" x14ac:dyDescent="0.25"/>
    <row r="137" s="190" customFormat="1" ht="13.5" customHeight="1" x14ac:dyDescent="0.25"/>
    <row r="138" s="190" customFormat="1" ht="13.5" customHeight="1" x14ac:dyDescent="0.25"/>
    <row r="139" s="190" customFormat="1" ht="13.5" customHeight="1" x14ac:dyDescent="0.25"/>
    <row r="140" s="190" customFormat="1" ht="13.5" customHeight="1" x14ac:dyDescent="0.25"/>
    <row r="141" s="190" customFormat="1" ht="13.5" customHeight="1" x14ac:dyDescent="0.25"/>
    <row r="142" s="190" customFormat="1" ht="13.5" customHeight="1" x14ac:dyDescent="0.25"/>
    <row r="143" s="190" customFormat="1" ht="13.5" customHeight="1" x14ac:dyDescent="0.25"/>
    <row r="144" s="190" customFormat="1" ht="13.5" customHeight="1" x14ac:dyDescent="0.25"/>
    <row r="145" s="190" customFormat="1" ht="13.5" customHeight="1" x14ac:dyDescent="0.25"/>
    <row r="146" s="190" customFormat="1" ht="13.5" customHeight="1" x14ac:dyDescent="0.25"/>
    <row r="147" s="190" customFormat="1" ht="13.5" customHeight="1" x14ac:dyDescent="0.25"/>
    <row r="148" s="190" customFormat="1" ht="13.5" customHeight="1" x14ac:dyDescent="0.25"/>
    <row r="149" s="190" customFormat="1" ht="13.5" customHeight="1" x14ac:dyDescent="0.25"/>
    <row r="150" s="190" customFormat="1" ht="13.5" customHeight="1" x14ac:dyDescent="0.25"/>
    <row r="151" s="190" customFormat="1" ht="13.5" customHeight="1" x14ac:dyDescent="0.25"/>
    <row r="152" s="190" customFormat="1" ht="13.5" customHeight="1" x14ac:dyDescent="0.25"/>
    <row r="153" s="190" customFormat="1" ht="13.5" customHeight="1" x14ac:dyDescent="0.25"/>
    <row r="154" s="190" customFormat="1" ht="13.5" customHeight="1" x14ac:dyDescent="0.25"/>
    <row r="155" s="190" customFormat="1" ht="13.5" customHeight="1" x14ac:dyDescent="0.25"/>
    <row r="156" s="190" customFormat="1" ht="13.5" customHeight="1" x14ac:dyDescent="0.25"/>
    <row r="157" s="190" customFormat="1" ht="13.5" customHeight="1" x14ac:dyDescent="0.25"/>
    <row r="158" s="190" customFormat="1" ht="13.5" customHeight="1" x14ac:dyDescent="0.25"/>
    <row r="159" s="190" customFormat="1" ht="13.5" customHeight="1" x14ac:dyDescent="0.25"/>
    <row r="160" s="190" customFormat="1" ht="13.5" customHeight="1" x14ac:dyDescent="0.25"/>
    <row r="161" s="190" customFormat="1" ht="13.5" customHeight="1" x14ac:dyDescent="0.25"/>
    <row r="162" s="190" customFormat="1" ht="13.5" customHeight="1" x14ac:dyDescent="0.25"/>
    <row r="163" s="190" customFormat="1" ht="13.5" customHeight="1" x14ac:dyDescent="0.25"/>
    <row r="164" s="190" customFormat="1" ht="13.5" customHeight="1" x14ac:dyDescent="0.25"/>
    <row r="165" s="190" customFormat="1" ht="13.5" customHeight="1" x14ac:dyDescent="0.25"/>
    <row r="166" s="190" customFormat="1" ht="13.5" customHeight="1" x14ac:dyDescent="0.25"/>
    <row r="167" s="190" customFormat="1" ht="13.5" customHeight="1" x14ac:dyDescent="0.25"/>
    <row r="168" s="190" customFormat="1" ht="13.5" customHeight="1" x14ac:dyDescent="0.25"/>
    <row r="169" s="190" customFormat="1" ht="13.5" customHeight="1" x14ac:dyDescent="0.25"/>
    <row r="170" s="190" customFormat="1" ht="13.5" customHeight="1" x14ac:dyDescent="0.25"/>
    <row r="171" s="190" customFormat="1" ht="13.5" customHeight="1" x14ac:dyDescent="0.25"/>
    <row r="172" s="190" customFormat="1" ht="13.5" customHeight="1" x14ac:dyDescent="0.25"/>
    <row r="173" s="190" customFormat="1" ht="13.5" customHeight="1" x14ac:dyDescent="0.25"/>
    <row r="174" s="190" customFormat="1" ht="13.5" customHeight="1" x14ac:dyDescent="0.25"/>
    <row r="175" s="190" customFormat="1" ht="13.5" customHeight="1" x14ac:dyDescent="0.25"/>
    <row r="176" s="190" customFormat="1" ht="13.5" customHeight="1" x14ac:dyDescent="0.25"/>
    <row r="177" s="190" customFormat="1" ht="13.5" customHeight="1" x14ac:dyDescent="0.25"/>
    <row r="178" s="190" customFormat="1" ht="13.5" customHeight="1" x14ac:dyDescent="0.25"/>
    <row r="179" s="190" customFormat="1" ht="13.5" customHeight="1" x14ac:dyDescent="0.25"/>
    <row r="180" s="190" customFormat="1" ht="13.5" customHeight="1" x14ac:dyDescent="0.25"/>
    <row r="181" s="190" customFormat="1" ht="13.5" customHeight="1" x14ac:dyDescent="0.25"/>
    <row r="182" s="190" customFormat="1" ht="13.5" customHeight="1" x14ac:dyDescent="0.25"/>
    <row r="183" s="190" customFormat="1" ht="13.5" customHeight="1" x14ac:dyDescent="0.25"/>
    <row r="184" s="190" customFormat="1" ht="13.5" customHeight="1" x14ac:dyDescent="0.25"/>
    <row r="185" s="190" customFormat="1" ht="13.5" customHeight="1" x14ac:dyDescent="0.25"/>
    <row r="186" s="190" customFormat="1" ht="13.5" customHeight="1" x14ac:dyDescent="0.25"/>
    <row r="187" s="190" customFormat="1" ht="13.5" customHeight="1" x14ac:dyDescent="0.25"/>
    <row r="188" s="190" customFormat="1" ht="13.5" customHeight="1" x14ac:dyDescent="0.25"/>
    <row r="189" s="190" customFormat="1" ht="13.5" customHeight="1" x14ac:dyDescent="0.25"/>
    <row r="190" s="190" customFormat="1" ht="13.5" customHeight="1" x14ac:dyDescent="0.25"/>
    <row r="191" s="190" customFormat="1" ht="13.5" customHeight="1" x14ac:dyDescent="0.25"/>
    <row r="192" s="190" customFormat="1" ht="13.5" customHeight="1" x14ac:dyDescent="0.25"/>
    <row r="193" s="190" customFormat="1" ht="13.5" customHeight="1" x14ac:dyDescent="0.25"/>
    <row r="194" s="190" customFormat="1" ht="13.5" customHeight="1" x14ac:dyDescent="0.25"/>
    <row r="195" s="190" customFormat="1" ht="13.5" customHeight="1" x14ac:dyDescent="0.25"/>
    <row r="196" s="190" customFormat="1" ht="13.5" customHeight="1" x14ac:dyDescent="0.25"/>
    <row r="197" s="190" customFormat="1" ht="13.5" customHeight="1" x14ac:dyDescent="0.25"/>
    <row r="198" s="190" customFormat="1" ht="13.5" customHeight="1" x14ac:dyDescent="0.25"/>
    <row r="199" s="190" customFormat="1" ht="13.5" customHeight="1" x14ac:dyDescent="0.25"/>
    <row r="200" s="190" customFormat="1" ht="13.5" customHeight="1" x14ac:dyDescent="0.25"/>
    <row r="201" s="190" customFormat="1" ht="13.5" customHeight="1" x14ac:dyDescent="0.25"/>
    <row r="202" s="190" customFormat="1" ht="13.5" customHeight="1" x14ac:dyDescent="0.25"/>
    <row r="203" s="190" customFormat="1" ht="13.5" customHeight="1" x14ac:dyDescent="0.25"/>
    <row r="204" s="190" customFormat="1" ht="13.5" customHeight="1" x14ac:dyDescent="0.25"/>
    <row r="205" s="190" customFormat="1" ht="13.5" customHeight="1" x14ac:dyDescent="0.25"/>
    <row r="206" s="190" customFormat="1" ht="13.5" customHeight="1" x14ac:dyDescent="0.25"/>
    <row r="207" s="190" customFormat="1" ht="13.5" customHeight="1" x14ac:dyDescent="0.25"/>
  </sheetData>
  <customSheetViews>
    <customSheetView guid="{58E98FBC-18A6-4DF7-8BE5-466B393E75B5}">
      <pane xSplit="2" ySplit="10" topLeftCell="C11" activePane="bottomRight" state="frozen"/>
      <selection pane="bottomRight" activeCell="L11" sqref="L11:L20"/>
      <pageMargins left="0.75" right="0.75" top="1" bottom="1" header="0.5" footer="0.5"/>
      <pageSetup orientation="portrait" horizontalDpi="4294967292" verticalDpi="4294967292" r:id="rId1"/>
      <headerFooter alignWithMargins="0"/>
    </customSheetView>
  </customSheetViews>
  <phoneticPr fontId="0" type="noConversion"/>
  <pageMargins left="0.75" right="0.75" top="1" bottom="1" header="0.5" footer="0.5"/>
  <pageSetup orientation="portrait" horizontalDpi="4294967292" verticalDpi="4294967292" r:id="rId2"/>
  <headerFooter alignWithMargins="0"/>
  <legacyDrawing r:id="rId3"/>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00000000-0002-0000-0600-000000000000}">
          <x14:formula1>
            <xm:f>info_parties!$A$1:$A$94</xm:f>
          </x14:formula1>
          <xm:sqref>A11:A100</xm:sqref>
        </x14:dataValidation>
      </x14:dataValidation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9">
    <tabColor rgb="FFDCDCDC"/>
  </sheetPr>
  <dimension ref="A1:BY102"/>
  <sheetViews>
    <sheetView zoomScaleNormal="100" workbookViewId="0">
      <pane xSplit="2" ySplit="10" topLeftCell="BJ11" activePane="bottomRight" state="frozen"/>
      <selection activeCell="I23" sqref="I23:I24"/>
      <selection pane="topRight" activeCell="I23" sqref="I23:I24"/>
      <selection pane="bottomLeft" activeCell="I23" sqref="I23:I24"/>
      <selection pane="bottomRight"/>
    </sheetView>
  </sheetViews>
  <sheetFormatPr defaultColWidth="9.08984375" defaultRowHeight="13.5" customHeight="1" x14ac:dyDescent="0.25"/>
  <cols>
    <col min="1" max="1" width="9.08984375" style="190"/>
    <col min="2" max="2" width="27.6328125" style="190" customWidth="1"/>
    <col min="3" max="4" width="10.36328125" style="190" customWidth="1"/>
    <col min="5" max="5" width="9.08984375" style="190"/>
    <col min="6" max="6" width="9.08984375" style="220" customWidth="1"/>
    <col min="7" max="8" width="9.08984375" style="190" customWidth="1"/>
    <col min="9" max="9" width="9.08984375" style="190"/>
    <col min="10" max="11" width="12" style="190" customWidth="1"/>
    <col min="12" max="16384" width="9.08984375" style="190"/>
  </cols>
  <sheetData>
    <row r="1" spans="1:77" ht="13.5" customHeight="1" x14ac:dyDescent="0.25">
      <c r="A1" s="190" t="s">
        <v>5</v>
      </c>
      <c r="C1" s="209"/>
      <c r="D1" s="210"/>
      <c r="E1" s="210"/>
      <c r="F1" s="211"/>
      <c r="G1" s="210"/>
      <c r="H1" s="212"/>
      <c r="I1" s="209"/>
      <c r="J1" s="210"/>
      <c r="K1" s="210"/>
      <c r="L1" s="211"/>
      <c r="M1" s="210"/>
      <c r="N1" s="212"/>
      <c r="O1" s="211"/>
      <c r="P1" s="210"/>
      <c r="Q1" s="212"/>
      <c r="R1" s="213"/>
      <c r="S1" s="210"/>
      <c r="T1" s="212"/>
      <c r="U1" s="211"/>
      <c r="V1" s="210"/>
      <c r="W1" s="212"/>
      <c r="X1" s="211"/>
      <c r="Y1" s="210"/>
      <c r="Z1" s="212"/>
      <c r="AA1" s="211"/>
      <c r="AB1" s="210"/>
      <c r="AC1" s="212"/>
      <c r="AD1" s="211"/>
      <c r="AE1" s="210"/>
      <c r="AF1" s="212"/>
      <c r="AG1" s="211"/>
      <c r="AH1" s="210"/>
      <c r="AI1" s="212"/>
      <c r="AJ1" s="211"/>
      <c r="AK1" s="210"/>
      <c r="AL1" s="212"/>
      <c r="AM1" s="211"/>
      <c r="AN1" s="210"/>
      <c r="AO1" s="212"/>
      <c r="AP1" s="211"/>
      <c r="AQ1" s="210"/>
      <c r="AR1" s="212"/>
      <c r="AS1" s="211"/>
      <c r="AT1" s="210"/>
      <c r="AU1" s="212"/>
      <c r="AV1" s="211"/>
      <c r="AW1" s="210"/>
      <c r="AX1" s="212"/>
      <c r="AY1" s="211"/>
      <c r="AZ1" s="210"/>
      <c r="BA1" s="212"/>
      <c r="BB1" s="211"/>
      <c r="BC1" s="210"/>
      <c r="BD1" s="212"/>
      <c r="BE1" s="211"/>
      <c r="BF1" s="210"/>
      <c r="BG1" s="212"/>
      <c r="BH1" s="211"/>
      <c r="BI1" s="210"/>
      <c r="BJ1" s="212"/>
      <c r="BK1" s="211"/>
      <c r="BL1" s="210"/>
      <c r="BM1" s="212"/>
      <c r="BN1" s="211"/>
      <c r="BO1" s="210"/>
      <c r="BP1" s="212"/>
      <c r="BQ1" s="211"/>
      <c r="BR1" s="210"/>
      <c r="BS1" s="212"/>
      <c r="BT1" s="211"/>
      <c r="BU1" s="210"/>
      <c r="BV1" s="212"/>
      <c r="BW1" s="211"/>
      <c r="BX1" s="210"/>
      <c r="BY1" s="212"/>
    </row>
    <row r="2" spans="1:77" ht="3.75" customHeight="1" x14ac:dyDescent="0.25">
      <c r="C2" s="211"/>
      <c r="D2" s="210"/>
      <c r="E2" s="210"/>
      <c r="F2" s="211"/>
      <c r="G2" s="210"/>
      <c r="H2" s="212"/>
      <c r="I2" s="209"/>
      <c r="J2" s="210"/>
      <c r="K2" s="210"/>
      <c r="L2" s="211"/>
      <c r="M2" s="210"/>
      <c r="N2" s="212"/>
      <c r="O2" s="211"/>
      <c r="P2" s="210"/>
      <c r="Q2" s="212"/>
      <c r="R2" s="211"/>
      <c r="S2" s="210"/>
      <c r="T2" s="212"/>
      <c r="U2" s="211"/>
      <c r="V2" s="210"/>
      <c r="W2" s="212"/>
      <c r="X2" s="211"/>
      <c r="Y2" s="210"/>
      <c r="Z2" s="212"/>
      <c r="AA2" s="211"/>
      <c r="AB2" s="210"/>
      <c r="AC2" s="212"/>
      <c r="AD2" s="211"/>
      <c r="AE2" s="210"/>
      <c r="AF2" s="212"/>
      <c r="AG2" s="211"/>
      <c r="AH2" s="210"/>
      <c r="AI2" s="212"/>
      <c r="AJ2" s="211"/>
      <c r="AK2" s="210"/>
      <c r="AL2" s="212"/>
      <c r="AM2" s="211"/>
      <c r="AN2" s="210"/>
      <c r="AO2" s="212"/>
      <c r="AP2" s="211"/>
      <c r="AQ2" s="210"/>
      <c r="AR2" s="212"/>
      <c r="AS2" s="211"/>
      <c r="AT2" s="210"/>
      <c r="AU2" s="212"/>
      <c r="AV2" s="211"/>
      <c r="AW2" s="210"/>
      <c r="AX2" s="212"/>
      <c r="AY2" s="211"/>
      <c r="AZ2" s="210"/>
      <c r="BA2" s="212"/>
      <c r="BB2" s="211"/>
      <c r="BC2" s="210"/>
      <c r="BD2" s="212"/>
      <c r="BE2" s="211"/>
      <c r="BF2" s="210"/>
      <c r="BG2" s="212"/>
      <c r="BH2" s="211"/>
      <c r="BI2" s="210"/>
      <c r="BJ2" s="212"/>
      <c r="BK2" s="211"/>
      <c r="BL2" s="210"/>
      <c r="BM2" s="212"/>
      <c r="BN2" s="211"/>
      <c r="BO2" s="210"/>
      <c r="BP2" s="212"/>
      <c r="BQ2" s="211"/>
      <c r="BR2" s="210"/>
      <c r="BS2" s="212"/>
      <c r="BT2" s="211"/>
      <c r="BU2" s="210"/>
      <c r="BV2" s="212"/>
      <c r="BW2" s="211"/>
      <c r="BX2" s="210"/>
      <c r="BY2" s="212"/>
    </row>
    <row r="3" spans="1:77" ht="3.75" customHeight="1" x14ac:dyDescent="0.25">
      <c r="C3" s="211"/>
      <c r="D3" s="210"/>
      <c r="E3" s="210"/>
      <c r="F3" s="211"/>
      <c r="G3" s="210"/>
      <c r="H3" s="212"/>
      <c r="I3" s="209"/>
      <c r="J3" s="210"/>
      <c r="K3" s="210"/>
      <c r="L3" s="211"/>
      <c r="M3" s="210"/>
      <c r="N3" s="212"/>
      <c r="O3" s="211"/>
      <c r="P3" s="210"/>
      <c r="Q3" s="212"/>
      <c r="R3" s="211"/>
      <c r="S3" s="210"/>
      <c r="T3" s="212"/>
      <c r="U3" s="211"/>
      <c r="V3" s="210"/>
      <c r="W3" s="212"/>
      <c r="X3" s="211"/>
      <c r="Y3" s="210"/>
      <c r="Z3" s="212"/>
      <c r="AA3" s="211"/>
      <c r="AB3" s="210"/>
      <c r="AC3" s="212"/>
      <c r="AD3" s="211"/>
      <c r="AE3" s="210"/>
      <c r="AF3" s="212"/>
      <c r="AG3" s="211"/>
      <c r="AH3" s="210"/>
      <c r="AI3" s="212"/>
      <c r="AJ3" s="211"/>
      <c r="AK3" s="210"/>
      <c r="AL3" s="212"/>
      <c r="AM3" s="211"/>
      <c r="AN3" s="210"/>
      <c r="AO3" s="212"/>
      <c r="AP3" s="211"/>
      <c r="AQ3" s="210"/>
      <c r="AR3" s="212"/>
      <c r="AS3" s="211"/>
      <c r="AT3" s="210"/>
      <c r="AU3" s="212"/>
      <c r="AV3" s="211"/>
      <c r="AW3" s="210"/>
      <c r="AX3" s="212"/>
      <c r="AY3" s="211"/>
      <c r="AZ3" s="210"/>
      <c r="BA3" s="212"/>
      <c r="BB3" s="211"/>
      <c r="BC3" s="210"/>
      <c r="BD3" s="212"/>
      <c r="BE3" s="211"/>
      <c r="BF3" s="210"/>
      <c r="BG3" s="212"/>
      <c r="BH3" s="211"/>
      <c r="BI3" s="210"/>
      <c r="BJ3" s="212"/>
      <c r="BK3" s="211"/>
      <c r="BL3" s="210"/>
      <c r="BM3" s="212"/>
      <c r="BN3" s="211"/>
      <c r="BO3" s="210"/>
      <c r="BP3" s="212"/>
      <c r="BQ3" s="211"/>
      <c r="BR3" s="210"/>
      <c r="BS3" s="212"/>
      <c r="BT3" s="211"/>
      <c r="BU3" s="210"/>
      <c r="BV3" s="212"/>
      <c r="BW3" s="211"/>
      <c r="BX3" s="210"/>
      <c r="BY3" s="212"/>
    </row>
    <row r="4" spans="1:77" ht="3.75" customHeight="1" x14ac:dyDescent="0.25">
      <c r="C4" s="211"/>
      <c r="D4" s="210"/>
      <c r="E4" s="210"/>
      <c r="F4" s="211"/>
      <c r="G4" s="210"/>
      <c r="H4" s="212"/>
      <c r="I4" s="209"/>
      <c r="J4" s="210"/>
      <c r="K4" s="210"/>
      <c r="L4" s="211"/>
      <c r="M4" s="210"/>
      <c r="N4" s="212"/>
      <c r="O4" s="211"/>
      <c r="P4" s="210"/>
      <c r="Q4" s="212"/>
      <c r="R4" s="211"/>
      <c r="S4" s="210"/>
      <c r="T4" s="212"/>
      <c r="U4" s="211"/>
      <c r="V4" s="210"/>
      <c r="W4" s="212"/>
      <c r="X4" s="211"/>
      <c r="Y4" s="210"/>
      <c r="Z4" s="212"/>
      <c r="AA4" s="211"/>
      <c r="AB4" s="210"/>
      <c r="AC4" s="212"/>
      <c r="AD4" s="211"/>
      <c r="AE4" s="210"/>
      <c r="AF4" s="212"/>
      <c r="AG4" s="211"/>
      <c r="AH4" s="210"/>
      <c r="AI4" s="212"/>
      <c r="AJ4" s="211"/>
      <c r="AK4" s="210"/>
      <c r="AL4" s="212"/>
      <c r="AM4" s="211"/>
      <c r="AN4" s="210"/>
      <c r="AO4" s="212"/>
      <c r="AP4" s="211"/>
      <c r="AQ4" s="210"/>
      <c r="AR4" s="212"/>
      <c r="AS4" s="211"/>
      <c r="AT4" s="210"/>
      <c r="AU4" s="212"/>
      <c r="AV4" s="211"/>
      <c r="AW4" s="210"/>
      <c r="AX4" s="212"/>
      <c r="AY4" s="211"/>
      <c r="AZ4" s="210"/>
      <c r="BA4" s="212"/>
      <c r="BB4" s="211"/>
      <c r="BC4" s="210"/>
      <c r="BD4" s="212"/>
      <c r="BE4" s="211"/>
      <c r="BF4" s="210"/>
      <c r="BG4" s="212"/>
      <c r="BH4" s="211"/>
      <c r="BI4" s="210"/>
      <c r="BJ4" s="212"/>
      <c r="BK4" s="211"/>
      <c r="BL4" s="210"/>
      <c r="BM4" s="212"/>
      <c r="BN4" s="211"/>
      <c r="BO4" s="210"/>
      <c r="BP4" s="212"/>
      <c r="BQ4" s="211"/>
      <c r="BR4" s="210"/>
      <c r="BS4" s="212"/>
      <c r="BT4" s="211"/>
      <c r="BU4" s="210"/>
      <c r="BV4" s="212"/>
      <c r="BW4" s="211"/>
      <c r="BX4" s="210"/>
      <c r="BY4" s="212"/>
    </row>
    <row r="5" spans="1:77" ht="3.75" customHeight="1" x14ac:dyDescent="0.25">
      <c r="C5" s="211"/>
      <c r="D5" s="210"/>
      <c r="E5" s="210"/>
      <c r="F5" s="211"/>
      <c r="G5" s="210"/>
      <c r="H5" s="212"/>
      <c r="I5" s="209"/>
      <c r="J5" s="210"/>
      <c r="K5" s="210"/>
      <c r="L5" s="211"/>
      <c r="M5" s="210"/>
      <c r="N5" s="212"/>
      <c r="O5" s="211"/>
      <c r="P5" s="210"/>
      <c r="Q5" s="212"/>
      <c r="R5" s="211"/>
      <c r="S5" s="210"/>
      <c r="T5" s="212"/>
      <c r="U5" s="211"/>
      <c r="V5" s="210"/>
      <c r="W5" s="212"/>
      <c r="X5" s="211"/>
      <c r="Y5" s="210"/>
      <c r="Z5" s="212"/>
      <c r="AA5" s="211"/>
      <c r="AB5" s="210"/>
      <c r="AC5" s="212"/>
      <c r="AD5" s="211"/>
      <c r="AE5" s="210"/>
      <c r="AF5" s="212"/>
      <c r="AG5" s="211"/>
      <c r="AH5" s="210"/>
      <c r="AI5" s="212"/>
      <c r="AJ5" s="211"/>
      <c r="AK5" s="210"/>
      <c r="AL5" s="212"/>
      <c r="AM5" s="211"/>
      <c r="AN5" s="210"/>
      <c r="AO5" s="212"/>
      <c r="AP5" s="211"/>
      <c r="AQ5" s="210"/>
      <c r="AR5" s="212"/>
      <c r="AS5" s="211"/>
      <c r="AT5" s="210"/>
      <c r="AU5" s="212"/>
      <c r="AV5" s="211"/>
      <c r="AW5" s="210"/>
      <c r="AX5" s="212"/>
      <c r="AY5" s="211"/>
      <c r="AZ5" s="210"/>
      <c r="BA5" s="212"/>
      <c r="BB5" s="211"/>
      <c r="BC5" s="210"/>
      <c r="BD5" s="212"/>
      <c r="BE5" s="211"/>
      <c r="BF5" s="210"/>
      <c r="BG5" s="212"/>
      <c r="BH5" s="211"/>
      <c r="BI5" s="210"/>
      <c r="BJ5" s="212"/>
      <c r="BK5" s="211"/>
      <c r="BL5" s="210"/>
      <c r="BM5" s="212"/>
      <c r="BN5" s="211"/>
      <c r="BO5" s="210"/>
      <c r="BP5" s="212"/>
      <c r="BQ5" s="211"/>
      <c r="BR5" s="210"/>
      <c r="BS5" s="212"/>
      <c r="BT5" s="211"/>
      <c r="BU5" s="210"/>
      <c r="BV5" s="212"/>
      <c r="BW5" s="211"/>
      <c r="BX5" s="210"/>
      <c r="BY5" s="212"/>
    </row>
    <row r="6" spans="1:77" ht="3.75" customHeight="1" x14ac:dyDescent="0.25">
      <c r="C6" s="211"/>
      <c r="D6" s="210"/>
      <c r="E6" s="210"/>
      <c r="F6" s="211"/>
      <c r="G6" s="210"/>
      <c r="H6" s="212"/>
      <c r="I6" s="209"/>
      <c r="J6" s="210"/>
      <c r="K6" s="210"/>
      <c r="L6" s="211"/>
      <c r="M6" s="210"/>
      <c r="N6" s="212"/>
      <c r="O6" s="211"/>
      <c r="P6" s="210"/>
      <c r="Q6" s="212"/>
      <c r="R6" s="211"/>
      <c r="S6" s="210"/>
      <c r="T6" s="212"/>
      <c r="U6" s="211"/>
      <c r="V6" s="210"/>
      <c r="W6" s="212"/>
      <c r="X6" s="211"/>
      <c r="Y6" s="210"/>
      <c r="Z6" s="212"/>
      <c r="AA6" s="211"/>
      <c r="AB6" s="210"/>
      <c r="AC6" s="212"/>
      <c r="AD6" s="211"/>
      <c r="AE6" s="210"/>
      <c r="AF6" s="212"/>
      <c r="AG6" s="211"/>
      <c r="AH6" s="210"/>
      <c r="AI6" s="212"/>
      <c r="AJ6" s="211"/>
      <c r="AK6" s="210"/>
      <c r="AL6" s="212"/>
      <c r="AM6" s="211"/>
      <c r="AN6" s="210"/>
      <c r="AO6" s="212"/>
      <c r="AP6" s="211"/>
      <c r="AQ6" s="210"/>
      <c r="AR6" s="212"/>
      <c r="AS6" s="211"/>
      <c r="AT6" s="210"/>
      <c r="AU6" s="212"/>
      <c r="AV6" s="211"/>
      <c r="AW6" s="210"/>
      <c r="AX6" s="212"/>
      <c r="AY6" s="211"/>
      <c r="AZ6" s="210"/>
      <c r="BA6" s="212"/>
      <c r="BB6" s="211"/>
      <c r="BC6" s="210"/>
      <c r="BD6" s="212"/>
      <c r="BE6" s="211"/>
      <c r="BF6" s="210"/>
      <c r="BG6" s="212"/>
      <c r="BH6" s="211"/>
      <c r="BI6" s="210"/>
      <c r="BJ6" s="212"/>
      <c r="BK6" s="211"/>
      <c r="BL6" s="210"/>
      <c r="BM6" s="212"/>
      <c r="BN6" s="211"/>
      <c r="BO6" s="210"/>
      <c r="BP6" s="212"/>
      <c r="BQ6" s="211"/>
      <c r="BR6" s="210"/>
      <c r="BS6" s="212"/>
      <c r="BT6" s="211"/>
      <c r="BU6" s="210"/>
      <c r="BV6" s="212"/>
      <c r="BW6" s="211"/>
      <c r="BX6" s="210"/>
      <c r="BY6" s="212"/>
    </row>
    <row r="7" spans="1:77" ht="3.75" customHeight="1" x14ac:dyDescent="0.25">
      <c r="C7" s="211"/>
      <c r="D7" s="210"/>
      <c r="E7" s="210"/>
      <c r="F7" s="211"/>
      <c r="G7" s="210"/>
      <c r="H7" s="212"/>
      <c r="I7" s="209"/>
      <c r="J7" s="210"/>
      <c r="K7" s="210"/>
      <c r="L7" s="211"/>
      <c r="M7" s="210"/>
      <c r="N7" s="212"/>
      <c r="O7" s="211"/>
      <c r="P7" s="210"/>
      <c r="Q7" s="212"/>
      <c r="R7" s="211"/>
      <c r="S7" s="210"/>
      <c r="T7" s="212"/>
      <c r="U7" s="211"/>
      <c r="V7" s="210"/>
      <c r="W7" s="212"/>
      <c r="X7" s="211"/>
      <c r="Y7" s="210"/>
      <c r="Z7" s="212"/>
      <c r="AA7" s="211"/>
      <c r="AB7" s="210"/>
      <c r="AC7" s="212"/>
      <c r="AD7" s="211"/>
      <c r="AE7" s="210"/>
      <c r="AF7" s="212"/>
      <c r="AG7" s="211"/>
      <c r="AH7" s="210"/>
      <c r="AI7" s="212"/>
      <c r="AJ7" s="211"/>
      <c r="AK7" s="210"/>
      <c r="AL7" s="212"/>
      <c r="AM7" s="211"/>
      <c r="AN7" s="210"/>
      <c r="AO7" s="212"/>
      <c r="AP7" s="211"/>
      <c r="AQ7" s="210"/>
      <c r="AR7" s="212"/>
      <c r="AS7" s="211"/>
      <c r="AT7" s="210"/>
      <c r="AU7" s="212"/>
      <c r="AV7" s="211"/>
      <c r="AW7" s="210"/>
      <c r="AX7" s="212"/>
      <c r="AY7" s="211"/>
      <c r="AZ7" s="210"/>
      <c r="BA7" s="212"/>
      <c r="BB7" s="211"/>
      <c r="BC7" s="210"/>
      <c r="BD7" s="212"/>
      <c r="BE7" s="211"/>
      <c r="BF7" s="210"/>
      <c r="BG7" s="212"/>
      <c r="BH7" s="211"/>
      <c r="BI7" s="210"/>
      <c r="BJ7" s="212"/>
      <c r="BK7" s="211"/>
      <c r="BL7" s="210"/>
      <c r="BM7" s="212"/>
      <c r="BN7" s="211"/>
      <c r="BO7" s="210"/>
      <c r="BP7" s="212"/>
      <c r="BQ7" s="211"/>
      <c r="BR7" s="210"/>
      <c r="BS7" s="212"/>
      <c r="BT7" s="211"/>
      <c r="BU7" s="210"/>
      <c r="BV7" s="212"/>
      <c r="BW7" s="211"/>
      <c r="BX7" s="210"/>
      <c r="BY7" s="212"/>
    </row>
    <row r="8" spans="1:77" ht="3.75" customHeight="1" x14ac:dyDescent="0.25">
      <c r="C8" s="211"/>
      <c r="D8" s="210"/>
      <c r="E8" s="210"/>
      <c r="F8" s="211"/>
      <c r="G8" s="210"/>
      <c r="H8" s="212"/>
      <c r="I8" s="209"/>
      <c r="J8" s="210"/>
      <c r="K8" s="210"/>
      <c r="L8" s="211"/>
      <c r="M8" s="210"/>
      <c r="N8" s="212"/>
      <c r="O8" s="211"/>
      <c r="P8" s="210"/>
      <c r="Q8" s="212"/>
      <c r="R8" s="211"/>
      <c r="S8" s="210"/>
      <c r="T8" s="212"/>
      <c r="U8" s="211"/>
      <c r="V8" s="210"/>
      <c r="W8" s="212"/>
      <c r="X8" s="211"/>
      <c r="Y8" s="210"/>
      <c r="Z8" s="212"/>
      <c r="AA8" s="211"/>
      <c r="AB8" s="210"/>
      <c r="AC8" s="212"/>
      <c r="AD8" s="211"/>
      <c r="AE8" s="210"/>
      <c r="AF8" s="212"/>
      <c r="AG8" s="211"/>
      <c r="AH8" s="210"/>
      <c r="AI8" s="212"/>
      <c r="AJ8" s="211"/>
      <c r="AK8" s="210"/>
      <c r="AL8" s="212"/>
      <c r="AM8" s="211"/>
      <c r="AN8" s="210"/>
      <c r="AO8" s="212"/>
      <c r="AP8" s="211"/>
      <c r="AQ8" s="210"/>
      <c r="AR8" s="212"/>
      <c r="AS8" s="211"/>
      <c r="AT8" s="210"/>
      <c r="AU8" s="212"/>
      <c r="AV8" s="211"/>
      <c r="AW8" s="210"/>
      <c r="AX8" s="212"/>
      <c r="AY8" s="211"/>
      <c r="AZ8" s="210"/>
      <c r="BA8" s="212"/>
      <c r="BB8" s="211"/>
      <c r="BC8" s="210"/>
      <c r="BD8" s="212"/>
      <c r="BE8" s="211"/>
      <c r="BF8" s="210"/>
      <c r="BG8" s="212"/>
      <c r="BH8" s="211"/>
      <c r="BI8" s="210"/>
      <c r="BJ8" s="212"/>
      <c r="BK8" s="211"/>
      <c r="BL8" s="210"/>
      <c r="BM8" s="212"/>
      <c r="BN8" s="211"/>
      <c r="BO8" s="210"/>
      <c r="BP8" s="212"/>
      <c r="BQ8" s="211"/>
      <c r="BR8" s="210"/>
      <c r="BS8" s="212"/>
      <c r="BT8" s="211"/>
      <c r="BU8" s="210"/>
      <c r="BV8" s="212"/>
      <c r="BW8" s="211"/>
      <c r="BX8" s="210"/>
      <c r="BY8" s="212"/>
    </row>
    <row r="9" spans="1:77" ht="13.5" customHeight="1" x14ac:dyDescent="0.25">
      <c r="A9" s="190" t="s">
        <v>6</v>
      </c>
      <c r="C9" s="209"/>
      <c r="D9" s="210"/>
      <c r="E9" s="210"/>
      <c r="F9" s="211"/>
      <c r="G9" s="210"/>
      <c r="H9" s="212"/>
      <c r="I9" s="209"/>
      <c r="J9" s="210"/>
      <c r="K9" s="210"/>
      <c r="L9" s="211"/>
      <c r="M9" s="210"/>
      <c r="N9" s="212"/>
      <c r="O9" s="211"/>
      <c r="P9" s="210"/>
      <c r="Q9" s="212"/>
      <c r="R9" s="211"/>
      <c r="S9" s="210"/>
      <c r="T9" s="212"/>
      <c r="U9" s="211"/>
      <c r="V9" s="210"/>
      <c r="W9" s="212"/>
      <c r="X9" s="211"/>
      <c r="Y9" s="210"/>
      <c r="Z9" s="212"/>
      <c r="AA9" s="211"/>
      <c r="AB9" s="210"/>
      <c r="AC9" s="212"/>
      <c r="AD9" s="211"/>
      <c r="AE9" s="210"/>
      <c r="AF9" s="212"/>
      <c r="AG9" s="211"/>
      <c r="AH9" s="210"/>
      <c r="AI9" s="212"/>
      <c r="AJ9" s="211"/>
      <c r="AK9" s="210"/>
      <c r="AL9" s="212"/>
      <c r="AM9" s="211"/>
      <c r="AN9" s="210"/>
      <c r="AO9" s="212"/>
      <c r="AP9" s="211"/>
      <c r="AQ9" s="210"/>
      <c r="AR9" s="212"/>
      <c r="AS9" s="211"/>
      <c r="AT9" s="210"/>
      <c r="AU9" s="212"/>
      <c r="AV9" s="211"/>
      <c r="AW9" s="210"/>
      <c r="AX9" s="212"/>
      <c r="AY9" s="211"/>
      <c r="AZ9" s="210"/>
      <c r="BA9" s="212"/>
      <c r="BB9" s="211"/>
      <c r="BC9" s="210"/>
      <c r="BD9" s="212"/>
      <c r="BE9" s="211"/>
      <c r="BF9" s="210"/>
      <c r="BG9" s="212"/>
      <c r="BH9" s="211"/>
      <c r="BI9" s="210"/>
      <c r="BJ9" s="212"/>
      <c r="BK9" s="211"/>
      <c r="BL9" s="210"/>
      <c r="BM9" s="212"/>
      <c r="BN9" s="211"/>
      <c r="BO9" s="210"/>
      <c r="BP9" s="212"/>
      <c r="BQ9" s="211"/>
      <c r="BR9" s="210" t="s">
        <v>291</v>
      </c>
      <c r="BS9" s="212"/>
      <c r="BT9" s="211"/>
      <c r="BU9" s="210"/>
      <c r="BV9" s="212"/>
      <c r="BW9" s="211"/>
      <c r="BX9" s="210"/>
      <c r="BY9" s="212"/>
    </row>
    <row r="10" spans="1:77" ht="31.5" customHeight="1" x14ac:dyDescent="0.25">
      <c r="A10" s="200" t="s">
        <v>128</v>
      </c>
      <c r="B10" s="200" t="s">
        <v>33</v>
      </c>
      <c r="C10" s="201" t="s">
        <v>125</v>
      </c>
      <c r="D10" s="200" t="s">
        <v>34</v>
      </c>
      <c r="E10" s="200" t="s">
        <v>35</v>
      </c>
      <c r="F10" s="201" t="s">
        <v>125</v>
      </c>
      <c r="G10" s="200" t="s">
        <v>34</v>
      </c>
      <c r="H10" s="214" t="s">
        <v>35</v>
      </c>
      <c r="I10" s="200" t="s">
        <v>125</v>
      </c>
      <c r="J10" s="200" t="s">
        <v>34</v>
      </c>
      <c r="K10" s="200" t="s">
        <v>35</v>
      </c>
      <c r="L10" s="201" t="s">
        <v>125</v>
      </c>
      <c r="M10" s="200" t="s">
        <v>34</v>
      </c>
      <c r="N10" s="214" t="s">
        <v>35</v>
      </c>
      <c r="O10" s="201" t="s">
        <v>125</v>
      </c>
      <c r="P10" s="200" t="s">
        <v>34</v>
      </c>
      <c r="Q10" s="214" t="s">
        <v>35</v>
      </c>
      <c r="R10" s="201" t="s">
        <v>125</v>
      </c>
      <c r="S10" s="200" t="s">
        <v>34</v>
      </c>
      <c r="T10" s="214" t="s">
        <v>35</v>
      </c>
      <c r="U10" s="201" t="s">
        <v>125</v>
      </c>
      <c r="V10" s="200" t="s">
        <v>34</v>
      </c>
      <c r="W10" s="214" t="s">
        <v>35</v>
      </c>
      <c r="X10" s="201" t="s">
        <v>125</v>
      </c>
      <c r="Y10" s="200" t="s">
        <v>34</v>
      </c>
      <c r="Z10" s="214" t="s">
        <v>35</v>
      </c>
      <c r="AA10" s="201" t="s">
        <v>125</v>
      </c>
      <c r="AB10" s="200" t="s">
        <v>34</v>
      </c>
      <c r="AC10" s="214" t="s">
        <v>35</v>
      </c>
      <c r="AD10" s="201" t="s">
        <v>125</v>
      </c>
      <c r="AE10" s="200" t="s">
        <v>34</v>
      </c>
      <c r="AF10" s="214" t="s">
        <v>35</v>
      </c>
      <c r="AG10" s="201" t="s">
        <v>125</v>
      </c>
      <c r="AH10" s="200" t="s">
        <v>34</v>
      </c>
      <c r="AI10" s="214" t="s">
        <v>35</v>
      </c>
      <c r="AJ10" s="201" t="s">
        <v>125</v>
      </c>
      <c r="AK10" s="200" t="s">
        <v>34</v>
      </c>
      <c r="AL10" s="214" t="s">
        <v>35</v>
      </c>
      <c r="AM10" s="201" t="s">
        <v>125</v>
      </c>
      <c r="AN10" s="200" t="s">
        <v>34</v>
      </c>
      <c r="AO10" s="214" t="s">
        <v>35</v>
      </c>
      <c r="AP10" s="201" t="s">
        <v>125</v>
      </c>
      <c r="AQ10" s="200" t="s">
        <v>34</v>
      </c>
      <c r="AR10" s="214" t="s">
        <v>35</v>
      </c>
      <c r="AS10" s="201" t="s">
        <v>125</v>
      </c>
      <c r="AT10" s="200" t="s">
        <v>34</v>
      </c>
      <c r="AU10" s="214" t="s">
        <v>35</v>
      </c>
      <c r="AV10" s="201" t="s">
        <v>125</v>
      </c>
      <c r="AW10" s="200" t="s">
        <v>34</v>
      </c>
      <c r="AX10" s="214" t="s">
        <v>35</v>
      </c>
      <c r="AY10" s="201" t="s">
        <v>125</v>
      </c>
      <c r="AZ10" s="200" t="s">
        <v>34</v>
      </c>
      <c r="BA10" s="214" t="s">
        <v>35</v>
      </c>
      <c r="BB10" s="201" t="s">
        <v>125</v>
      </c>
      <c r="BC10" s="200" t="s">
        <v>34</v>
      </c>
      <c r="BD10" s="214" t="s">
        <v>35</v>
      </c>
      <c r="BE10" s="201" t="s">
        <v>125</v>
      </c>
      <c r="BF10" s="200" t="s">
        <v>34</v>
      </c>
      <c r="BG10" s="214" t="s">
        <v>35</v>
      </c>
      <c r="BH10" s="201" t="s">
        <v>125</v>
      </c>
      <c r="BI10" s="200" t="s">
        <v>34</v>
      </c>
      <c r="BJ10" s="214" t="s">
        <v>35</v>
      </c>
      <c r="BK10" s="201" t="s">
        <v>125</v>
      </c>
      <c r="BL10" s="200" t="s">
        <v>34</v>
      </c>
      <c r="BM10" s="214" t="s">
        <v>35</v>
      </c>
      <c r="BN10" s="201" t="s">
        <v>125</v>
      </c>
      <c r="BO10" s="200" t="s">
        <v>34</v>
      </c>
      <c r="BP10" s="214" t="s">
        <v>35</v>
      </c>
      <c r="BQ10" s="201" t="s">
        <v>125</v>
      </c>
      <c r="BR10" s="200" t="s">
        <v>34</v>
      </c>
      <c r="BS10" s="214" t="s">
        <v>35</v>
      </c>
      <c r="BT10" s="201" t="s">
        <v>125</v>
      </c>
      <c r="BU10" s="200" t="s">
        <v>34</v>
      </c>
      <c r="BV10" s="214" t="s">
        <v>35</v>
      </c>
      <c r="BW10" s="201" t="s">
        <v>125</v>
      </c>
      <c r="BX10" s="200" t="s">
        <v>34</v>
      </c>
      <c r="BY10" s="214" t="s">
        <v>35</v>
      </c>
    </row>
    <row r="11" spans="1:77" ht="13.5" customHeight="1" x14ac:dyDescent="0.25">
      <c r="F11" s="191"/>
      <c r="H11" s="215"/>
      <c r="L11" s="191"/>
      <c r="N11" s="215"/>
      <c r="O11" s="191"/>
      <c r="Q11" s="215"/>
      <c r="R11" s="191"/>
      <c r="T11" s="215"/>
      <c r="U11" s="191"/>
      <c r="W11" s="215"/>
      <c r="X11" s="191"/>
      <c r="Z11" s="215"/>
      <c r="AA11" s="191"/>
      <c r="AC11" s="215"/>
      <c r="AD11" s="191"/>
      <c r="AF11" s="215"/>
      <c r="AG11" s="191"/>
      <c r="AI11" s="215"/>
      <c r="AJ11" s="191"/>
      <c r="AL11" s="215"/>
      <c r="AM11" s="191"/>
      <c r="AO11" s="215"/>
      <c r="AP11" s="191"/>
      <c r="AR11" s="215"/>
      <c r="AS11" s="191"/>
      <c r="AU11" s="215"/>
      <c r="AV11" s="191"/>
      <c r="AX11" s="215"/>
      <c r="AY11" s="191"/>
      <c r="BA11" s="215"/>
      <c r="BB11" s="191"/>
      <c r="BD11" s="215"/>
      <c r="BE11" s="191"/>
      <c r="BG11" s="215"/>
      <c r="BH11" s="191"/>
      <c r="BJ11" s="215"/>
      <c r="BK11" s="191"/>
      <c r="BM11" s="215"/>
      <c r="BN11" s="191"/>
      <c r="BP11" s="215"/>
      <c r="BQ11" s="191"/>
      <c r="BS11" s="215"/>
      <c r="BT11" s="191"/>
      <c r="BV11" s="215"/>
      <c r="BW11" s="191"/>
      <c r="BY11" s="215"/>
    </row>
    <row r="12" spans="1:77" ht="13.5" customHeight="1" x14ac:dyDescent="0.25">
      <c r="F12" s="191"/>
      <c r="H12" s="215"/>
      <c r="L12" s="191"/>
      <c r="N12" s="215"/>
      <c r="O12" s="191"/>
      <c r="Q12" s="215"/>
      <c r="R12" s="191"/>
      <c r="T12" s="215"/>
      <c r="U12" s="191"/>
      <c r="W12" s="215"/>
      <c r="X12" s="191"/>
      <c r="Z12" s="215"/>
      <c r="AA12" s="191"/>
      <c r="AC12" s="215"/>
      <c r="AD12" s="191"/>
      <c r="AF12" s="215"/>
      <c r="AG12" s="191"/>
      <c r="AI12" s="215"/>
      <c r="AJ12" s="191"/>
      <c r="AL12" s="215"/>
      <c r="AM12" s="191"/>
      <c r="AO12" s="215"/>
      <c r="AP12" s="191"/>
      <c r="AR12" s="215"/>
      <c r="AS12" s="191"/>
      <c r="AU12" s="215"/>
      <c r="AV12" s="191"/>
      <c r="AX12" s="215"/>
      <c r="AY12" s="191"/>
      <c r="BA12" s="215"/>
      <c r="BB12" s="191"/>
      <c r="BD12" s="215"/>
      <c r="BE12" s="191"/>
      <c r="BG12" s="215"/>
      <c r="BH12" s="191"/>
      <c r="BJ12" s="215"/>
      <c r="BK12" s="191"/>
      <c r="BM12" s="215"/>
      <c r="BN12" s="191"/>
      <c r="BP12" s="215"/>
      <c r="BQ12" s="191"/>
      <c r="BS12" s="215"/>
      <c r="BT12" s="191"/>
      <c r="BV12" s="215"/>
      <c r="BW12" s="191"/>
      <c r="BY12" s="215"/>
    </row>
    <row r="13" spans="1:77" ht="13.5" customHeight="1" x14ac:dyDescent="0.25">
      <c r="A13" s="207"/>
      <c r="F13" s="191"/>
      <c r="H13" s="215"/>
      <c r="L13" s="191"/>
      <c r="N13" s="215"/>
      <c r="O13" s="191"/>
      <c r="Q13" s="215"/>
      <c r="R13" s="191"/>
      <c r="T13" s="215"/>
      <c r="U13" s="191"/>
      <c r="W13" s="215"/>
      <c r="X13" s="191"/>
      <c r="Z13" s="215"/>
      <c r="AA13" s="191"/>
      <c r="AC13" s="215"/>
      <c r="AD13" s="191"/>
      <c r="AF13" s="215"/>
      <c r="AG13" s="191"/>
      <c r="AI13" s="215"/>
      <c r="AJ13" s="191"/>
      <c r="AL13" s="215"/>
      <c r="AM13" s="191"/>
      <c r="AO13" s="215"/>
      <c r="AP13" s="191"/>
      <c r="AR13" s="215"/>
      <c r="AS13" s="191"/>
      <c r="AU13" s="215"/>
      <c r="AV13" s="191"/>
      <c r="AX13" s="215"/>
      <c r="AY13" s="191"/>
      <c r="BA13" s="215"/>
      <c r="BB13" s="191"/>
      <c r="BD13" s="215"/>
      <c r="BE13" s="191"/>
      <c r="BG13" s="215"/>
      <c r="BH13" s="191"/>
      <c r="BJ13" s="215"/>
      <c r="BK13" s="191"/>
      <c r="BM13" s="215"/>
      <c r="BN13" s="191"/>
      <c r="BP13" s="215"/>
      <c r="BQ13" s="191"/>
      <c r="BS13" s="215"/>
      <c r="BT13" s="191"/>
      <c r="BV13" s="215"/>
      <c r="BW13" s="191"/>
      <c r="BY13" s="215"/>
    </row>
    <row r="14" spans="1:77" ht="13.5" customHeight="1" x14ac:dyDescent="0.25">
      <c r="F14" s="191"/>
      <c r="H14" s="215"/>
      <c r="L14" s="191"/>
      <c r="N14" s="215"/>
      <c r="O14" s="191"/>
      <c r="Q14" s="215"/>
      <c r="R14" s="191"/>
      <c r="T14" s="215"/>
      <c r="U14" s="191"/>
      <c r="W14" s="215"/>
      <c r="X14" s="191"/>
      <c r="Z14" s="215"/>
      <c r="AA14" s="191"/>
      <c r="AC14" s="215"/>
      <c r="AD14" s="191"/>
      <c r="AF14" s="215"/>
      <c r="AG14" s="191"/>
      <c r="AI14" s="215"/>
      <c r="AJ14" s="191"/>
      <c r="AL14" s="215"/>
      <c r="AM14" s="191"/>
      <c r="AO14" s="215"/>
      <c r="AP14" s="191"/>
      <c r="AR14" s="215"/>
      <c r="AS14" s="191"/>
      <c r="AU14" s="215"/>
      <c r="AV14" s="191"/>
      <c r="AX14" s="215"/>
      <c r="AY14" s="191"/>
      <c r="BA14" s="215"/>
      <c r="BB14" s="191"/>
      <c r="BD14" s="215"/>
      <c r="BE14" s="191"/>
      <c r="BG14" s="215"/>
      <c r="BH14" s="191"/>
      <c r="BJ14" s="215"/>
      <c r="BK14" s="191"/>
      <c r="BM14" s="215"/>
      <c r="BN14" s="191"/>
      <c r="BP14" s="215"/>
      <c r="BQ14" s="191"/>
      <c r="BS14" s="215"/>
      <c r="BT14" s="191"/>
      <c r="BV14" s="215"/>
      <c r="BW14" s="191"/>
      <c r="BY14" s="215"/>
    </row>
    <row r="15" spans="1:77" ht="13.5" customHeight="1" x14ac:dyDescent="0.25">
      <c r="F15" s="191"/>
      <c r="H15" s="215"/>
      <c r="L15" s="191"/>
      <c r="N15" s="215"/>
      <c r="O15" s="191"/>
      <c r="Q15" s="215"/>
      <c r="R15" s="191"/>
      <c r="T15" s="215"/>
      <c r="U15" s="191"/>
      <c r="W15" s="215"/>
      <c r="X15" s="191"/>
      <c r="Z15" s="215"/>
      <c r="AA15" s="191"/>
      <c r="AC15" s="215"/>
      <c r="AD15" s="191"/>
      <c r="AF15" s="215"/>
      <c r="AG15" s="191"/>
      <c r="AI15" s="215"/>
      <c r="AJ15" s="191"/>
      <c r="AL15" s="215"/>
      <c r="AM15" s="191"/>
      <c r="AO15" s="215"/>
      <c r="AP15" s="191"/>
      <c r="AR15" s="215"/>
      <c r="AS15" s="191"/>
      <c r="AU15" s="215"/>
      <c r="AV15" s="191"/>
      <c r="AX15" s="215"/>
      <c r="AY15" s="191"/>
      <c r="BA15" s="215"/>
      <c r="BB15" s="191"/>
      <c r="BD15" s="215"/>
      <c r="BE15" s="191"/>
      <c r="BG15" s="215"/>
      <c r="BH15" s="191"/>
      <c r="BJ15" s="215"/>
      <c r="BK15" s="191"/>
      <c r="BM15" s="215"/>
      <c r="BN15" s="191"/>
      <c r="BP15" s="215"/>
      <c r="BQ15" s="191"/>
      <c r="BS15" s="215"/>
      <c r="BT15" s="191"/>
      <c r="BV15" s="215"/>
      <c r="BW15" s="191"/>
      <c r="BY15" s="215"/>
    </row>
    <row r="16" spans="1:77" ht="13.5" customHeight="1" x14ac:dyDescent="0.25">
      <c r="F16" s="191"/>
      <c r="H16" s="215"/>
      <c r="L16" s="191"/>
      <c r="N16" s="215"/>
      <c r="O16" s="191"/>
      <c r="Q16" s="215"/>
      <c r="R16" s="191"/>
      <c r="T16" s="215"/>
      <c r="U16" s="191"/>
      <c r="W16" s="215"/>
      <c r="X16" s="191"/>
      <c r="Z16" s="215"/>
      <c r="AA16" s="191"/>
      <c r="AC16" s="215"/>
      <c r="AD16" s="191"/>
      <c r="AF16" s="215"/>
      <c r="AG16" s="191"/>
      <c r="AI16" s="215"/>
      <c r="AJ16" s="191"/>
      <c r="AL16" s="215"/>
      <c r="AM16" s="191"/>
      <c r="AO16" s="215"/>
      <c r="AP16" s="191"/>
      <c r="AR16" s="215"/>
      <c r="AS16" s="191"/>
      <c r="AU16" s="215"/>
      <c r="AV16" s="191"/>
      <c r="AX16" s="215"/>
      <c r="AY16" s="191"/>
      <c r="BA16" s="215"/>
      <c r="BB16" s="191"/>
      <c r="BD16" s="215"/>
      <c r="BE16" s="191"/>
      <c r="BG16" s="215"/>
      <c r="BH16" s="191"/>
      <c r="BJ16" s="215"/>
      <c r="BK16" s="191"/>
      <c r="BM16" s="215"/>
      <c r="BN16" s="191"/>
      <c r="BP16" s="215"/>
      <c r="BQ16" s="191"/>
      <c r="BS16" s="215"/>
      <c r="BT16" s="191"/>
      <c r="BV16" s="215"/>
      <c r="BW16" s="191"/>
      <c r="BY16" s="215"/>
    </row>
    <row r="17" spans="1:77" ht="13.5" customHeight="1" x14ac:dyDescent="0.25">
      <c r="F17" s="191"/>
      <c r="H17" s="215"/>
      <c r="L17" s="191"/>
      <c r="N17" s="215"/>
      <c r="O17" s="191"/>
      <c r="Q17" s="215"/>
      <c r="R17" s="191"/>
      <c r="T17" s="215"/>
      <c r="U17" s="191"/>
      <c r="W17" s="215"/>
      <c r="X17" s="191"/>
      <c r="Z17" s="215"/>
      <c r="AA17" s="191"/>
      <c r="AC17" s="215"/>
      <c r="AD17" s="191"/>
      <c r="AF17" s="215"/>
      <c r="AG17" s="191"/>
      <c r="AI17" s="215"/>
      <c r="AJ17" s="191"/>
      <c r="AL17" s="215"/>
      <c r="AM17" s="191"/>
      <c r="AO17" s="215"/>
      <c r="AP17" s="191"/>
      <c r="AR17" s="215"/>
      <c r="AS17" s="191"/>
      <c r="AU17" s="215"/>
      <c r="AV17" s="191"/>
      <c r="AX17" s="215"/>
      <c r="AY17" s="191"/>
      <c r="BA17" s="215"/>
      <c r="BB17" s="191"/>
      <c r="BD17" s="215"/>
      <c r="BE17" s="191"/>
      <c r="BG17" s="215"/>
      <c r="BH17" s="191"/>
      <c r="BJ17" s="215"/>
      <c r="BK17" s="191"/>
      <c r="BM17" s="215"/>
      <c r="BN17" s="191"/>
      <c r="BP17" s="215"/>
      <c r="BQ17" s="191"/>
      <c r="BS17" s="215"/>
      <c r="BT17" s="191"/>
      <c r="BV17" s="215"/>
      <c r="BW17" s="191"/>
      <c r="BY17" s="215"/>
    </row>
    <row r="18" spans="1:77" ht="13.5" customHeight="1" x14ac:dyDescent="0.25">
      <c r="F18" s="191"/>
      <c r="H18" s="215"/>
      <c r="L18" s="191"/>
      <c r="N18" s="215"/>
      <c r="O18" s="191"/>
      <c r="Q18" s="215"/>
      <c r="R18" s="191"/>
      <c r="T18" s="215"/>
      <c r="U18" s="191"/>
      <c r="W18" s="215"/>
      <c r="X18" s="191"/>
      <c r="Z18" s="215"/>
      <c r="AA18" s="191"/>
      <c r="AC18" s="215"/>
      <c r="AD18" s="191"/>
      <c r="AF18" s="215"/>
      <c r="AG18" s="191"/>
      <c r="AI18" s="215"/>
      <c r="AJ18" s="191"/>
      <c r="AL18" s="215"/>
      <c r="AM18" s="191"/>
      <c r="AO18" s="215"/>
      <c r="AP18" s="191"/>
      <c r="AR18" s="215"/>
      <c r="AS18" s="191"/>
      <c r="AU18" s="215"/>
      <c r="AV18" s="191"/>
      <c r="AX18" s="215"/>
      <c r="AY18" s="191"/>
      <c r="BA18" s="215"/>
      <c r="BB18" s="191"/>
      <c r="BD18" s="215"/>
      <c r="BE18" s="191"/>
      <c r="BG18" s="215"/>
      <c r="BH18" s="191"/>
      <c r="BJ18" s="215"/>
      <c r="BK18" s="191"/>
      <c r="BM18" s="215"/>
      <c r="BN18" s="191"/>
      <c r="BP18" s="215"/>
      <c r="BQ18" s="191"/>
      <c r="BS18" s="215"/>
      <c r="BT18" s="191"/>
      <c r="BV18" s="215"/>
      <c r="BW18" s="191"/>
      <c r="BY18" s="215"/>
    </row>
    <row r="19" spans="1:77" ht="13.5" customHeight="1" x14ac:dyDescent="0.25">
      <c r="F19" s="191"/>
      <c r="H19" s="215"/>
      <c r="L19" s="191"/>
      <c r="N19" s="215"/>
      <c r="O19" s="191"/>
      <c r="Q19" s="215"/>
      <c r="R19" s="191"/>
      <c r="T19" s="215"/>
      <c r="U19" s="191"/>
      <c r="W19" s="215"/>
      <c r="X19" s="191"/>
      <c r="Z19" s="215"/>
      <c r="AA19" s="191"/>
      <c r="AC19" s="215"/>
      <c r="AD19" s="191"/>
      <c r="AF19" s="215"/>
      <c r="AG19" s="191"/>
      <c r="AI19" s="215"/>
      <c r="AJ19" s="191"/>
      <c r="AL19" s="215"/>
      <c r="AM19" s="191"/>
      <c r="AO19" s="215"/>
      <c r="AP19" s="191"/>
      <c r="AR19" s="215"/>
      <c r="AS19" s="191"/>
      <c r="AU19" s="215"/>
      <c r="AV19" s="191"/>
      <c r="AX19" s="215"/>
      <c r="AY19" s="191"/>
      <c r="BA19" s="215"/>
      <c r="BB19" s="191"/>
      <c r="BD19" s="215"/>
      <c r="BE19" s="191"/>
      <c r="BG19" s="215"/>
      <c r="BH19" s="191"/>
      <c r="BJ19" s="215"/>
      <c r="BK19" s="191"/>
      <c r="BM19" s="215"/>
      <c r="BN19" s="191"/>
      <c r="BP19" s="215"/>
      <c r="BQ19" s="191"/>
      <c r="BS19" s="215"/>
      <c r="BT19" s="191"/>
      <c r="BV19" s="215"/>
      <c r="BW19" s="191"/>
      <c r="BY19" s="215"/>
    </row>
    <row r="20" spans="1:77" ht="13.5" customHeight="1" x14ac:dyDescent="0.25">
      <c r="F20" s="191"/>
      <c r="H20" s="215"/>
      <c r="L20" s="191"/>
      <c r="N20" s="215"/>
      <c r="O20" s="191"/>
      <c r="Q20" s="215"/>
      <c r="R20" s="191"/>
      <c r="T20" s="215"/>
      <c r="U20" s="191"/>
      <c r="W20" s="215"/>
      <c r="X20" s="191"/>
      <c r="Z20" s="215"/>
      <c r="AA20" s="191"/>
      <c r="AC20" s="215"/>
      <c r="AD20" s="191"/>
      <c r="AF20" s="215"/>
      <c r="AG20" s="191"/>
      <c r="AI20" s="215"/>
      <c r="AJ20" s="191"/>
      <c r="AL20" s="215"/>
      <c r="AM20" s="191"/>
      <c r="AO20" s="215"/>
      <c r="AP20" s="191"/>
      <c r="AR20" s="215"/>
      <c r="AS20" s="191"/>
      <c r="AU20" s="215"/>
      <c r="AV20" s="191"/>
      <c r="AX20" s="215"/>
      <c r="AY20" s="191"/>
      <c r="BA20" s="215"/>
      <c r="BB20" s="191"/>
      <c r="BD20" s="215"/>
      <c r="BE20" s="191"/>
      <c r="BG20" s="215"/>
      <c r="BH20" s="191"/>
      <c r="BJ20" s="215"/>
      <c r="BK20" s="191"/>
      <c r="BM20" s="215"/>
      <c r="BN20" s="191"/>
      <c r="BP20" s="215"/>
      <c r="BQ20" s="191"/>
      <c r="BS20" s="215"/>
      <c r="BT20" s="191"/>
      <c r="BV20" s="215"/>
      <c r="BW20" s="191"/>
      <c r="BY20" s="215"/>
    </row>
    <row r="21" spans="1:77" ht="13.5" customHeight="1" x14ac:dyDescent="0.25">
      <c r="F21" s="191"/>
      <c r="H21" s="215"/>
      <c r="L21" s="191"/>
      <c r="N21" s="215"/>
      <c r="O21" s="191"/>
      <c r="Q21" s="215"/>
      <c r="R21" s="191"/>
      <c r="T21" s="215"/>
      <c r="U21" s="191"/>
      <c r="W21" s="215"/>
      <c r="X21" s="191"/>
      <c r="Z21" s="215"/>
      <c r="AA21" s="191"/>
      <c r="AC21" s="215"/>
      <c r="AD21" s="191"/>
      <c r="AF21" s="215"/>
      <c r="AG21" s="191"/>
      <c r="AI21" s="215"/>
      <c r="AJ21" s="191"/>
      <c r="AL21" s="215"/>
      <c r="AM21" s="191"/>
      <c r="AO21" s="215"/>
      <c r="AP21" s="191"/>
      <c r="AR21" s="215"/>
      <c r="AS21" s="191"/>
      <c r="AU21" s="215"/>
      <c r="AV21" s="191"/>
      <c r="AX21" s="215"/>
      <c r="AY21" s="191"/>
      <c r="BA21" s="215"/>
      <c r="BB21" s="191"/>
      <c r="BD21" s="215"/>
      <c r="BE21" s="191"/>
      <c r="BG21" s="215"/>
      <c r="BH21" s="191"/>
      <c r="BJ21" s="215"/>
      <c r="BK21" s="191"/>
      <c r="BM21" s="215"/>
      <c r="BN21" s="191"/>
      <c r="BP21" s="215"/>
      <c r="BQ21" s="191"/>
      <c r="BS21" s="215"/>
      <c r="BT21" s="191"/>
      <c r="BV21" s="215"/>
      <c r="BW21" s="191"/>
      <c r="BY21" s="215"/>
    </row>
    <row r="22" spans="1:77" ht="13.5" customHeight="1" x14ac:dyDescent="0.25">
      <c r="F22" s="191"/>
      <c r="H22" s="215"/>
      <c r="L22" s="191"/>
      <c r="N22" s="215"/>
      <c r="O22" s="191"/>
      <c r="Q22" s="215"/>
      <c r="R22" s="191"/>
      <c r="T22" s="215"/>
      <c r="U22" s="191"/>
      <c r="W22" s="215"/>
      <c r="X22" s="191"/>
      <c r="Z22" s="215"/>
      <c r="AA22" s="191"/>
      <c r="AC22" s="215"/>
      <c r="AD22" s="191"/>
      <c r="AF22" s="215"/>
      <c r="AG22" s="191"/>
      <c r="AI22" s="215"/>
      <c r="AJ22" s="191"/>
      <c r="AL22" s="215"/>
      <c r="AM22" s="191"/>
      <c r="AO22" s="215"/>
      <c r="AP22" s="191"/>
      <c r="AR22" s="215"/>
      <c r="AS22" s="191"/>
      <c r="AU22" s="215"/>
      <c r="AV22" s="191"/>
      <c r="AX22" s="215"/>
      <c r="AY22" s="191"/>
      <c r="BA22" s="215"/>
      <c r="BB22" s="191"/>
      <c r="BD22" s="215"/>
      <c r="BE22" s="191"/>
      <c r="BG22" s="215"/>
      <c r="BH22" s="191"/>
      <c r="BJ22" s="215"/>
      <c r="BK22" s="191"/>
      <c r="BM22" s="215"/>
      <c r="BN22" s="191"/>
      <c r="BP22" s="215"/>
      <c r="BQ22" s="191"/>
      <c r="BS22" s="215"/>
      <c r="BT22" s="191"/>
      <c r="BV22" s="215"/>
      <c r="BW22" s="191"/>
      <c r="BY22" s="215"/>
    </row>
    <row r="23" spans="1:77" ht="13.5" customHeight="1" x14ac:dyDescent="0.25">
      <c r="F23" s="191"/>
      <c r="H23" s="215"/>
      <c r="L23" s="191"/>
      <c r="N23" s="215"/>
      <c r="O23" s="191"/>
      <c r="Q23" s="215"/>
      <c r="R23" s="191"/>
      <c r="T23" s="215"/>
      <c r="U23" s="191"/>
      <c r="W23" s="215"/>
      <c r="X23" s="191"/>
      <c r="Z23" s="215"/>
      <c r="AA23" s="191"/>
      <c r="AC23" s="215"/>
      <c r="AD23" s="191"/>
      <c r="AF23" s="215"/>
      <c r="AG23" s="191"/>
      <c r="AI23" s="215"/>
      <c r="AJ23" s="191"/>
      <c r="AL23" s="215"/>
      <c r="AM23" s="191"/>
      <c r="AO23" s="215"/>
      <c r="AP23" s="191"/>
      <c r="AR23" s="215"/>
      <c r="AS23" s="191"/>
      <c r="AU23" s="215"/>
      <c r="AV23" s="191"/>
      <c r="AX23" s="215"/>
      <c r="AY23" s="191"/>
      <c r="BA23" s="215"/>
      <c r="BB23" s="191"/>
      <c r="BD23" s="215"/>
      <c r="BE23" s="191"/>
      <c r="BG23" s="215"/>
      <c r="BH23" s="191"/>
      <c r="BJ23" s="215"/>
      <c r="BK23" s="191"/>
      <c r="BM23" s="215"/>
      <c r="BN23" s="191"/>
      <c r="BP23" s="215"/>
      <c r="BQ23" s="191"/>
      <c r="BS23" s="215"/>
      <c r="BT23" s="191"/>
      <c r="BV23" s="215"/>
      <c r="BW23" s="191"/>
      <c r="BY23" s="215"/>
    </row>
    <row r="24" spans="1:77" ht="13.5" customHeight="1" x14ac:dyDescent="0.25">
      <c r="A24" s="216"/>
      <c r="F24" s="191"/>
      <c r="H24" s="215"/>
      <c r="L24" s="191"/>
      <c r="N24" s="215"/>
      <c r="O24" s="191"/>
      <c r="Q24" s="215"/>
      <c r="R24" s="191"/>
      <c r="T24" s="215"/>
      <c r="U24" s="191"/>
      <c r="W24" s="215"/>
      <c r="X24" s="191"/>
      <c r="Z24" s="215"/>
      <c r="AA24" s="191"/>
      <c r="AC24" s="215"/>
      <c r="AD24" s="191"/>
      <c r="AF24" s="215"/>
      <c r="AG24" s="191"/>
      <c r="AI24" s="215"/>
      <c r="AJ24" s="191"/>
      <c r="AL24" s="215"/>
      <c r="AM24" s="191"/>
      <c r="AO24" s="215"/>
      <c r="AP24" s="191"/>
      <c r="AR24" s="215"/>
      <c r="AS24" s="191"/>
      <c r="AU24" s="215"/>
      <c r="AV24" s="191"/>
      <c r="AX24" s="215"/>
      <c r="AY24" s="191"/>
      <c r="BA24" s="215"/>
      <c r="BB24" s="191"/>
      <c r="BD24" s="215"/>
      <c r="BE24" s="191"/>
      <c r="BG24" s="215"/>
      <c r="BH24" s="191"/>
      <c r="BJ24" s="215"/>
      <c r="BK24" s="191"/>
      <c r="BM24" s="215"/>
      <c r="BN24" s="191"/>
      <c r="BP24" s="215"/>
      <c r="BQ24" s="191"/>
      <c r="BS24" s="215"/>
      <c r="BT24" s="191"/>
      <c r="BV24" s="215"/>
      <c r="BW24" s="191"/>
      <c r="BY24" s="215"/>
    </row>
    <row r="25" spans="1:77" ht="13.5" customHeight="1" x14ac:dyDescent="0.25">
      <c r="F25" s="191"/>
      <c r="H25" s="215"/>
      <c r="L25" s="191"/>
      <c r="N25" s="215"/>
      <c r="O25" s="191"/>
      <c r="Q25" s="215"/>
      <c r="R25" s="191"/>
      <c r="T25" s="215"/>
      <c r="U25" s="191"/>
      <c r="W25" s="215"/>
      <c r="X25" s="191"/>
      <c r="Z25" s="215"/>
      <c r="AA25" s="191"/>
      <c r="AC25" s="215"/>
      <c r="AD25" s="191"/>
      <c r="AF25" s="215"/>
      <c r="AG25" s="191"/>
      <c r="AI25" s="215"/>
      <c r="AJ25" s="191"/>
      <c r="AL25" s="215"/>
      <c r="AM25" s="191"/>
      <c r="AO25" s="215"/>
      <c r="AP25" s="191"/>
      <c r="AR25" s="215"/>
      <c r="AS25" s="191"/>
      <c r="AU25" s="215"/>
      <c r="AV25" s="191"/>
      <c r="AX25" s="215"/>
      <c r="AY25" s="191"/>
      <c r="BA25" s="215"/>
      <c r="BB25" s="191"/>
      <c r="BD25" s="215"/>
      <c r="BE25" s="191"/>
      <c r="BG25" s="215"/>
      <c r="BH25" s="191"/>
      <c r="BJ25" s="215"/>
      <c r="BK25" s="191"/>
      <c r="BM25" s="215"/>
      <c r="BN25" s="191"/>
      <c r="BP25" s="215"/>
      <c r="BQ25" s="191"/>
      <c r="BS25" s="215"/>
      <c r="BT25" s="191"/>
      <c r="BV25" s="215"/>
      <c r="BW25" s="191"/>
      <c r="BY25" s="215"/>
    </row>
    <row r="26" spans="1:77" ht="13.5" customHeight="1" x14ac:dyDescent="0.25">
      <c r="F26" s="191"/>
      <c r="H26" s="215"/>
      <c r="L26" s="191"/>
      <c r="N26" s="215"/>
      <c r="O26" s="191"/>
      <c r="Q26" s="215"/>
      <c r="R26" s="191"/>
      <c r="T26" s="215"/>
      <c r="U26" s="191"/>
      <c r="W26" s="215"/>
      <c r="X26" s="191"/>
      <c r="Z26" s="215"/>
      <c r="AA26" s="191"/>
      <c r="AC26" s="215"/>
      <c r="AD26" s="191"/>
      <c r="AF26" s="215"/>
      <c r="AG26" s="191"/>
      <c r="AI26" s="215"/>
      <c r="AJ26" s="191"/>
      <c r="AL26" s="215"/>
      <c r="AM26" s="191"/>
      <c r="AO26" s="215"/>
      <c r="AP26" s="191"/>
      <c r="AR26" s="215"/>
      <c r="AS26" s="191"/>
      <c r="AU26" s="215"/>
      <c r="AV26" s="191"/>
      <c r="AX26" s="215"/>
      <c r="AY26" s="191"/>
      <c r="BA26" s="215"/>
      <c r="BB26" s="191"/>
      <c r="BD26" s="215"/>
      <c r="BE26" s="191"/>
      <c r="BG26" s="215"/>
      <c r="BH26" s="191"/>
      <c r="BJ26" s="215"/>
      <c r="BK26" s="191"/>
      <c r="BM26" s="215"/>
      <c r="BN26" s="191"/>
      <c r="BP26" s="215"/>
      <c r="BQ26" s="191"/>
      <c r="BS26" s="215"/>
      <c r="BT26" s="191"/>
      <c r="BV26" s="215"/>
      <c r="BW26" s="191"/>
      <c r="BY26" s="215"/>
    </row>
    <row r="27" spans="1:77" ht="13.5" customHeight="1" x14ac:dyDescent="0.25">
      <c r="F27" s="191"/>
      <c r="H27" s="215"/>
      <c r="J27" s="217"/>
      <c r="L27" s="191"/>
      <c r="N27" s="215"/>
      <c r="O27" s="191"/>
      <c r="Q27" s="215"/>
      <c r="R27" s="191"/>
      <c r="T27" s="215"/>
      <c r="U27" s="191"/>
      <c r="W27" s="215"/>
      <c r="X27" s="191"/>
      <c r="Z27" s="215"/>
      <c r="AA27" s="191"/>
      <c r="AC27" s="215"/>
      <c r="AD27" s="191"/>
      <c r="AF27" s="215"/>
      <c r="AG27" s="191"/>
      <c r="AI27" s="215"/>
      <c r="AJ27" s="191"/>
      <c r="AL27" s="215"/>
      <c r="AM27" s="191"/>
      <c r="AO27" s="215"/>
      <c r="AP27" s="191"/>
      <c r="AR27" s="215"/>
      <c r="AS27" s="191"/>
      <c r="AU27" s="215"/>
      <c r="AV27" s="191"/>
      <c r="AX27" s="215"/>
      <c r="AY27" s="191"/>
      <c r="BA27" s="215"/>
      <c r="BB27" s="191"/>
      <c r="BD27" s="215"/>
      <c r="BE27" s="191"/>
      <c r="BG27" s="215"/>
      <c r="BH27" s="191"/>
      <c r="BJ27" s="215"/>
      <c r="BK27" s="191"/>
      <c r="BM27" s="215"/>
      <c r="BN27" s="191"/>
      <c r="BP27" s="215"/>
      <c r="BQ27" s="191"/>
      <c r="BS27" s="215"/>
      <c r="BT27" s="191"/>
      <c r="BV27" s="215"/>
      <c r="BW27" s="191"/>
      <c r="BY27" s="215"/>
    </row>
    <row r="28" spans="1:77" ht="13.5" customHeight="1" x14ac:dyDescent="0.25">
      <c r="F28" s="191"/>
      <c r="H28" s="215"/>
      <c r="L28" s="191"/>
      <c r="N28" s="215"/>
      <c r="O28" s="191"/>
      <c r="Q28" s="215"/>
      <c r="R28" s="191"/>
      <c r="T28" s="215"/>
      <c r="U28" s="191"/>
      <c r="W28" s="215"/>
      <c r="X28" s="191"/>
      <c r="Z28" s="215"/>
      <c r="AA28" s="191"/>
      <c r="AC28" s="215"/>
      <c r="AD28" s="191"/>
      <c r="AF28" s="215"/>
      <c r="AG28" s="191"/>
      <c r="AI28" s="215"/>
      <c r="AJ28" s="191"/>
      <c r="AL28" s="215"/>
      <c r="AM28" s="191"/>
      <c r="AO28" s="215"/>
      <c r="AP28" s="191"/>
      <c r="AR28" s="215"/>
      <c r="AS28" s="191"/>
      <c r="AU28" s="215"/>
      <c r="AV28" s="191"/>
      <c r="AX28" s="215"/>
      <c r="AY28" s="191"/>
      <c r="BA28" s="215"/>
      <c r="BB28" s="191"/>
      <c r="BD28" s="215"/>
      <c r="BE28" s="191"/>
      <c r="BG28" s="215"/>
      <c r="BH28" s="191"/>
      <c r="BJ28" s="215"/>
      <c r="BK28" s="191"/>
      <c r="BM28" s="215"/>
      <c r="BN28" s="191"/>
      <c r="BP28" s="215"/>
      <c r="BQ28" s="191"/>
      <c r="BS28" s="215"/>
      <c r="BT28" s="191"/>
      <c r="BV28" s="215"/>
      <c r="BW28" s="191"/>
      <c r="BY28" s="215"/>
    </row>
    <row r="29" spans="1:77" ht="13.5" customHeight="1" x14ac:dyDescent="0.25">
      <c r="F29" s="191"/>
      <c r="H29" s="215"/>
      <c r="L29" s="191"/>
      <c r="N29" s="215"/>
      <c r="O29" s="191"/>
      <c r="Q29" s="215"/>
      <c r="R29" s="191"/>
      <c r="T29" s="215"/>
      <c r="U29" s="191"/>
      <c r="W29" s="215"/>
      <c r="X29" s="191"/>
      <c r="Z29" s="215"/>
      <c r="AA29" s="191"/>
      <c r="AC29" s="215"/>
      <c r="AD29" s="191"/>
      <c r="AF29" s="215"/>
      <c r="AG29" s="191"/>
      <c r="AI29" s="215"/>
      <c r="AJ29" s="191"/>
      <c r="AL29" s="215"/>
      <c r="AM29" s="191"/>
      <c r="AO29" s="215"/>
      <c r="AP29" s="191"/>
      <c r="AR29" s="215"/>
      <c r="AS29" s="191"/>
      <c r="AU29" s="215"/>
      <c r="AV29" s="191"/>
      <c r="AX29" s="215"/>
      <c r="AY29" s="191"/>
      <c r="BA29" s="215"/>
      <c r="BB29" s="191"/>
      <c r="BD29" s="215"/>
      <c r="BE29" s="191"/>
      <c r="BG29" s="215"/>
      <c r="BH29" s="191"/>
      <c r="BJ29" s="215"/>
      <c r="BK29" s="191"/>
      <c r="BM29" s="215"/>
      <c r="BN29" s="191"/>
      <c r="BP29" s="215"/>
      <c r="BQ29" s="191"/>
      <c r="BS29" s="215"/>
      <c r="BT29" s="191"/>
      <c r="BV29" s="215"/>
      <c r="BW29" s="191"/>
      <c r="BY29" s="215"/>
    </row>
    <row r="30" spans="1:77" ht="13.5" customHeight="1" x14ac:dyDescent="0.25">
      <c r="F30" s="191"/>
      <c r="H30" s="215"/>
      <c r="L30" s="191"/>
      <c r="N30" s="215"/>
      <c r="O30" s="191"/>
      <c r="Q30" s="215"/>
      <c r="R30" s="191"/>
      <c r="T30" s="215"/>
      <c r="U30" s="191"/>
      <c r="W30" s="215"/>
      <c r="X30" s="191"/>
      <c r="Z30" s="215"/>
      <c r="AA30" s="191"/>
      <c r="AC30" s="215"/>
      <c r="AD30" s="191"/>
      <c r="AF30" s="215"/>
      <c r="AG30" s="191"/>
      <c r="AI30" s="215"/>
      <c r="AJ30" s="191"/>
      <c r="AL30" s="215"/>
      <c r="AM30" s="191"/>
      <c r="AO30" s="215"/>
      <c r="AP30" s="191"/>
      <c r="AR30" s="215"/>
      <c r="AS30" s="191"/>
      <c r="AU30" s="215"/>
      <c r="AV30" s="191"/>
      <c r="AX30" s="215"/>
      <c r="AY30" s="191"/>
      <c r="BA30" s="215"/>
      <c r="BB30" s="191"/>
      <c r="BD30" s="215"/>
      <c r="BE30" s="191"/>
      <c r="BG30" s="215"/>
      <c r="BH30" s="191"/>
      <c r="BJ30" s="215"/>
      <c r="BK30" s="191"/>
      <c r="BM30" s="215"/>
      <c r="BN30" s="191"/>
      <c r="BP30" s="215"/>
      <c r="BQ30" s="191"/>
      <c r="BS30" s="215"/>
      <c r="BT30" s="191"/>
      <c r="BV30" s="215"/>
      <c r="BW30" s="191"/>
      <c r="BY30" s="215"/>
    </row>
    <row r="31" spans="1:77" ht="13.5" customHeight="1" x14ac:dyDescent="0.25">
      <c r="F31" s="191"/>
      <c r="H31" s="215"/>
      <c r="L31" s="191"/>
      <c r="N31" s="215"/>
      <c r="O31" s="191"/>
      <c r="Q31" s="215"/>
      <c r="R31" s="191"/>
      <c r="T31" s="215"/>
      <c r="U31" s="191"/>
      <c r="W31" s="215"/>
      <c r="X31" s="191"/>
      <c r="Z31" s="215"/>
      <c r="AA31" s="191"/>
      <c r="AC31" s="215"/>
      <c r="AD31" s="191"/>
      <c r="AF31" s="215"/>
      <c r="AG31" s="191"/>
      <c r="AI31" s="215"/>
      <c r="AJ31" s="191"/>
      <c r="AL31" s="215"/>
      <c r="AM31" s="191"/>
      <c r="AO31" s="215"/>
      <c r="AP31" s="191"/>
      <c r="AR31" s="215"/>
      <c r="AS31" s="191"/>
      <c r="AU31" s="215"/>
      <c r="AV31" s="191"/>
      <c r="AX31" s="215"/>
      <c r="AY31" s="191"/>
      <c r="BA31" s="215"/>
      <c r="BB31" s="191"/>
      <c r="BD31" s="215"/>
      <c r="BE31" s="191"/>
      <c r="BG31" s="215"/>
      <c r="BH31" s="191"/>
      <c r="BJ31" s="215"/>
      <c r="BK31" s="191"/>
      <c r="BM31" s="215"/>
      <c r="BN31" s="191"/>
      <c r="BP31" s="215"/>
      <c r="BQ31" s="191"/>
      <c r="BS31" s="215"/>
      <c r="BT31" s="191"/>
      <c r="BV31" s="215"/>
      <c r="BW31" s="191"/>
      <c r="BY31" s="215"/>
    </row>
    <row r="32" spans="1:77" ht="13.5" customHeight="1" x14ac:dyDescent="0.25">
      <c r="F32" s="191"/>
      <c r="H32" s="215"/>
      <c r="L32" s="191"/>
      <c r="N32" s="215"/>
      <c r="O32" s="191"/>
      <c r="Q32" s="215"/>
      <c r="R32" s="191"/>
      <c r="T32" s="215"/>
      <c r="U32" s="191"/>
      <c r="W32" s="215"/>
      <c r="X32" s="191"/>
      <c r="Z32" s="215"/>
      <c r="AA32" s="191"/>
      <c r="AC32" s="215"/>
      <c r="AD32" s="191"/>
      <c r="AF32" s="215"/>
      <c r="AG32" s="191"/>
      <c r="AI32" s="215"/>
      <c r="AJ32" s="191"/>
      <c r="AL32" s="215"/>
      <c r="AM32" s="191"/>
      <c r="AO32" s="215"/>
      <c r="AP32" s="191"/>
      <c r="AR32" s="215"/>
      <c r="AS32" s="191"/>
      <c r="AU32" s="215"/>
      <c r="AV32" s="191"/>
      <c r="AX32" s="215"/>
      <c r="AY32" s="191"/>
      <c r="BA32" s="215"/>
      <c r="BB32" s="191"/>
      <c r="BD32" s="215"/>
      <c r="BE32" s="191"/>
      <c r="BG32" s="215"/>
      <c r="BH32" s="191"/>
      <c r="BJ32" s="215"/>
      <c r="BK32" s="191"/>
      <c r="BM32" s="215"/>
      <c r="BN32" s="191"/>
      <c r="BP32" s="215"/>
      <c r="BQ32" s="191"/>
      <c r="BS32" s="215"/>
      <c r="BT32" s="191"/>
      <c r="BV32" s="215"/>
      <c r="BW32" s="191"/>
      <c r="BY32" s="215"/>
    </row>
    <row r="33" spans="1:77" ht="13.5" customHeight="1" x14ac:dyDescent="0.25">
      <c r="F33" s="191"/>
      <c r="H33" s="215"/>
      <c r="L33" s="191"/>
      <c r="N33" s="215"/>
      <c r="O33" s="191"/>
      <c r="Q33" s="215"/>
      <c r="R33" s="191"/>
      <c r="T33" s="215"/>
      <c r="U33" s="191"/>
      <c r="W33" s="215"/>
      <c r="X33" s="191"/>
      <c r="Z33" s="215"/>
      <c r="AA33" s="191"/>
      <c r="AC33" s="215"/>
      <c r="AD33" s="191"/>
      <c r="AF33" s="215"/>
      <c r="AG33" s="191"/>
      <c r="AI33" s="215"/>
      <c r="AJ33" s="191"/>
      <c r="AL33" s="215"/>
      <c r="AM33" s="191"/>
      <c r="AO33" s="215"/>
      <c r="AP33" s="191"/>
      <c r="AR33" s="215"/>
      <c r="AS33" s="191"/>
      <c r="AU33" s="215"/>
      <c r="AV33" s="191"/>
      <c r="AX33" s="215"/>
      <c r="AY33" s="191"/>
      <c r="BA33" s="215"/>
      <c r="BB33" s="191"/>
      <c r="BD33" s="215"/>
      <c r="BE33" s="191"/>
      <c r="BG33" s="215"/>
      <c r="BH33" s="191"/>
      <c r="BJ33" s="215"/>
      <c r="BK33" s="191"/>
      <c r="BM33" s="215"/>
      <c r="BN33" s="191"/>
      <c r="BP33" s="215"/>
      <c r="BQ33" s="191"/>
      <c r="BS33" s="215"/>
      <c r="BT33" s="191"/>
      <c r="BV33" s="215"/>
      <c r="BW33" s="191"/>
      <c r="BY33" s="215"/>
    </row>
    <row r="34" spans="1:77" ht="13.5" customHeight="1" x14ac:dyDescent="0.25">
      <c r="A34" s="216"/>
      <c r="F34" s="191"/>
      <c r="H34" s="215"/>
      <c r="L34" s="191"/>
      <c r="N34" s="215"/>
      <c r="O34" s="191"/>
      <c r="Q34" s="215"/>
      <c r="R34" s="191"/>
      <c r="T34" s="215"/>
      <c r="U34" s="191"/>
      <c r="W34" s="215"/>
      <c r="X34" s="191"/>
      <c r="Z34" s="215"/>
      <c r="AA34" s="191"/>
      <c r="AC34" s="215"/>
      <c r="AD34" s="191"/>
      <c r="AF34" s="215"/>
      <c r="AG34" s="191"/>
      <c r="AI34" s="215"/>
      <c r="AJ34" s="191"/>
      <c r="AL34" s="215"/>
      <c r="AM34" s="191"/>
      <c r="AO34" s="215"/>
      <c r="AP34" s="191"/>
      <c r="AR34" s="215"/>
      <c r="AS34" s="191"/>
      <c r="AU34" s="215"/>
      <c r="AV34" s="191"/>
      <c r="AX34" s="215"/>
      <c r="AY34" s="191"/>
      <c r="BA34" s="215"/>
      <c r="BB34" s="191"/>
      <c r="BD34" s="215"/>
      <c r="BE34" s="191"/>
      <c r="BG34" s="215"/>
      <c r="BH34" s="191"/>
      <c r="BJ34" s="215"/>
      <c r="BK34" s="191"/>
      <c r="BM34" s="215"/>
      <c r="BN34" s="191"/>
      <c r="BP34" s="215"/>
      <c r="BQ34" s="191"/>
      <c r="BS34" s="215"/>
      <c r="BT34" s="191"/>
      <c r="BV34" s="215"/>
      <c r="BW34" s="191"/>
      <c r="BY34" s="215"/>
    </row>
    <row r="35" spans="1:77" ht="13.5" customHeight="1" x14ac:dyDescent="0.25">
      <c r="A35" s="216"/>
      <c r="F35" s="191"/>
      <c r="H35" s="215"/>
      <c r="L35" s="191"/>
      <c r="N35" s="215"/>
      <c r="O35" s="191"/>
      <c r="Q35" s="215"/>
      <c r="R35" s="191"/>
      <c r="T35" s="215"/>
      <c r="U35" s="191"/>
      <c r="W35" s="215"/>
      <c r="X35" s="191"/>
      <c r="Z35" s="215"/>
      <c r="AA35" s="191"/>
      <c r="AC35" s="215"/>
      <c r="AD35" s="191"/>
      <c r="AF35" s="215"/>
      <c r="AG35" s="191"/>
      <c r="AI35" s="215"/>
      <c r="AJ35" s="191"/>
      <c r="AL35" s="215"/>
      <c r="AM35" s="191"/>
      <c r="AO35" s="215"/>
      <c r="AP35" s="191"/>
      <c r="AR35" s="215"/>
      <c r="AS35" s="191"/>
      <c r="AU35" s="215"/>
      <c r="AV35" s="191"/>
      <c r="AX35" s="215"/>
      <c r="AY35" s="191"/>
      <c r="BA35" s="215"/>
      <c r="BB35" s="191"/>
      <c r="BD35" s="215"/>
      <c r="BE35" s="191"/>
      <c r="BG35" s="215"/>
      <c r="BH35" s="191"/>
      <c r="BJ35" s="215"/>
      <c r="BK35" s="191"/>
      <c r="BM35" s="215"/>
      <c r="BN35" s="191"/>
      <c r="BP35" s="215"/>
      <c r="BQ35" s="191"/>
      <c r="BS35" s="215"/>
      <c r="BT35" s="191"/>
      <c r="BV35" s="215"/>
      <c r="BW35" s="191"/>
      <c r="BY35" s="215"/>
    </row>
    <row r="36" spans="1:77" ht="13.5" customHeight="1" x14ac:dyDescent="0.25">
      <c r="A36" s="216"/>
      <c r="F36" s="191"/>
      <c r="H36" s="215"/>
      <c r="L36" s="191"/>
      <c r="N36" s="215"/>
      <c r="O36" s="191"/>
      <c r="Q36" s="215"/>
      <c r="R36" s="191"/>
      <c r="T36" s="215"/>
      <c r="U36" s="191"/>
      <c r="W36" s="215"/>
      <c r="X36" s="191"/>
      <c r="Z36" s="215"/>
      <c r="AA36" s="191"/>
      <c r="AC36" s="215"/>
      <c r="AD36" s="191"/>
      <c r="AF36" s="215"/>
      <c r="AG36" s="191"/>
      <c r="AI36" s="215"/>
      <c r="AJ36" s="191"/>
      <c r="AL36" s="215"/>
      <c r="AM36" s="191"/>
      <c r="AO36" s="215"/>
      <c r="AP36" s="191"/>
      <c r="AR36" s="215"/>
      <c r="AS36" s="191"/>
      <c r="AU36" s="215"/>
      <c r="AV36" s="191"/>
      <c r="AX36" s="215"/>
      <c r="AY36" s="191"/>
      <c r="BA36" s="215"/>
      <c r="BB36" s="191"/>
      <c r="BD36" s="215"/>
      <c r="BE36" s="191"/>
      <c r="BG36" s="215"/>
      <c r="BH36" s="191"/>
      <c r="BJ36" s="215"/>
      <c r="BK36" s="191"/>
      <c r="BM36" s="215"/>
      <c r="BN36" s="191"/>
      <c r="BP36" s="215"/>
      <c r="BQ36" s="191"/>
      <c r="BS36" s="215"/>
      <c r="BT36" s="191"/>
      <c r="BV36" s="215"/>
      <c r="BW36" s="191"/>
      <c r="BY36" s="215"/>
    </row>
    <row r="37" spans="1:77" ht="13.5" customHeight="1" x14ac:dyDescent="0.25">
      <c r="F37" s="191"/>
      <c r="H37" s="215"/>
      <c r="L37" s="191"/>
      <c r="N37" s="215"/>
      <c r="O37" s="191"/>
      <c r="Q37" s="215"/>
      <c r="R37" s="191"/>
      <c r="T37" s="215"/>
      <c r="U37" s="191"/>
      <c r="W37" s="215"/>
      <c r="X37" s="191"/>
      <c r="Z37" s="215"/>
      <c r="AA37" s="191"/>
      <c r="AC37" s="215"/>
      <c r="AD37" s="191"/>
      <c r="AF37" s="215"/>
      <c r="AG37" s="191"/>
      <c r="AI37" s="215"/>
      <c r="AJ37" s="191"/>
      <c r="AL37" s="215"/>
      <c r="AM37" s="191"/>
      <c r="AO37" s="215"/>
      <c r="AP37" s="191"/>
      <c r="AR37" s="215"/>
      <c r="AS37" s="191"/>
      <c r="AU37" s="215"/>
      <c r="AV37" s="191"/>
      <c r="AX37" s="215"/>
      <c r="AY37" s="191"/>
      <c r="BA37" s="215"/>
      <c r="BB37" s="191"/>
      <c r="BD37" s="215"/>
      <c r="BE37" s="191"/>
      <c r="BG37" s="215"/>
      <c r="BH37" s="191"/>
      <c r="BJ37" s="215"/>
      <c r="BK37" s="191"/>
      <c r="BM37" s="215"/>
      <c r="BN37" s="191"/>
      <c r="BP37" s="215"/>
      <c r="BQ37" s="191"/>
      <c r="BS37" s="215"/>
      <c r="BT37" s="191"/>
      <c r="BV37" s="215"/>
      <c r="BW37" s="191"/>
      <c r="BY37" s="215"/>
    </row>
    <row r="38" spans="1:77" ht="13.5" customHeight="1" x14ac:dyDescent="0.25">
      <c r="F38" s="191"/>
      <c r="H38" s="215"/>
      <c r="L38" s="191"/>
      <c r="N38" s="215"/>
      <c r="O38" s="191"/>
      <c r="Q38" s="215"/>
      <c r="R38" s="191"/>
      <c r="T38" s="215"/>
      <c r="U38" s="191"/>
      <c r="W38" s="215"/>
      <c r="X38" s="191"/>
      <c r="Z38" s="215"/>
      <c r="AA38" s="191"/>
      <c r="AC38" s="215"/>
      <c r="AD38" s="191"/>
      <c r="AF38" s="215"/>
      <c r="AG38" s="191"/>
      <c r="AI38" s="215"/>
      <c r="AJ38" s="191"/>
      <c r="AL38" s="215"/>
      <c r="AM38" s="191"/>
      <c r="AO38" s="215"/>
      <c r="AP38" s="191"/>
      <c r="AR38" s="215"/>
      <c r="AS38" s="191"/>
      <c r="AU38" s="215"/>
      <c r="AV38" s="191"/>
      <c r="AX38" s="215"/>
      <c r="AY38" s="191"/>
      <c r="BA38" s="215"/>
      <c r="BB38" s="191"/>
      <c r="BD38" s="215"/>
      <c r="BE38" s="191"/>
      <c r="BG38" s="215"/>
      <c r="BH38" s="191"/>
      <c r="BJ38" s="215"/>
      <c r="BK38" s="191"/>
      <c r="BM38" s="215"/>
      <c r="BN38" s="191"/>
      <c r="BP38" s="215"/>
      <c r="BQ38" s="191"/>
      <c r="BS38" s="215"/>
      <c r="BT38" s="191"/>
      <c r="BV38" s="215"/>
      <c r="BW38" s="191"/>
      <c r="BY38" s="215"/>
    </row>
    <row r="39" spans="1:77" ht="13.5" customHeight="1" x14ac:dyDescent="0.25">
      <c r="F39" s="191"/>
      <c r="H39" s="215"/>
      <c r="L39" s="191"/>
      <c r="N39" s="215"/>
      <c r="O39" s="191"/>
      <c r="Q39" s="215"/>
      <c r="R39" s="191"/>
      <c r="T39" s="215"/>
      <c r="U39" s="191"/>
      <c r="W39" s="215"/>
      <c r="X39" s="191"/>
      <c r="Z39" s="215"/>
      <c r="AA39" s="191"/>
      <c r="AC39" s="215"/>
      <c r="AD39" s="191"/>
      <c r="AF39" s="215"/>
      <c r="AG39" s="191"/>
      <c r="AI39" s="215"/>
      <c r="AJ39" s="191"/>
      <c r="AL39" s="215"/>
      <c r="AM39" s="191"/>
      <c r="AO39" s="215"/>
      <c r="AP39" s="191"/>
      <c r="AR39" s="215"/>
      <c r="AS39" s="191"/>
      <c r="AU39" s="215"/>
      <c r="AV39" s="191"/>
      <c r="AX39" s="215"/>
      <c r="AY39" s="191"/>
      <c r="BA39" s="215"/>
      <c r="BB39" s="191"/>
      <c r="BD39" s="215"/>
      <c r="BE39" s="191"/>
      <c r="BG39" s="215"/>
      <c r="BH39" s="191"/>
      <c r="BJ39" s="215"/>
      <c r="BK39" s="191"/>
      <c r="BM39" s="215"/>
      <c r="BN39" s="191"/>
      <c r="BP39" s="215"/>
      <c r="BQ39" s="191"/>
      <c r="BS39" s="215"/>
      <c r="BT39" s="191"/>
      <c r="BV39" s="215"/>
      <c r="BW39" s="191"/>
      <c r="BY39" s="215"/>
    </row>
    <row r="40" spans="1:77" ht="13.5" customHeight="1" x14ac:dyDescent="0.25">
      <c r="F40" s="191"/>
      <c r="H40" s="215"/>
      <c r="L40" s="191"/>
      <c r="N40" s="215"/>
      <c r="O40" s="191"/>
      <c r="Q40" s="215"/>
      <c r="R40" s="191"/>
      <c r="T40" s="215"/>
      <c r="U40" s="191"/>
      <c r="W40" s="215"/>
      <c r="X40" s="191"/>
      <c r="Z40" s="215"/>
      <c r="AA40" s="191"/>
      <c r="AC40" s="215"/>
      <c r="AD40" s="191"/>
      <c r="AF40" s="215"/>
      <c r="AG40" s="191"/>
      <c r="AI40" s="215"/>
      <c r="AJ40" s="191"/>
      <c r="AL40" s="215"/>
      <c r="AM40" s="191"/>
      <c r="AO40" s="215"/>
      <c r="AP40" s="191"/>
      <c r="AR40" s="215"/>
      <c r="AS40" s="191"/>
      <c r="AU40" s="215"/>
      <c r="AV40" s="191"/>
      <c r="AX40" s="215"/>
      <c r="AY40" s="191"/>
      <c r="BA40" s="215"/>
      <c r="BB40" s="191"/>
      <c r="BD40" s="215"/>
      <c r="BE40" s="191"/>
      <c r="BG40" s="215"/>
      <c r="BH40" s="191"/>
      <c r="BJ40" s="215"/>
      <c r="BK40" s="191"/>
      <c r="BM40" s="215"/>
      <c r="BN40" s="191"/>
      <c r="BP40" s="215"/>
      <c r="BQ40" s="191"/>
      <c r="BS40" s="215"/>
      <c r="BT40" s="191"/>
      <c r="BV40" s="215"/>
      <c r="BW40" s="191"/>
      <c r="BY40" s="215"/>
    </row>
    <row r="41" spans="1:77" ht="13.5" customHeight="1" x14ac:dyDescent="0.25">
      <c r="F41" s="191"/>
      <c r="H41" s="215"/>
      <c r="L41" s="191"/>
      <c r="N41" s="215"/>
      <c r="O41" s="191"/>
      <c r="Q41" s="215"/>
      <c r="R41" s="191"/>
      <c r="S41" s="216"/>
      <c r="T41" s="215"/>
      <c r="U41" s="191"/>
      <c r="W41" s="215"/>
      <c r="X41" s="191"/>
      <c r="Z41" s="215"/>
      <c r="AA41" s="191"/>
      <c r="AC41" s="215"/>
      <c r="AD41" s="191"/>
      <c r="AF41" s="215"/>
      <c r="AG41" s="191"/>
      <c r="AI41" s="215"/>
      <c r="AJ41" s="191"/>
      <c r="AL41" s="215"/>
      <c r="AM41" s="191"/>
      <c r="AO41" s="215"/>
      <c r="AP41" s="191"/>
      <c r="AR41" s="215"/>
      <c r="AS41" s="191"/>
      <c r="AU41" s="215"/>
      <c r="AV41" s="191"/>
      <c r="AX41" s="215"/>
      <c r="AY41" s="191"/>
      <c r="BA41" s="215"/>
      <c r="BB41" s="191"/>
      <c r="BD41" s="215"/>
      <c r="BE41" s="191"/>
      <c r="BG41" s="215"/>
      <c r="BH41" s="191"/>
      <c r="BJ41" s="215"/>
      <c r="BK41" s="191"/>
      <c r="BM41" s="215"/>
      <c r="BN41" s="191"/>
      <c r="BP41" s="215"/>
      <c r="BQ41" s="191"/>
      <c r="BS41" s="215"/>
      <c r="BT41" s="191"/>
      <c r="BV41" s="215"/>
      <c r="BW41" s="191"/>
      <c r="BY41" s="215"/>
    </row>
    <row r="42" spans="1:77" ht="13.5" customHeight="1" x14ac:dyDescent="0.25">
      <c r="C42" s="218"/>
      <c r="D42" s="216"/>
      <c r="E42" s="216"/>
      <c r="F42" s="218"/>
      <c r="G42" s="216"/>
      <c r="H42" s="219"/>
      <c r="I42" s="216"/>
      <c r="J42" s="216"/>
      <c r="K42" s="216"/>
      <c r="L42" s="218"/>
      <c r="M42" s="216"/>
      <c r="N42" s="219"/>
      <c r="O42" s="218"/>
      <c r="P42" s="216"/>
      <c r="Q42" s="219"/>
      <c r="R42" s="218"/>
      <c r="S42" s="216"/>
      <c r="T42" s="219"/>
      <c r="U42" s="218"/>
      <c r="V42" s="216"/>
      <c r="W42" s="219"/>
      <c r="X42" s="218"/>
      <c r="Y42" s="216"/>
      <c r="Z42" s="219"/>
      <c r="AA42" s="218"/>
      <c r="AB42" s="216"/>
      <c r="AC42" s="219"/>
      <c r="AD42" s="218"/>
      <c r="AE42" s="216"/>
      <c r="AF42" s="219"/>
      <c r="AG42" s="218"/>
      <c r="AH42" s="216"/>
      <c r="AI42" s="219"/>
      <c r="AJ42" s="218"/>
      <c r="AK42" s="216"/>
      <c r="AL42" s="219"/>
      <c r="AM42" s="218"/>
      <c r="AN42" s="216"/>
      <c r="AO42" s="219"/>
      <c r="AP42" s="218"/>
      <c r="AQ42" s="216"/>
      <c r="AR42" s="219"/>
      <c r="AS42" s="218"/>
      <c r="AT42" s="216"/>
      <c r="AU42" s="219"/>
      <c r="AV42" s="218"/>
      <c r="AW42" s="216"/>
      <c r="AX42" s="219"/>
      <c r="AY42" s="218"/>
      <c r="AZ42" s="216"/>
      <c r="BA42" s="219"/>
      <c r="BB42" s="218"/>
      <c r="BC42" s="216"/>
      <c r="BD42" s="219"/>
      <c r="BE42" s="218"/>
      <c r="BF42" s="216"/>
      <c r="BG42" s="219"/>
      <c r="BH42" s="218"/>
      <c r="BI42" s="216"/>
      <c r="BJ42" s="219"/>
      <c r="BK42" s="218"/>
      <c r="BL42" s="216"/>
      <c r="BM42" s="219"/>
      <c r="BN42" s="218"/>
      <c r="BO42" s="216"/>
      <c r="BP42" s="219"/>
      <c r="BQ42" s="218"/>
      <c r="BR42" s="216"/>
      <c r="BS42" s="219"/>
      <c r="BT42" s="218"/>
      <c r="BU42" s="216"/>
      <c r="BV42" s="219"/>
      <c r="BW42" s="218"/>
      <c r="BX42" s="216"/>
      <c r="BY42" s="219"/>
    </row>
    <row r="43" spans="1:77" ht="13.5" customHeight="1" x14ac:dyDescent="0.25">
      <c r="C43" s="218"/>
      <c r="D43" s="216"/>
      <c r="E43" s="216"/>
      <c r="F43" s="218"/>
      <c r="G43" s="216"/>
      <c r="H43" s="219"/>
      <c r="I43" s="216"/>
      <c r="J43" s="216"/>
      <c r="K43" s="216"/>
      <c r="L43" s="218"/>
      <c r="M43" s="216"/>
      <c r="N43" s="219"/>
      <c r="O43" s="218"/>
      <c r="P43" s="216"/>
      <c r="Q43" s="219"/>
      <c r="R43" s="218"/>
      <c r="S43" s="216"/>
      <c r="T43" s="219"/>
      <c r="U43" s="218"/>
      <c r="V43" s="216"/>
      <c r="W43" s="219"/>
      <c r="X43" s="218"/>
      <c r="Y43" s="216"/>
      <c r="Z43" s="219"/>
      <c r="AA43" s="218"/>
      <c r="AB43" s="216"/>
      <c r="AC43" s="219"/>
      <c r="AD43" s="218"/>
      <c r="AE43" s="216"/>
      <c r="AF43" s="219"/>
      <c r="AG43" s="218"/>
      <c r="AH43" s="216"/>
      <c r="AI43" s="219"/>
      <c r="AJ43" s="218"/>
      <c r="AK43" s="216"/>
      <c r="AL43" s="219"/>
      <c r="AM43" s="218"/>
      <c r="AN43" s="216"/>
      <c r="AO43" s="219"/>
      <c r="AP43" s="218"/>
      <c r="AQ43" s="216"/>
      <c r="AR43" s="219"/>
      <c r="AS43" s="218"/>
      <c r="AT43" s="216"/>
      <c r="AU43" s="219"/>
      <c r="AV43" s="218"/>
      <c r="AW43" s="216"/>
      <c r="AX43" s="219"/>
      <c r="AY43" s="218"/>
      <c r="AZ43" s="216"/>
      <c r="BA43" s="219"/>
      <c r="BB43" s="218"/>
      <c r="BC43" s="216"/>
      <c r="BD43" s="219"/>
      <c r="BE43" s="218"/>
      <c r="BF43" s="216"/>
      <c r="BG43" s="219"/>
      <c r="BH43" s="218"/>
      <c r="BI43" s="216"/>
      <c r="BJ43" s="219"/>
      <c r="BK43" s="218"/>
      <c r="BL43" s="216"/>
      <c r="BM43" s="219"/>
      <c r="BN43" s="218"/>
      <c r="BO43" s="216"/>
      <c r="BP43" s="219"/>
      <c r="BQ43" s="218"/>
      <c r="BR43" s="216"/>
      <c r="BS43" s="219"/>
      <c r="BT43" s="218"/>
      <c r="BU43" s="216"/>
      <c r="BV43" s="219"/>
      <c r="BW43" s="218"/>
      <c r="BX43" s="216"/>
      <c r="BY43" s="219"/>
    </row>
    <row r="44" spans="1:77" ht="13.5" customHeight="1" x14ac:dyDescent="0.25">
      <c r="C44" s="218"/>
      <c r="D44" s="216"/>
      <c r="E44" s="216"/>
      <c r="F44" s="218"/>
      <c r="G44" s="216"/>
      <c r="H44" s="219"/>
      <c r="I44" s="216"/>
      <c r="J44" s="216"/>
      <c r="K44" s="216"/>
      <c r="L44" s="218"/>
      <c r="M44" s="216"/>
      <c r="N44" s="219"/>
      <c r="O44" s="218"/>
      <c r="P44" s="216"/>
      <c r="Q44" s="219"/>
      <c r="R44" s="218"/>
      <c r="S44" s="216"/>
      <c r="T44" s="219"/>
      <c r="U44" s="218"/>
      <c r="V44" s="216"/>
      <c r="W44" s="219"/>
      <c r="X44" s="218"/>
      <c r="Y44" s="216"/>
      <c r="Z44" s="219"/>
      <c r="AA44" s="218"/>
      <c r="AB44" s="216"/>
      <c r="AC44" s="219"/>
      <c r="AD44" s="218"/>
      <c r="AE44" s="216"/>
      <c r="AF44" s="219"/>
      <c r="AG44" s="218"/>
      <c r="AH44" s="216"/>
      <c r="AI44" s="219"/>
      <c r="AJ44" s="218"/>
      <c r="AK44" s="216"/>
      <c r="AL44" s="219"/>
      <c r="AM44" s="218"/>
      <c r="AN44" s="216"/>
      <c r="AO44" s="219"/>
      <c r="AP44" s="218"/>
      <c r="AQ44" s="216"/>
      <c r="AR44" s="219"/>
      <c r="AS44" s="218"/>
      <c r="AT44" s="216"/>
      <c r="AU44" s="219"/>
      <c r="AV44" s="218"/>
      <c r="AW44" s="216"/>
      <c r="AX44" s="219"/>
      <c r="AY44" s="218"/>
      <c r="AZ44" s="216"/>
      <c r="BA44" s="219"/>
      <c r="BB44" s="218"/>
      <c r="BC44" s="216"/>
      <c r="BD44" s="219"/>
      <c r="BE44" s="218"/>
      <c r="BF44" s="216"/>
      <c r="BG44" s="219"/>
      <c r="BH44" s="218"/>
      <c r="BI44" s="216"/>
      <c r="BJ44" s="219"/>
      <c r="BK44" s="218"/>
      <c r="BL44" s="216"/>
      <c r="BM44" s="219"/>
      <c r="BN44" s="218"/>
      <c r="BO44" s="216"/>
      <c r="BP44" s="219"/>
      <c r="BQ44" s="218"/>
      <c r="BR44" s="216"/>
      <c r="BS44" s="219"/>
      <c r="BT44" s="218"/>
      <c r="BU44" s="216"/>
      <c r="BV44" s="219"/>
      <c r="BW44" s="218"/>
      <c r="BX44" s="216"/>
      <c r="BY44" s="219"/>
    </row>
    <row r="45" spans="1:77" ht="13.5" customHeight="1" x14ac:dyDescent="0.25">
      <c r="C45" s="218"/>
      <c r="D45" s="216"/>
      <c r="E45" s="216"/>
      <c r="F45" s="218"/>
      <c r="G45" s="216"/>
      <c r="H45" s="219"/>
      <c r="I45" s="216"/>
      <c r="J45" s="216"/>
      <c r="K45" s="216"/>
      <c r="L45" s="218"/>
      <c r="M45" s="216"/>
      <c r="N45" s="219"/>
      <c r="O45" s="218"/>
      <c r="P45" s="216"/>
      <c r="Q45" s="219"/>
      <c r="R45" s="218"/>
      <c r="T45" s="219"/>
      <c r="U45" s="218"/>
      <c r="V45" s="216"/>
      <c r="W45" s="219"/>
      <c r="X45" s="218"/>
      <c r="Y45" s="216"/>
      <c r="Z45" s="219"/>
      <c r="AA45" s="218"/>
      <c r="AB45" s="216"/>
      <c r="AC45" s="219"/>
      <c r="AD45" s="218"/>
      <c r="AE45" s="216"/>
      <c r="AF45" s="219"/>
      <c r="AG45" s="218"/>
      <c r="AH45" s="216"/>
      <c r="AI45" s="219"/>
      <c r="AJ45" s="218"/>
      <c r="AK45" s="216"/>
      <c r="AL45" s="219"/>
      <c r="AM45" s="218"/>
      <c r="AN45" s="216"/>
      <c r="AO45" s="219"/>
      <c r="AP45" s="218"/>
      <c r="AQ45" s="216"/>
      <c r="AR45" s="219"/>
      <c r="AS45" s="218"/>
      <c r="AT45" s="216"/>
      <c r="AU45" s="219"/>
      <c r="AV45" s="218"/>
      <c r="AW45" s="216"/>
      <c r="AX45" s="219"/>
      <c r="AY45" s="218"/>
      <c r="AZ45" s="216"/>
      <c r="BA45" s="219"/>
      <c r="BB45" s="218"/>
      <c r="BC45" s="216"/>
      <c r="BD45" s="219"/>
      <c r="BE45" s="218"/>
      <c r="BF45" s="216"/>
      <c r="BG45" s="219"/>
      <c r="BH45" s="218"/>
      <c r="BI45" s="216"/>
      <c r="BJ45" s="219"/>
      <c r="BK45" s="218"/>
      <c r="BL45" s="216"/>
      <c r="BM45" s="219"/>
      <c r="BN45" s="218"/>
      <c r="BO45" s="216"/>
      <c r="BP45" s="219"/>
      <c r="BQ45" s="218"/>
      <c r="BR45" s="216"/>
      <c r="BS45" s="219"/>
      <c r="BT45" s="218"/>
      <c r="BU45" s="216"/>
      <c r="BV45" s="219"/>
      <c r="BW45" s="218"/>
      <c r="BX45" s="216"/>
      <c r="BY45" s="219"/>
    </row>
    <row r="46" spans="1:77" ht="13.5" customHeight="1" x14ac:dyDescent="0.25">
      <c r="C46" s="218"/>
      <c r="D46" s="216"/>
      <c r="E46" s="216"/>
      <c r="F46" s="218"/>
      <c r="G46" s="216"/>
      <c r="H46" s="219"/>
      <c r="I46" s="216"/>
      <c r="J46" s="216"/>
      <c r="K46" s="216"/>
      <c r="L46" s="218"/>
      <c r="M46" s="216"/>
      <c r="N46" s="219"/>
      <c r="O46" s="218"/>
      <c r="P46" s="216"/>
      <c r="Q46" s="219"/>
      <c r="R46" s="218"/>
      <c r="S46" s="216"/>
      <c r="T46" s="219"/>
      <c r="U46" s="218"/>
      <c r="V46" s="216"/>
      <c r="W46" s="219"/>
      <c r="X46" s="218"/>
      <c r="Y46" s="216"/>
      <c r="Z46" s="219"/>
      <c r="AA46" s="218"/>
      <c r="AB46" s="216"/>
      <c r="AC46" s="219"/>
      <c r="AD46" s="218"/>
      <c r="AE46" s="216"/>
      <c r="AF46" s="219"/>
      <c r="AG46" s="218"/>
      <c r="AH46" s="216"/>
      <c r="AI46" s="219"/>
      <c r="AJ46" s="218"/>
      <c r="AK46" s="216"/>
      <c r="AL46" s="219"/>
      <c r="AM46" s="218"/>
      <c r="AN46" s="216"/>
      <c r="AO46" s="219"/>
      <c r="AP46" s="218"/>
      <c r="AQ46" s="216"/>
      <c r="AR46" s="219"/>
      <c r="AS46" s="218"/>
      <c r="AT46" s="216"/>
      <c r="AU46" s="219"/>
      <c r="AV46" s="218"/>
      <c r="AW46" s="216"/>
      <c r="AX46" s="219"/>
      <c r="AY46" s="218"/>
      <c r="AZ46" s="216"/>
      <c r="BA46" s="219"/>
      <c r="BB46" s="218"/>
      <c r="BC46" s="216"/>
      <c r="BD46" s="219"/>
      <c r="BE46" s="218"/>
      <c r="BF46" s="216"/>
      <c r="BG46" s="219"/>
      <c r="BH46" s="218"/>
      <c r="BI46" s="216"/>
      <c r="BJ46" s="219"/>
      <c r="BK46" s="218"/>
      <c r="BL46" s="216"/>
      <c r="BM46" s="219"/>
      <c r="BN46" s="218"/>
      <c r="BO46" s="216"/>
      <c r="BP46" s="219"/>
      <c r="BQ46" s="218"/>
      <c r="BR46" s="216"/>
      <c r="BS46" s="219"/>
      <c r="BT46" s="218"/>
      <c r="BU46" s="216"/>
      <c r="BV46" s="219"/>
      <c r="BW46" s="218"/>
      <c r="BX46" s="216"/>
      <c r="BY46" s="219"/>
    </row>
    <row r="47" spans="1:77" ht="13.5" customHeight="1" x14ac:dyDescent="0.25">
      <c r="C47" s="218"/>
      <c r="D47" s="216"/>
      <c r="E47" s="216"/>
      <c r="F47" s="218"/>
      <c r="G47" s="216"/>
      <c r="H47" s="219"/>
      <c r="I47" s="216"/>
      <c r="J47" s="216"/>
      <c r="K47" s="216"/>
      <c r="L47" s="218"/>
      <c r="M47" s="216"/>
      <c r="N47" s="219"/>
      <c r="O47" s="218"/>
      <c r="P47" s="216"/>
      <c r="Q47" s="219"/>
      <c r="R47" s="218"/>
      <c r="S47" s="216"/>
      <c r="T47" s="219"/>
      <c r="U47" s="218"/>
      <c r="V47" s="216"/>
      <c r="W47" s="219"/>
      <c r="X47" s="218"/>
      <c r="Y47" s="216"/>
      <c r="Z47" s="219"/>
      <c r="AA47" s="218"/>
      <c r="AB47" s="216"/>
      <c r="AC47" s="219"/>
      <c r="AD47" s="218"/>
      <c r="AE47" s="216"/>
      <c r="AF47" s="219"/>
      <c r="AG47" s="218"/>
      <c r="AH47" s="216"/>
      <c r="AI47" s="219"/>
      <c r="AJ47" s="218"/>
      <c r="AK47" s="216"/>
      <c r="AL47" s="219"/>
      <c r="AM47" s="218"/>
      <c r="AN47" s="216"/>
      <c r="AO47" s="219"/>
      <c r="AP47" s="218"/>
      <c r="AQ47" s="216"/>
      <c r="AR47" s="219"/>
      <c r="AS47" s="218"/>
      <c r="AT47" s="216"/>
      <c r="AU47" s="219"/>
      <c r="AV47" s="218"/>
      <c r="AW47" s="216"/>
      <c r="AX47" s="219"/>
      <c r="AY47" s="218"/>
      <c r="AZ47" s="216"/>
      <c r="BA47" s="219"/>
      <c r="BB47" s="218"/>
      <c r="BC47" s="216"/>
      <c r="BD47" s="219"/>
      <c r="BE47" s="218"/>
      <c r="BF47" s="216"/>
      <c r="BG47" s="219"/>
      <c r="BH47" s="218"/>
      <c r="BI47" s="216"/>
      <c r="BJ47" s="219"/>
      <c r="BK47" s="218"/>
      <c r="BL47" s="216"/>
      <c r="BM47" s="219"/>
      <c r="BN47" s="218"/>
      <c r="BO47" s="216"/>
      <c r="BP47" s="219"/>
      <c r="BQ47" s="218"/>
      <c r="BR47" s="216"/>
      <c r="BS47" s="219"/>
      <c r="BT47" s="218"/>
      <c r="BU47" s="216"/>
      <c r="BV47" s="219"/>
      <c r="BW47" s="218"/>
      <c r="BX47" s="216"/>
      <c r="BY47" s="219"/>
    </row>
    <row r="48" spans="1:77" ht="13.5" customHeight="1" x14ac:dyDescent="0.25">
      <c r="C48" s="218"/>
      <c r="D48" s="216"/>
      <c r="E48" s="216"/>
      <c r="F48" s="218"/>
      <c r="G48" s="216"/>
      <c r="H48" s="219"/>
      <c r="I48" s="216"/>
      <c r="J48" s="216"/>
      <c r="K48" s="216"/>
      <c r="L48" s="218"/>
      <c r="M48" s="216"/>
      <c r="N48" s="219"/>
      <c r="O48" s="218"/>
      <c r="P48" s="216"/>
      <c r="Q48" s="219"/>
      <c r="R48" s="218"/>
      <c r="S48" s="216"/>
      <c r="T48" s="219"/>
      <c r="U48" s="218"/>
      <c r="V48" s="216"/>
      <c r="W48" s="219"/>
      <c r="X48" s="218"/>
      <c r="Y48" s="216"/>
      <c r="Z48" s="219"/>
      <c r="AA48" s="218"/>
      <c r="AB48" s="216"/>
      <c r="AC48" s="219"/>
      <c r="AD48" s="218"/>
      <c r="AE48" s="216"/>
      <c r="AF48" s="219"/>
      <c r="AG48" s="218"/>
      <c r="AH48" s="216"/>
      <c r="AI48" s="219"/>
      <c r="AJ48" s="218"/>
      <c r="AK48" s="216"/>
      <c r="AL48" s="219"/>
      <c r="AM48" s="218"/>
      <c r="AN48" s="216"/>
      <c r="AO48" s="219"/>
      <c r="AP48" s="218"/>
      <c r="AQ48" s="216"/>
      <c r="AR48" s="219"/>
      <c r="AS48" s="218"/>
      <c r="AT48" s="216"/>
      <c r="AU48" s="219"/>
      <c r="AV48" s="218"/>
      <c r="AW48" s="216"/>
      <c r="AX48" s="219"/>
      <c r="AY48" s="218"/>
      <c r="AZ48" s="216"/>
      <c r="BA48" s="219"/>
      <c r="BB48" s="218"/>
      <c r="BC48" s="216"/>
      <c r="BD48" s="219"/>
      <c r="BE48" s="218"/>
      <c r="BF48" s="216"/>
      <c r="BG48" s="219"/>
      <c r="BH48" s="218"/>
      <c r="BI48" s="216"/>
      <c r="BJ48" s="219"/>
      <c r="BK48" s="218"/>
      <c r="BL48" s="216"/>
      <c r="BM48" s="219"/>
      <c r="BN48" s="218"/>
      <c r="BO48" s="216"/>
      <c r="BP48" s="219"/>
      <c r="BQ48" s="218"/>
      <c r="BR48" s="216"/>
      <c r="BS48" s="219"/>
      <c r="BT48" s="218"/>
      <c r="BU48" s="216"/>
      <c r="BV48" s="219"/>
      <c r="BW48" s="218"/>
      <c r="BX48" s="216"/>
      <c r="BY48" s="219"/>
    </row>
    <row r="49" spans="3:77" ht="13.5" customHeight="1" x14ac:dyDescent="0.25">
      <c r="C49" s="218"/>
      <c r="D49" s="216"/>
      <c r="E49" s="216"/>
      <c r="F49" s="218"/>
      <c r="G49" s="216"/>
      <c r="H49" s="219"/>
      <c r="I49" s="216"/>
      <c r="J49" s="216"/>
      <c r="K49" s="216"/>
      <c r="L49" s="218"/>
      <c r="M49" s="216"/>
      <c r="N49" s="219"/>
      <c r="O49" s="218"/>
      <c r="P49" s="216"/>
      <c r="Q49" s="219"/>
      <c r="R49" s="218"/>
      <c r="S49" s="216"/>
      <c r="T49" s="219"/>
      <c r="U49" s="218"/>
      <c r="V49" s="216"/>
      <c r="W49" s="219"/>
      <c r="X49" s="218"/>
      <c r="Y49" s="216"/>
      <c r="Z49" s="219"/>
      <c r="AA49" s="218"/>
      <c r="AB49" s="216"/>
      <c r="AC49" s="219"/>
      <c r="AD49" s="218"/>
      <c r="AE49" s="216"/>
      <c r="AF49" s="219"/>
      <c r="AG49" s="218"/>
      <c r="AH49" s="216"/>
      <c r="AI49" s="219"/>
      <c r="AJ49" s="218"/>
      <c r="AK49" s="216"/>
      <c r="AL49" s="219"/>
      <c r="AM49" s="218"/>
      <c r="AN49" s="216"/>
      <c r="AO49" s="219"/>
      <c r="AP49" s="218"/>
      <c r="AQ49" s="216"/>
      <c r="AR49" s="219"/>
      <c r="AS49" s="218"/>
      <c r="AT49" s="216"/>
      <c r="AU49" s="219"/>
      <c r="AV49" s="218"/>
      <c r="AW49" s="216"/>
      <c r="AX49" s="219"/>
      <c r="AY49" s="218"/>
      <c r="AZ49" s="216"/>
      <c r="BA49" s="219"/>
      <c r="BB49" s="218"/>
      <c r="BC49" s="216"/>
      <c r="BD49" s="219"/>
      <c r="BE49" s="218"/>
      <c r="BF49" s="216"/>
      <c r="BG49" s="219"/>
      <c r="BH49" s="218"/>
      <c r="BI49" s="216"/>
      <c r="BJ49" s="219"/>
      <c r="BK49" s="218"/>
      <c r="BL49" s="216"/>
      <c r="BM49" s="219"/>
      <c r="BN49" s="218"/>
      <c r="BO49" s="216"/>
      <c r="BP49" s="219"/>
      <c r="BQ49" s="218"/>
      <c r="BR49" s="216"/>
      <c r="BS49" s="219"/>
      <c r="BT49" s="218"/>
      <c r="BU49" s="216"/>
      <c r="BV49" s="219"/>
      <c r="BW49" s="218"/>
      <c r="BX49" s="216"/>
      <c r="BY49" s="219"/>
    </row>
    <row r="50" spans="3:77" ht="13.5" customHeight="1" x14ac:dyDescent="0.25">
      <c r="C50" s="218"/>
      <c r="D50" s="216"/>
      <c r="E50" s="216"/>
      <c r="F50" s="218"/>
      <c r="G50" s="216"/>
      <c r="H50" s="219"/>
      <c r="I50" s="216"/>
      <c r="J50" s="216"/>
      <c r="K50" s="216"/>
      <c r="L50" s="218"/>
      <c r="M50" s="216"/>
      <c r="N50" s="219"/>
      <c r="O50" s="218"/>
      <c r="P50" s="216"/>
      <c r="Q50" s="219"/>
      <c r="R50" s="218"/>
      <c r="S50" s="216"/>
      <c r="T50" s="219"/>
      <c r="U50" s="218"/>
      <c r="V50" s="216"/>
      <c r="W50" s="219"/>
      <c r="X50" s="218"/>
      <c r="Y50" s="216"/>
      <c r="Z50" s="219"/>
      <c r="AA50" s="218"/>
      <c r="AB50" s="216"/>
      <c r="AC50" s="219"/>
      <c r="AD50" s="218"/>
      <c r="AE50" s="216"/>
      <c r="AF50" s="219"/>
      <c r="AG50" s="218"/>
      <c r="AH50" s="216"/>
      <c r="AI50" s="219"/>
      <c r="AJ50" s="218"/>
      <c r="AK50" s="216"/>
      <c r="AL50" s="219"/>
      <c r="AM50" s="218"/>
      <c r="AN50" s="216"/>
      <c r="AO50" s="219"/>
      <c r="AP50" s="218"/>
      <c r="AQ50" s="216"/>
      <c r="AR50" s="219"/>
      <c r="AS50" s="218"/>
      <c r="AT50" s="216"/>
      <c r="AU50" s="219"/>
      <c r="AV50" s="218"/>
      <c r="AW50" s="216"/>
      <c r="AX50" s="219"/>
      <c r="AY50" s="218"/>
      <c r="AZ50" s="216"/>
      <c r="BA50" s="219"/>
      <c r="BB50" s="218"/>
      <c r="BC50" s="216"/>
      <c r="BD50" s="219"/>
      <c r="BE50" s="218"/>
      <c r="BF50" s="216"/>
      <c r="BG50" s="219"/>
      <c r="BH50" s="218"/>
      <c r="BI50" s="216"/>
      <c r="BJ50" s="219"/>
      <c r="BK50" s="218"/>
      <c r="BL50" s="216"/>
      <c r="BM50" s="219"/>
      <c r="BN50" s="218"/>
      <c r="BO50" s="216"/>
      <c r="BP50" s="219"/>
      <c r="BQ50" s="218"/>
      <c r="BR50" s="216"/>
      <c r="BS50" s="219"/>
      <c r="BT50" s="218"/>
      <c r="BU50" s="216"/>
      <c r="BV50" s="219"/>
      <c r="BW50" s="218"/>
      <c r="BX50" s="216"/>
      <c r="BY50" s="219"/>
    </row>
    <row r="51" spans="3:77" ht="13.5" customHeight="1" x14ac:dyDescent="0.25">
      <c r="C51" s="218"/>
      <c r="D51" s="216"/>
      <c r="E51" s="216"/>
      <c r="F51" s="218"/>
      <c r="G51" s="216"/>
      <c r="H51" s="219"/>
      <c r="I51" s="216"/>
      <c r="J51" s="216"/>
      <c r="K51" s="216"/>
      <c r="L51" s="218"/>
      <c r="M51" s="216"/>
      <c r="N51" s="219"/>
      <c r="O51" s="218"/>
      <c r="P51" s="216"/>
      <c r="Q51" s="219"/>
      <c r="R51" s="218"/>
      <c r="S51" s="216"/>
      <c r="T51" s="219"/>
      <c r="U51" s="218"/>
      <c r="V51" s="216"/>
      <c r="W51" s="219"/>
      <c r="X51" s="218"/>
      <c r="Y51" s="216"/>
      <c r="Z51" s="219"/>
      <c r="AA51" s="218"/>
      <c r="AB51" s="216"/>
      <c r="AC51" s="219"/>
      <c r="AD51" s="218"/>
      <c r="AE51" s="216"/>
      <c r="AF51" s="219"/>
      <c r="AG51" s="218"/>
      <c r="AH51" s="216"/>
      <c r="AI51" s="219"/>
      <c r="AJ51" s="218"/>
      <c r="AK51" s="216"/>
      <c r="AL51" s="219"/>
      <c r="AM51" s="218"/>
      <c r="AN51" s="216"/>
      <c r="AO51" s="219"/>
      <c r="AP51" s="218"/>
      <c r="AQ51" s="216"/>
      <c r="AR51" s="219"/>
      <c r="AS51" s="218"/>
      <c r="AT51" s="216"/>
      <c r="AU51" s="219"/>
      <c r="AV51" s="218"/>
      <c r="AW51" s="216"/>
      <c r="AX51" s="219"/>
      <c r="AY51" s="218"/>
      <c r="AZ51" s="216"/>
      <c r="BA51" s="219"/>
      <c r="BB51" s="218"/>
      <c r="BC51" s="216"/>
      <c r="BD51" s="219"/>
      <c r="BE51" s="218"/>
      <c r="BF51" s="216"/>
      <c r="BG51" s="219"/>
      <c r="BH51" s="218"/>
      <c r="BI51" s="216"/>
      <c r="BJ51" s="219"/>
      <c r="BK51" s="218"/>
      <c r="BL51" s="216"/>
      <c r="BM51" s="219"/>
      <c r="BN51" s="218"/>
      <c r="BO51" s="216"/>
      <c r="BP51" s="219"/>
      <c r="BQ51" s="218"/>
      <c r="BR51" s="216"/>
      <c r="BS51" s="219"/>
      <c r="BT51" s="218"/>
      <c r="BU51" s="216"/>
      <c r="BV51" s="219"/>
      <c r="BW51" s="218"/>
      <c r="BX51" s="216"/>
      <c r="BY51" s="219"/>
    </row>
    <row r="52" spans="3:77" ht="13.5" customHeight="1" x14ac:dyDescent="0.25">
      <c r="C52" s="218"/>
      <c r="D52" s="216"/>
      <c r="E52" s="216"/>
      <c r="F52" s="218"/>
      <c r="G52" s="216"/>
      <c r="H52" s="219"/>
      <c r="I52" s="216"/>
      <c r="J52" s="216"/>
      <c r="K52" s="216"/>
      <c r="L52" s="218"/>
      <c r="M52" s="216"/>
      <c r="N52" s="219"/>
      <c r="O52" s="218"/>
      <c r="P52" s="216"/>
      <c r="Q52" s="219"/>
      <c r="R52" s="218"/>
      <c r="S52" s="216"/>
      <c r="T52" s="219"/>
      <c r="U52" s="218"/>
      <c r="V52" s="216"/>
      <c r="W52" s="219"/>
      <c r="X52" s="218"/>
      <c r="Y52" s="216"/>
      <c r="Z52" s="219"/>
      <c r="AA52" s="218"/>
      <c r="AB52" s="216"/>
      <c r="AC52" s="219"/>
      <c r="AD52" s="218"/>
      <c r="AE52" s="216"/>
      <c r="AF52" s="219"/>
      <c r="AG52" s="218"/>
      <c r="AH52" s="216"/>
      <c r="AI52" s="219"/>
      <c r="AJ52" s="218"/>
      <c r="AK52" s="216"/>
      <c r="AL52" s="219"/>
      <c r="AM52" s="218"/>
      <c r="AN52" s="216"/>
      <c r="AO52" s="219"/>
      <c r="AP52" s="218"/>
      <c r="AQ52" s="216"/>
      <c r="AR52" s="219"/>
      <c r="AS52" s="218"/>
      <c r="AT52" s="216"/>
      <c r="AU52" s="219"/>
      <c r="AV52" s="218"/>
      <c r="AW52" s="216"/>
      <c r="AX52" s="219"/>
      <c r="AY52" s="218"/>
      <c r="AZ52" s="216"/>
      <c r="BA52" s="219"/>
      <c r="BB52" s="218"/>
      <c r="BC52" s="216"/>
      <c r="BD52" s="219"/>
      <c r="BE52" s="218"/>
      <c r="BF52" s="216"/>
      <c r="BG52" s="219"/>
      <c r="BH52" s="218"/>
      <c r="BI52" s="216"/>
      <c r="BJ52" s="219"/>
      <c r="BK52" s="218"/>
      <c r="BL52" s="216"/>
      <c r="BM52" s="219"/>
      <c r="BN52" s="218"/>
      <c r="BO52" s="216"/>
      <c r="BP52" s="219"/>
      <c r="BQ52" s="218"/>
      <c r="BR52" s="216"/>
      <c r="BS52" s="219"/>
      <c r="BT52" s="218"/>
      <c r="BU52" s="216"/>
      <c r="BV52" s="219"/>
      <c r="BW52" s="218"/>
      <c r="BX52" s="216"/>
      <c r="BY52" s="219"/>
    </row>
    <row r="53" spans="3:77" ht="13.5" customHeight="1" x14ac:dyDescent="0.25">
      <c r="C53" s="218"/>
      <c r="D53" s="216"/>
      <c r="E53" s="216"/>
      <c r="F53" s="218"/>
      <c r="G53" s="216"/>
      <c r="H53" s="219"/>
      <c r="I53" s="216"/>
      <c r="J53" s="216"/>
      <c r="K53" s="216"/>
      <c r="L53" s="218"/>
      <c r="M53" s="216"/>
      <c r="N53" s="219"/>
      <c r="O53" s="218"/>
      <c r="P53" s="216"/>
      <c r="Q53" s="219"/>
      <c r="R53" s="218"/>
      <c r="S53" s="216"/>
      <c r="T53" s="219"/>
      <c r="U53" s="218"/>
      <c r="V53" s="216"/>
      <c r="W53" s="219"/>
      <c r="X53" s="218"/>
      <c r="Y53" s="216"/>
      <c r="Z53" s="219"/>
      <c r="AA53" s="218"/>
      <c r="AB53" s="216"/>
      <c r="AC53" s="219"/>
      <c r="AD53" s="218"/>
      <c r="AE53" s="216"/>
      <c r="AF53" s="219"/>
      <c r="AG53" s="218"/>
      <c r="AH53" s="216"/>
      <c r="AI53" s="219"/>
      <c r="AJ53" s="218"/>
      <c r="AK53" s="216"/>
      <c r="AL53" s="219"/>
      <c r="AM53" s="218"/>
      <c r="AN53" s="216"/>
      <c r="AO53" s="219"/>
      <c r="AP53" s="218"/>
      <c r="AQ53" s="216"/>
      <c r="AR53" s="219"/>
      <c r="AS53" s="218"/>
      <c r="AT53" s="216"/>
      <c r="AU53" s="219"/>
      <c r="AV53" s="218"/>
      <c r="AW53" s="216"/>
      <c r="AX53" s="219"/>
      <c r="AY53" s="218"/>
      <c r="AZ53" s="216"/>
      <c r="BA53" s="219"/>
      <c r="BB53" s="218"/>
      <c r="BC53" s="216"/>
      <c r="BD53" s="219"/>
      <c r="BE53" s="218"/>
      <c r="BF53" s="216"/>
      <c r="BG53" s="219"/>
      <c r="BH53" s="218"/>
      <c r="BI53" s="216"/>
      <c r="BJ53" s="219"/>
      <c r="BK53" s="218"/>
      <c r="BL53" s="216"/>
      <c r="BM53" s="219"/>
      <c r="BN53" s="218"/>
      <c r="BO53" s="216"/>
      <c r="BP53" s="219"/>
      <c r="BQ53" s="218"/>
      <c r="BR53" s="216"/>
      <c r="BS53" s="219"/>
      <c r="BT53" s="218"/>
      <c r="BU53" s="216"/>
      <c r="BV53" s="219"/>
      <c r="BW53" s="218"/>
      <c r="BX53" s="216"/>
      <c r="BY53" s="219"/>
    </row>
    <row r="54" spans="3:77" ht="13.5" customHeight="1" x14ac:dyDescent="0.25">
      <c r="C54" s="218"/>
      <c r="D54" s="216"/>
      <c r="E54" s="216"/>
      <c r="F54" s="218"/>
      <c r="G54" s="216"/>
      <c r="H54" s="219"/>
      <c r="I54" s="216"/>
      <c r="J54" s="216"/>
      <c r="K54" s="216"/>
      <c r="L54" s="218"/>
      <c r="M54" s="216"/>
      <c r="N54" s="219"/>
      <c r="O54" s="218"/>
      <c r="P54" s="216"/>
      <c r="Q54" s="219"/>
      <c r="R54" s="218"/>
      <c r="S54" s="216"/>
      <c r="T54" s="219"/>
      <c r="U54" s="218"/>
      <c r="V54" s="216"/>
      <c r="W54" s="219"/>
      <c r="X54" s="218"/>
      <c r="Y54" s="216"/>
      <c r="Z54" s="219"/>
      <c r="AA54" s="218"/>
      <c r="AB54" s="216"/>
      <c r="AC54" s="219"/>
      <c r="AD54" s="218"/>
      <c r="AE54" s="216"/>
      <c r="AF54" s="219"/>
      <c r="AG54" s="218"/>
      <c r="AH54" s="216"/>
      <c r="AI54" s="219"/>
      <c r="AJ54" s="218"/>
      <c r="AK54" s="216"/>
      <c r="AL54" s="219"/>
      <c r="AM54" s="218"/>
      <c r="AN54" s="216"/>
      <c r="AO54" s="219"/>
      <c r="AP54" s="218"/>
      <c r="AQ54" s="216"/>
      <c r="AR54" s="219"/>
      <c r="AS54" s="218"/>
      <c r="AT54" s="216"/>
      <c r="AU54" s="219"/>
      <c r="AV54" s="218"/>
      <c r="AW54" s="216"/>
      <c r="AX54" s="219"/>
      <c r="AY54" s="218"/>
      <c r="AZ54" s="216"/>
      <c r="BA54" s="219"/>
      <c r="BB54" s="218"/>
      <c r="BC54" s="216"/>
      <c r="BD54" s="219"/>
      <c r="BE54" s="218"/>
      <c r="BF54" s="216"/>
      <c r="BG54" s="219"/>
      <c r="BH54" s="218"/>
      <c r="BI54" s="216"/>
      <c r="BJ54" s="219"/>
      <c r="BK54" s="218"/>
      <c r="BL54" s="216"/>
      <c r="BM54" s="219"/>
      <c r="BN54" s="218"/>
      <c r="BO54" s="216"/>
      <c r="BP54" s="219"/>
      <c r="BQ54" s="218"/>
      <c r="BR54" s="216"/>
      <c r="BS54" s="219"/>
      <c r="BT54" s="218"/>
      <c r="BU54" s="216"/>
      <c r="BV54" s="219"/>
      <c r="BW54" s="218"/>
      <c r="BX54" s="216"/>
      <c r="BY54" s="219"/>
    </row>
    <row r="55" spans="3:77" ht="13.5" customHeight="1" x14ac:dyDescent="0.25">
      <c r="C55" s="218"/>
      <c r="D55" s="216"/>
      <c r="E55" s="216"/>
      <c r="F55" s="218"/>
      <c r="G55" s="216"/>
      <c r="H55" s="219"/>
      <c r="I55" s="216"/>
      <c r="J55" s="216"/>
      <c r="K55" s="216"/>
      <c r="L55" s="218"/>
      <c r="M55" s="216"/>
      <c r="N55" s="219"/>
      <c r="O55" s="218"/>
      <c r="P55" s="216"/>
      <c r="Q55" s="219"/>
      <c r="R55" s="218"/>
      <c r="S55" s="216"/>
      <c r="T55" s="219"/>
      <c r="U55" s="218"/>
      <c r="V55" s="216"/>
      <c r="W55" s="219"/>
      <c r="X55" s="218"/>
      <c r="Y55" s="216"/>
      <c r="Z55" s="219"/>
      <c r="AA55" s="218"/>
      <c r="AB55" s="216"/>
      <c r="AC55" s="219"/>
      <c r="AD55" s="218"/>
      <c r="AE55" s="216"/>
      <c r="AF55" s="219"/>
      <c r="AG55" s="218"/>
      <c r="AH55" s="216"/>
      <c r="AI55" s="219"/>
      <c r="AJ55" s="218"/>
      <c r="AK55" s="216"/>
      <c r="AL55" s="219"/>
      <c r="AM55" s="218"/>
      <c r="AN55" s="216"/>
      <c r="AO55" s="219"/>
      <c r="AP55" s="218"/>
      <c r="AQ55" s="216"/>
      <c r="AR55" s="219"/>
      <c r="AS55" s="218"/>
      <c r="AT55" s="216"/>
      <c r="AU55" s="219"/>
      <c r="AV55" s="218"/>
      <c r="AW55" s="216"/>
      <c r="AX55" s="219"/>
      <c r="AY55" s="218"/>
      <c r="AZ55" s="216"/>
      <c r="BA55" s="219"/>
      <c r="BB55" s="218"/>
      <c r="BC55" s="216"/>
      <c r="BD55" s="219"/>
      <c r="BE55" s="218"/>
      <c r="BF55" s="216"/>
      <c r="BG55" s="219"/>
      <c r="BH55" s="218"/>
      <c r="BI55" s="216"/>
      <c r="BJ55" s="219"/>
      <c r="BK55" s="218"/>
      <c r="BL55" s="216"/>
      <c r="BM55" s="219"/>
      <c r="BN55" s="218"/>
      <c r="BO55" s="216"/>
      <c r="BP55" s="219"/>
      <c r="BQ55" s="218"/>
      <c r="BR55" s="216"/>
      <c r="BS55" s="219"/>
      <c r="BT55" s="218"/>
      <c r="BU55" s="216"/>
      <c r="BV55" s="219"/>
      <c r="BW55" s="218"/>
      <c r="BX55" s="216"/>
      <c r="BY55" s="219"/>
    </row>
    <row r="56" spans="3:77" ht="13.5" customHeight="1" x14ac:dyDescent="0.25">
      <c r="C56" s="218"/>
      <c r="D56" s="216"/>
      <c r="E56" s="216"/>
      <c r="F56" s="218"/>
      <c r="G56" s="216"/>
      <c r="H56" s="219"/>
      <c r="I56" s="216"/>
      <c r="J56" s="216"/>
      <c r="K56" s="216"/>
      <c r="L56" s="218"/>
      <c r="M56" s="216"/>
      <c r="N56" s="219"/>
      <c r="O56" s="218"/>
      <c r="P56" s="216"/>
      <c r="Q56" s="219"/>
      <c r="R56" s="218"/>
      <c r="S56" s="216"/>
      <c r="T56" s="219"/>
      <c r="U56" s="218"/>
      <c r="V56" s="216"/>
      <c r="W56" s="219"/>
      <c r="X56" s="218"/>
      <c r="Y56" s="216"/>
      <c r="Z56" s="219"/>
      <c r="AA56" s="218"/>
      <c r="AB56" s="216"/>
      <c r="AC56" s="219"/>
      <c r="AD56" s="218"/>
      <c r="AE56" s="216"/>
      <c r="AF56" s="219"/>
      <c r="AG56" s="218"/>
      <c r="AH56" s="216"/>
      <c r="AI56" s="219"/>
      <c r="AJ56" s="218"/>
      <c r="AK56" s="216"/>
      <c r="AL56" s="219"/>
      <c r="AM56" s="218"/>
      <c r="AN56" s="216"/>
      <c r="AO56" s="219"/>
      <c r="AP56" s="218"/>
      <c r="AQ56" s="216"/>
      <c r="AR56" s="219"/>
      <c r="AS56" s="218"/>
      <c r="AT56" s="216"/>
      <c r="AU56" s="219"/>
      <c r="AV56" s="218"/>
      <c r="AW56" s="216"/>
      <c r="AX56" s="219"/>
      <c r="AY56" s="218"/>
      <c r="AZ56" s="216"/>
      <c r="BA56" s="219"/>
      <c r="BB56" s="218"/>
      <c r="BC56" s="216"/>
      <c r="BD56" s="219"/>
      <c r="BE56" s="218"/>
      <c r="BF56" s="216"/>
      <c r="BG56" s="219"/>
      <c r="BH56" s="218"/>
      <c r="BI56" s="216"/>
      <c r="BJ56" s="219"/>
      <c r="BK56" s="218"/>
      <c r="BL56" s="216"/>
      <c r="BM56" s="219"/>
      <c r="BN56" s="218"/>
      <c r="BO56" s="216"/>
      <c r="BP56" s="219"/>
      <c r="BQ56" s="218"/>
      <c r="BR56" s="216"/>
      <c r="BS56" s="219"/>
      <c r="BT56" s="218"/>
      <c r="BU56" s="216"/>
      <c r="BV56" s="219"/>
      <c r="BW56" s="218"/>
      <c r="BX56" s="216"/>
      <c r="BY56" s="219"/>
    </row>
    <row r="57" spans="3:77" ht="13.5" customHeight="1" x14ac:dyDescent="0.25">
      <c r="C57" s="218"/>
      <c r="D57" s="216"/>
      <c r="E57" s="216"/>
      <c r="F57" s="218"/>
      <c r="G57" s="216"/>
      <c r="H57" s="219"/>
      <c r="I57" s="216"/>
      <c r="J57" s="216"/>
      <c r="K57" s="216"/>
      <c r="L57" s="218"/>
      <c r="M57" s="216"/>
      <c r="N57" s="219"/>
      <c r="O57" s="218"/>
      <c r="P57" s="216"/>
      <c r="Q57" s="219"/>
      <c r="R57" s="218"/>
      <c r="S57" s="216"/>
      <c r="T57" s="219"/>
      <c r="U57" s="218"/>
      <c r="V57" s="216"/>
      <c r="W57" s="219"/>
      <c r="X57" s="218"/>
      <c r="Y57" s="216"/>
      <c r="Z57" s="219"/>
      <c r="AA57" s="218"/>
      <c r="AB57" s="216"/>
      <c r="AC57" s="219"/>
      <c r="AD57" s="218"/>
      <c r="AE57" s="216"/>
      <c r="AF57" s="219"/>
      <c r="AG57" s="218"/>
      <c r="AH57" s="216"/>
      <c r="AI57" s="219"/>
      <c r="AJ57" s="218"/>
      <c r="AK57" s="216"/>
      <c r="AL57" s="219"/>
      <c r="AM57" s="218"/>
      <c r="AN57" s="216"/>
      <c r="AO57" s="219"/>
      <c r="AP57" s="218"/>
      <c r="AQ57" s="216"/>
      <c r="AR57" s="219"/>
      <c r="AS57" s="218"/>
      <c r="AT57" s="216"/>
      <c r="AU57" s="219"/>
      <c r="AV57" s="218"/>
      <c r="AW57" s="216"/>
      <c r="AX57" s="219"/>
      <c r="AY57" s="218"/>
      <c r="AZ57" s="216"/>
      <c r="BA57" s="219"/>
      <c r="BB57" s="218"/>
      <c r="BC57" s="216"/>
      <c r="BD57" s="219"/>
      <c r="BE57" s="218"/>
      <c r="BF57" s="216"/>
      <c r="BG57" s="219"/>
      <c r="BH57" s="218"/>
      <c r="BI57" s="216"/>
      <c r="BJ57" s="219"/>
      <c r="BK57" s="218"/>
      <c r="BL57" s="216"/>
      <c r="BM57" s="219"/>
      <c r="BN57" s="218"/>
      <c r="BO57" s="216"/>
      <c r="BP57" s="219"/>
      <c r="BQ57" s="218"/>
      <c r="BR57" s="216"/>
      <c r="BS57" s="219"/>
      <c r="BT57" s="218"/>
      <c r="BU57" s="216"/>
      <c r="BV57" s="219"/>
      <c r="BW57" s="218"/>
      <c r="BX57" s="216"/>
      <c r="BY57" s="219"/>
    </row>
    <row r="58" spans="3:77" ht="13.5" customHeight="1" x14ac:dyDescent="0.25">
      <c r="C58" s="218"/>
      <c r="D58" s="216"/>
      <c r="E58" s="216"/>
      <c r="F58" s="218"/>
      <c r="G58" s="216"/>
      <c r="H58" s="219"/>
      <c r="I58" s="216"/>
      <c r="J58" s="216"/>
      <c r="K58" s="216"/>
      <c r="L58" s="218"/>
      <c r="M58" s="216"/>
      <c r="N58" s="219"/>
      <c r="O58" s="218"/>
      <c r="P58" s="216"/>
      <c r="Q58" s="219"/>
      <c r="R58" s="218"/>
      <c r="S58" s="216"/>
      <c r="T58" s="219"/>
      <c r="U58" s="218"/>
      <c r="V58" s="216"/>
      <c r="W58" s="219"/>
      <c r="X58" s="218"/>
      <c r="Y58" s="216"/>
      <c r="Z58" s="219"/>
      <c r="AA58" s="218"/>
      <c r="AB58" s="216"/>
      <c r="AC58" s="219"/>
      <c r="AD58" s="218"/>
      <c r="AE58" s="216"/>
      <c r="AF58" s="219"/>
      <c r="AG58" s="218"/>
      <c r="AH58" s="216"/>
      <c r="AI58" s="219"/>
      <c r="AJ58" s="218"/>
      <c r="AK58" s="216"/>
      <c r="AL58" s="219"/>
      <c r="AM58" s="218"/>
      <c r="AN58" s="216"/>
      <c r="AO58" s="219"/>
      <c r="AP58" s="218"/>
      <c r="AQ58" s="216"/>
      <c r="AR58" s="219"/>
      <c r="AS58" s="218"/>
      <c r="AT58" s="216"/>
      <c r="AU58" s="219"/>
      <c r="AV58" s="218"/>
      <c r="AW58" s="216"/>
      <c r="AX58" s="219"/>
      <c r="AY58" s="218"/>
      <c r="AZ58" s="216"/>
      <c r="BA58" s="219"/>
      <c r="BB58" s="218"/>
      <c r="BC58" s="216"/>
      <c r="BD58" s="219"/>
      <c r="BE58" s="218"/>
      <c r="BF58" s="216"/>
      <c r="BG58" s="219"/>
      <c r="BH58" s="218"/>
      <c r="BI58" s="216"/>
      <c r="BJ58" s="219"/>
      <c r="BK58" s="218"/>
      <c r="BL58" s="216"/>
      <c r="BM58" s="219"/>
      <c r="BN58" s="218"/>
      <c r="BO58" s="216"/>
      <c r="BP58" s="219"/>
      <c r="BQ58" s="218"/>
      <c r="BR58" s="216"/>
      <c r="BS58" s="219"/>
      <c r="BT58" s="218"/>
      <c r="BU58" s="216"/>
      <c r="BV58" s="219"/>
      <c r="BW58" s="218"/>
      <c r="BX58" s="216"/>
      <c r="BY58" s="219"/>
    </row>
    <row r="59" spans="3:77" ht="13.5" customHeight="1" x14ac:dyDescent="0.25">
      <c r="C59" s="218"/>
      <c r="D59" s="216"/>
      <c r="E59" s="216"/>
      <c r="F59" s="218"/>
      <c r="G59" s="216"/>
      <c r="H59" s="219"/>
      <c r="I59" s="216"/>
      <c r="J59" s="216"/>
      <c r="K59" s="216"/>
      <c r="L59" s="218"/>
      <c r="M59" s="216"/>
      <c r="N59" s="219"/>
      <c r="O59" s="218"/>
      <c r="P59" s="216"/>
      <c r="Q59" s="219"/>
      <c r="R59" s="218"/>
      <c r="S59" s="216"/>
      <c r="T59" s="219"/>
      <c r="U59" s="218"/>
      <c r="V59" s="216"/>
      <c r="W59" s="219"/>
      <c r="X59" s="218"/>
      <c r="Y59" s="216"/>
      <c r="Z59" s="219"/>
      <c r="AA59" s="218"/>
      <c r="AB59" s="216"/>
      <c r="AC59" s="219"/>
      <c r="AD59" s="218"/>
      <c r="AE59" s="216"/>
      <c r="AF59" s="219"/>
      <c r="AG59" s="218"/>
      <c r="AH59" s="216"/>
      <c r="AI59" s="219"/>
      <c r="AJ59" s="218"/>
      <c r="AK59" s="216"/>
      <c r="AL59" s="219"/>
      <c r="AM59" s="218"/>
      <c r="AN59" s="216"/>
      <c r="AO59" s="219"/>
      <c r="AP59" s="218"/>
      <c r="AQ59" s="216"/>
      <c r="AR59" s="219"/>
      <c r="AS59" s="218"/>
      <c r="AT59" s="216"/>
      <c r="AU59" s="219"/>
      <c r="AV59" s="218"/>
      <c r="AW59" s="216"/>
      <c r="AX59" s="219"/>
      <c r="AY59" s="218"/>
      <c r="AZ59" s="216"/>
      <c r="BA59" s="219"/>
      <c r="BB59" s="218"/>
      <c r="BC59" s="216"/>
      <c r="BD59" s="219"/>
      <c r="BE59" s="218"/>
      <c r="BF59" s="216"/>
      <c r="BG59" s="219"/>
      <c r="BH59" s="218"/>
      <c r="BI59" s="216"/>
      <c r="BJ59" s="219"/>
      <c r="BK59" s="218"/>
      <c r="BL59" s="216"/>
      <c r="BM59" s="219"/>
      <c r="BN59" s="218"/>
      <c r="BO59" s="216"/>
      <c r="BP59" s="219"/>
      <c r="BQ59" s="218"/>
      <c r="BR59" s="216"/>
      <c r="BS59" s="219"/>
      <c r="BT59" s="218"/>
      <c r="BU59" s="216"/>
      <c r="BV59" s="219"/>
      <c r="BW59" s="218"/>
      <c r="BX59" s="216"/>
      <c r="BY59" s="219"/>
    </row>
    <row r="60" spans="3:77" ht="13.5" customHeight="1" x14ac:dyDescent="0.25">
      <c r="C60" s="218"/>
      <c r="D60" s="216"/>
      <c r="E60" s="216"/>
      <c r="F60" s="218"/>
      <c r="G60" s="216"/>
      <c r="H60" s="219"/>
      <c r="I60" s="216"/>
      <c r="J60" s="216"/>
      <c r="K60" s="216"/>
      <c r="L60" s="218"/>
      <c r="M60" s="216"/>
      <c r="N60" s="219"/>
      <c r="O60" s="218"/>
      <c r="P60" s="216"/>
      <c r="Q60" s="219"/>
      <c r="R60" s="218"/>
      <c r="S60" s="216"/>
      <c r="T60" s="219"/>
      <c r="U60" s="218"/>
      <c r="V60" s="216"/>
      <c r="W60" s="219"/>
      <c r="X60" s="218"/>
      <c r="Y60" s="216"/>
      <c r="Z60" s="219"/>
      <c r="AA60" s="218"/>
      <c r="AB60" s="216"/>
      <c r="AC60" s="219"/>
      <c r="AD60" s="218"/>
      <c r="AE60" s="216"/>
      <c r="AF60" s="219"/>
      <c r="AG60" s="218"/>
      <c r="AH60" s="216"/>
      <c r="AI60" s="219"/>
      <c r="AJ60" s="218"/>
      <c r="AK60" s="216"/>
      <c r="AL60" s="219"/>
      <c r="AM60" s="218"/>
      <c r="AN60" s="216"/>
      <c r="AO60" s="219"/>
      <c r="AP60" s="218"/>
      <c r="AQ60" s="216"/>
      <c r="AR60" s="219"/>
      <c r="AS60" s="218"/>
      <c r="AT60" s="216"/>
      <c r="AU60" s="219"/>
      <c r="AV60" s="218"/>
      <c r="AW60" s="216"/>
      <c r="AX60" s="219"/>
      <c r="AY60" s="218"/>
      <c r="AZ60" s="216"/>
      <c r="BA60" s="219"/>
      <c r="BB60" s="218"/>
      <c r="BC60" s="216"/>
      <c r="BD60" s="219"/>
      <c r="BE60" s="218"/>
      <c r="BF60" s="216"/>
      <c r="BG60" s="219"/>
      <c r="BH60" s="218"/>
      <c r="BI60" s="216"/>
      <c r="BJ60" s="219"/>
      <c r="BK60" s="218"/>
      <c r="BL60" s="216"/>
      <c r="BM60" s="219"/>
      <c r="BN60" s="218"/>
      <c r="BO60" s="216"/>
      <c r="BP60" s="219"/>
      <c r="BQ60" s="218"/>
      <c r="BR60" s="216"/>
      <c r="BS60" s="219"/>
      <c r="BT60" s="218"/>
      <c r="BU60" s="216"/>
      <c r="BV60" s="219"/>
      <c r="BW60" s="218"/>
      <c r="BX60" s="216"/>
      <c r="BY60" s="219"/>
    </row>
    <row r="61" spans="3:77" ht="13.5" customHeight="1" x14ac:dyDescent="0.25">
      <c r="C61" s="218"/>
      <c r="D61" s="216"/>
      <c r="E61" s="216"/>
      <c r="F61" s="218"/>
      <c r="G61" s="216"/>
      <c r="H61" s="219"/>
      <c r="I61" s="216"/>
      <c r="J61" s="216"/>
      <c r="K61" s="216"/>
      <c r="L61" s="218"/>
      <c r="M61" s="216"/>
      <c r="N61" s="219"/>
      <c r="O61" s="218"/>
      <c r="P61" s="216"/>
      <c r="Q61" s="219"/>
      <c r="R61" s="218"/>
      <c r="S61" s="216"/>
      <c r="T61" s="219"/>
      <c r="U61" s="218"/>
      <c r="V61" s="216"/>
      <c r="W61" s="219"/>
      <c r="X61" s="218"/>
      <c r="Y61" s="216"/>
      <c r="Z61" s="219"/>
      <c r="AA61" s="218"/>
      <c r="AB61" s="216"/>
      <c r="AC61" s="219"/>
      <c r="AD61" s="218"/>
      <c r="AE61" s="216"/>
      <c r="AF61" s="219"/>
      <c r="AG61" s="218"/>
      <c r="AH61" s="216"/>
      <c r="AI61" s="219"/>
      <c r="AJ61" s="218"/>
      <c r="AK61" s="216"/>
      <c r="AL61" s="219"/>
      <c r="AM61" s="218"/>
      <c r="AN61" s="216"/>
      <c r="AO61" s="219"/>
      <c r="AP61" s="218"/>
      <c r="AQ61" s="216"/>
      <c r="AR61" s="219"/>
      <c r="AS61" s="218"/>
      <c r="AT61" s="216"/>
      <c r="AU61" s="219"/>
      <c r="AV61" s="218"/>
      <c r="AW61" s="216"/>
      <c r="AX61" s="219"/>
      <c r="AY61" s="218"/>
      <c r="AZ61" s="216"/>
      <c r="BA61" s="219"/>
      <c r="BB61" s="218"/>
      <c r="BC61" s="216"/>
      <c r="BD61" s="219"/>
      <c r="BE61" s="218"/>
      <c r="BF61" s="216"/>
      <c r="BG61" s="219"/>
      <c r="BH61" s="218"/>
      <c r="BI61" s="216"/>
      <c r="BJ61" s="219"/>
      <c r="BK61" s="218"/>
      <c r="BL61" s="216"/>
      <c r="BM61" s="219"/>
      <c r="BN61" s="218"/>
      <c r="BO61" s="216"/>
      <c r="BP61" s="219"/>
      <c r="BQ61" s="218"/>
      <c r="BR61" s="216"/>
      <c r="BS61" s="219"/>
      <c r="BT61" s="218"/>
      <c r="BU61" s="216"/>
      <c r="BV61" s="219"/>
      <c r="BW61" s="218"/>
      <c r="BX61" s="216"/>
      <c r="BY61" s="219"/>
    </row>
    <row r="62" spans="3:77" ht="13.5" customHeight="1" x14ac:dyDescent="0.25">
      <c r="C62" s="218"/>
      <c r="D62" s="216"/>
      <c r="E62" s="216"/>
      <c r="F62" s="218"/>
      <c r="G62" s="216"/>
      <c r="H62" s="219"/>
      <c r="I62" s="216"/>
      <c r="J62" s="216"/>
      <c r="K62" s="216"/>
      <c r="L62" s="218"/>
      <c r="M62" s="216"/>
      <c r="N62" s="219"/>
      <c r="O62" s="218"/>
      <c r="P62" s="216"/>
      <c r="Q62" s="219"/>
      <c r="R62" s="218"/>
      <c r="S62" s="216"/>
      <c r="T62" s="219"/>
      <c r="U62" s="218"/>
      <c r="V62" s="216"/>
      <c r="W62" s="219"/>
      <c r="X62" s="218"/>
      <c r="Y62" s="216"/>
      <c r="Z62" s="219"/>
      <c r="AA62" s="218"/>
      <c r="AB62" s="216"/>
      <c r="AC62" s="219"/>
      <c r="AD62" s="218"/>
      <c r="AE62" s="216"/>
      <c r="AF62" s="219"/>
      <c r="AG62" s="218"/>
      <c r="AH62" s="216"/>
      <c r="AI62" s="219"/>
      <c r="AJ62" s="218"/>
      <c r="AK62" s="216"/>
      <c r="AL62" s="219"/>
      <c r="AM62" s="218"/>
      <c r="AN62" s="216"/>
      <c r="AO62" s="219"/>
      <c r="AP62" s="218"/>
      <c r="AQ62" s="216"/>
      <c r="AR62" s="219"/>
      <c r="AS62" s="218"/>
      <c r="AT62" s="216"/>
      <c r="AU62" s="219"/>
      <c r="AV62" s="218"/>
      <c r="AW62" s="216"/>
      <c r="AX62" s="219"/>
      <c r="AY62" s="218"/>
      <c r="AZ62" s="216"/>
      <c r="BA62" s="219"/>
      <c r="BB62" s="218"/>
      <c r="BC62" s="216"/>
      <c r="BD62" s="219"/>
      <c r="BE62" s="218"/>
      <c r="BF62" s="216"/>
      <c r="BG62" s="219"/>
      <c r="BH62" s="218"/>
      <c r="BI62" s="216"/>
      <c r="BJ62" s="219"/>
      <c r="BK62" s="218"/>
      <c r="BL62" s="216"/>
      <c r="BM62" s="219"/>
      <c r="BN62" s="218"/>
      <c r="BO62" s="216"/>
      <c r="BP62" s="219"/>
      <c r="BQ62" s="218"/>
      <c r="BR62" s="216"/>
      <c r="BS62" s="219"/>
      <c r="BT62" s="218"/>
      <c r="BU62" s="216"/>
      <c r="BV62" s="219"/>
      <c r="BW62" s="218"/>
      <c r="BX62" s="216"/>
      <c r="BY62" s="219"/>
    </row>
    <row r="63" spans="3:77" ht="13.5" customHeight="1" x14ac:dyDescent="0.25">
      <c r="C63" s="218"/>
      <c r="D63" s="216"/>
      <c r="E63" s="216"/>
      <c r="F63" s="218"/>
      <c r="G63" s="216"/>
      <c r="H63" s="219"/>
      <c r="I63" s="216"/>
      <c r="J63" s="216"/>
      <c r="K63" s="216"/>
      <c r="L63" s="218"/>
      <c r="M63" s="216"/>
      <c r="N63" s="219"/>
      <c r="O63" s="218"/>
      <c r="P63" s="216"/>
      <c r="Q63" s="219"/>
      <c r="R63" s="218"/>
      <c r="S63" s="216"/>
      <c r="T63" s="219"/>
      <c r="U63" s="218"/>
      <c r="V63" s="216"/>
      <c r="W63" s="219"/>
      <c r="X63" s="218"/>
      <c r="Y63" s="216"/>
      <c r="Z63" s="219"/>
      <c r="AA63" s="218"/>
      <c r="AB63" s="216"/>
      <c r="AC63" s="219"/>
      <c r="AD63" s="218"/>
      <c r="AE63" s="216"/>
      <c r="AF63" s="219"/>
      <c r="AG63" s="218"/>
      <c r="AH63" s="216"/>
      <c r="AI63" s="219"/>
      <c r="AJ63" s="218"/>
      <c r="AK63" s="216"/>
      <c r="AL63" s="219"/>
      <c r="AM63" s="218"/>
      <c r="AN63" s="216"/>
      <c r="AO63" s="219"/>
      <c r="AP63" s="218"/>
      <c r="AQ63" s="216"/>
      <c r="AR63" s="219"/>
      <c r="AS63" s="218"/>
      <c r="AT63" s="216"/>
      <c r="AU63" s="219"/>
      <c r="AV63" s="218"/>
      <c r="AW63" s="216"/>
      <c r="AX63" s="219"/>
      <c r="AY63" s="218"/>
      <c r="AZ63" s="216"/>
      <c r="BA63" s="219"/>
      <c r="BB63" s="218"/>
      <c r="BC63" s="216"/>
      <c r="BD63" s="219"/>
      <c r="BE63" s="218"/>
      <c r="BF63" s="216"/>
      <c r="BG63" s="219"/>
      <c r="BH63" s="218"/>
      <c r="BI63" s="216"/>
      <c r="BJ63" s="219"/>
      <c r="BK63" s="218"/>
      <c r="BL63" s="216"/>
      <c r="BM63" s="219"/>
      <c r="BN63" s="218"/>
      <c r="BO63" s="216"/>
      <c r="BP63" s="219"/>
      <c r="BQ63" s="218"/>
      <c r="BR63" s="216"/>
      <c r="BS63" s="219"/>
      <c r="BT63" s="218"/>
      <c r="BU63" s="216"/>
      <c r="BV63" s="219"/>
      <c r="BW63" s="218"/>
      <c r="BX63" s="216"/>
      <c r="BY63" s="219"/>
    </row>
    <row r="64" spans="3:77" ht="13.5" customHeight="1" x14ac:dyDescent="0.25">
      <c r="C64" s="218"/>
      <c r="D64" s="216"/>
      <c r="E64" s="216"/>
      <c r="F64" s="218"/>
      <c r="G64" s="216"/>
      <c r="H64" s="219"/>
      <c r="I64" s="216"/>
      <c r="J64" s="216"/>
      <c r="K64" s="216"/>
      <c r="L64" s="218"/>
      <c r="M64" s="216"/>
      <c r="N64" s="219"/>
      <c r="O64" s="218"/>
      <c r="P64" s="216"/>
      <c r="Q64" s="219"/>
      <c r="R64" s="218"/>
      <c r="S64" s="216"/>
      <c r="T64" s="219"/>
      <c r="U64" s="218"/>
      <c r="V64" s="216"/>
      <c r="W64" s="219"/>
      <c r="X64" s="218"/>
      <c r="Y64" s="216"/>
      <c r="Z64" s="219"/>
      <c r="AA64" s="218"/>
      <c r="AB64" s="216"/>
      <c r="AC64" s="219"/>
      <c r="AD64" s="218"/>
      <c r="AE64" s="216"/>
      <c r="AF64" s="219"/>
      <c r="AG64" s="218"/>
      <c r="AH64" s="216"/>
      <c r="AI64" s="219"/>
      <c r="AJ64" s="218"/>
      <c r="AK64" s="216"/>
      <c r="AL64" s="219"/>
      <c r="AM64" s="218"/>
      <c r="AN64" s="216"/>
      <c r="AO64" s="219"/>
      <c r="AP64" s="218"/>
      <c r="AQ64" s="216"/>
      <c r="AR64" s="219"/>
      <c r="AS64" s="218"/>
      <c r="AT64" s="216"/>
      <c r="AU64" s="219"/>
      <c r="AV64" s="218"/>
      <c r="AW64" s="216"/>
      <c r="AX64" s="219"/>
      <c r="AY64" s="218"/>
      <c r="AZ64" s="216"/>
      <c r="BA64" s="219"/>
      <c r="BB64" s="218"/>
      <c r="BC64" s="216"/>
      <c r="BD64" s="219"/>
      <c r="BE64" s="218"/>
      <c r="BF64" s="216"/>
      <c r="BG64" s="219"/>
      <c r="BH64" s="218"/>
      <c r="BI64" s="216"/>
      <c r="BJ64" s="219"/>
      <c r="BK64" s="218"/>
      <c r="BL64" s="216"/>
      <c r="BM64" s="219"/>
      <c r="BN64" s="218"/>
      <c r="BO64" s="216"/>
      <c r="BP64" s="219"/>
      <c r="BQ64" s="218"/>
      <c r="BR64" s="216"/>
      <c r="BS64" s="219"/>
      <c r="BT64" s="218"/>
      <c r="BU64" s="216"/>
      <c r="BV64" s="219"/>
      <c r="BW64" s="218"/>
      <c r="BX64" s="216"/>
      <c r="BY64" s="219"/>
    </row>
    <row r="65" spans="3:77" ht="13.5" customHeight="1" x14ac:dyDescent="0.25">
      <c r="C65" s="218"/>
      <c r="D65" s="216"/>
      <c r="E65" s="216"/>
      <c r="F65" s="218"/>
      <c r="G65" s="216"/>
      <c r="H65" s="219"/>
      <c r="I65" s="216"/>
      <c r="J65" s="216"/>
      <c r="K65" s="216"/>
      <c r="L65" s="218"/>
      <c r="M65" s="216"/>
      <c r="N65" s="219"/>
      <c r="O65" s="218"/>
      <c r="P65" s="216"/>
      <c r="Q65" s="219"/>
      <c r="R65" s="218"/>
      <c r="S65" s="216"/>
      <c r="T65" s="219"/>
      <c r="U65" s="218"/>
      <c r="V65" s="216"/>
      <c r="W65" s="219"/>
      <c r="X65" s="218"/>
      <c r="Y65" s="216"/>
      <c r="Z65" s="219"/>
      <c r="AA65" s="218"/>
      <c r="AB65" s="216"/>
      <c r="AC65" s="219"/>
      <c r="AD65" s="218"/>
      <c r="AE65" s="216"/>
      <c r="AF65" s="219"/>
      <c r="AG65" s="218"/>
      <c r="AH65" s="216"/>
      <c r="AI65" s="219"/>
      <c r="AJ65" s="218"/>
      <c r="AK65" s="216"/>
      <c r="AL65" s="219"/>
      <c r="AM65" s="218"/>
      <c r="AN65" s="216"/>
      <c r="AO65" s="219"/>
      <c r="AP65" s="218"/>
      <c r="AQ65" s="216"/>
      <c r="AR65" s="219"/>
      <c r="AS65" s="218"/>
      <c r="AT65" s="216"/>
      <c r="AU65" s="219"/>
      <c r="AV65" s="218"/>
      <c r="AW65" s="216"/>
      <c r="AX65" s="219"/>
      <c r="AY65" s="218"/>
      <c r="AZ65" s="216"/>
      <c r="BA65" s="219"/>
      <c r="BB65" s="218"/>
      <c r="BC65" s="216"/>
      <c r="BD65" s="219"/>
      <c r="BE65" s="218"/>
      <c r="BF65" s="216"/>
      <c r="BG65" s="219"/>
      <c r="BH65" s="218"/>
      <c r="BI65" s="216"/>
      <c r="BJ65" s="219"/>
      <c r="BK65" s="218"/>
      <c r="BL65" s="216"/>
      <c r="BM65" s="219"/>
      <c r="BN65" s="218"/>
      <c r="BO65" s="216"/>
      <c r="BP65" s="219"/>
      <c r="BQ65" s="218"/>
      <c r="BR65" s="216"/>
      <c r="BS65" s="219"/>
      <c r="BT65" s="218"/>
      <c r="BU65" s="216"/>
      <c r="BV65" s="219"/>
      <c r="BW65" s="218"/>
      <c r="BX65" s="216"/>
      <c r="BY65" s="219"/>
    </row>
    <row r="66" spans="3:77" ht="13.5" customHeight="1" x14ac:dyDescent="0.25">
      <c r="C66" s="218"/>
      <c r="D66" s="216"/>
      <c r="E66" s="216"/>
      <c r="F66" s="218"/>
      <c r="G66" s="216"/>
      <c r="H66" s="219"/>
      <c r="I66" s="216"/>
      <c r="J66" s="216"/>
      <c r="K66" s="216"/>
      <c r="L66" s="218"/>
      <c r="M66" s="216"/>
      <c r="N66" s="219"/>
      <c r="O66" s="218"/>
      <c r="P66" s="216"/>
      <c r="Q66" s="219"/>
      <c r="R66" s="218"/>
      <c r="S66" s="216"/>
      <c r="T66" s="219"/>
      <c r="U66" s="218"/>
      <c r="V66" s="216"/>
      <c r="W66" s="219"/>
      <c r="X66" s="218"/>
      <c r="Y66" s="216"/>
      <c r="Z66" s="219"/>
      <c r="AA66" s="218"/>
      <c r="AB66" s="216"/>
      <c r="AC66" s="219"/>
      <c r="AD66" s="218"/>
      <c r="AE66" s="216"/>
      <c r="AF66" s="219"/>
      <c r="AG66" s="218"/>
      <c r="AH66" s="216"/>
      <c r="AI66" s="219"/>
      <c r="AJ66" s="218"/>
      <c r="AK66" s="216"/>
      <c r="AL66" s="219"/>
      <c r="AM66" s="218"/>
      <c r="AN66" s="216"/>
      <c r="AO66" s="219"/>
      <c r="AP66" s="218"/>
      <c r="AQ66" s="216"/>
      <c r="AR66" s="219"/>
      <c r="AS66" s="218"/>
      <c r="AT66" s="216"/>
      <c r="AU66" s="219"/>
      <c r="AV66" s="218"/>
      <c r="AW66" s="216"/>
      <c r="AX66" s="219"/>
      <c r="AY66" s="218"/>
      <c r="AZ66" s="216"/>
      <c r="BA66" s="219"/>
      <c r="BB66" s="218"/>
      <c r="BC66" s="216"/>
      <c r="BD66" s="219"/>
      <c r="BE66" s="218"/>
      <c r="BF66" s="216"/>
      <c r="BG66" s="219"/>
      <c r="BH66" s="218"/>
      <c r="BI66" s="216"/>
      <c r="BJ66" s="219"/>
      <c r="BK66" s="218"/>
      <c r="BL66" s="216"/>
      <c r="BM66" s="219"/>
      <c r="BN66" s="218"/>
      <c r="BO66" s="216"/>
      <c r="BP66" s="219"/>
      <c r="BQ66" s="218"/>
      <c r="BR66" s="216"/>
      <c r="BS66" s="219"/>
      <c r="BT66" s="218"/>
      <c r="BU66" s="216"/>
      <c r="BV66" s="219"/>
      <c r="BW66" s="218"/>
      <c r="BX66" s="216"/>
      <c r="BY66" s="219"/>
    </row>
    <row r="67" spans="3:77" ht="13.5" customHeight="1" x14ac:dyDescent="0.25">
      <c r="C67" s="218"/>
      <c r="D67" s="216"/>
      <c r="E67" s="216"/>
      <c r="F67" s="218"/>
      <c r="G67" s="216"/>
      <c r="H67" s="219"/>
      <c r="I67" s="216"/>
      <c r="J67" s="216"/>
      <c r="K67" s="216"/>
      <c r="L67" s="218"/>
      <c r="M67" s="216"/>
      <c r="N67" s="219"/>
      <c r="O67" s="218"/>
      <c r="P67" s="216"/>
      <c r="Q67" s="219"/>
      <c r="R67" s="218"/>
      <c r="S67" s="216"/>
      <c r="T67" s="219"/>
      <c r="U67" s="218"/>
      <c r="V67" s="216"/>
      <c r="W67" s="219"/>
      <c r="X67" s="218"/>
      <c r="Y67" s="216"/>
      <c r="Z67" s="219"/>
      <c r="AA67" s="218"/>
      <c r="AB67" s="216"/>
      <c r="AC67" s="219"/>
      <c r="AD67" s="218"/>
      <c r="AE67" s="216"/>
      <c r="AF67" s="219"/>
      <c r="AG67" s="218"/>
      <c r="AH67" s="216"/>
      <c r="AI67" s="219"/>
      <c r="AJ67" s="218"/>
      <c r="AK67" s="216"/>
      <c r="AL67" s="219"/>
      <c r="AM67" s="218"/>
      <c r="AN67" s="216"/>
      <c r="AO67" s="219"/>
      <c r="AP67" s="218"/>
      <c r="AQ67" s="216"/>
      <c r="AR67" s="219"/>
      <c r="AS67" s="218"/>
      <c r="AT67" s="216"/>
      <c r="AU67" s="219"/>
      <c r="AV67" s="218"/>
      <c r="AW67" s="216"/>
      <c r="AX67" s="219"/>
      <c r="AY67" s="218"/>
      <c r="AZ67" s="216"/>
      <c r="BA67" s="219"/>
      <c r="BB67" s="218"/>
      <c r="BC67" s="216"/>
      <c r="BD67" s="219"/>
      <c r="BE67" s="218"/>
      <c r="BF67" s="216"/>
      <c r="BG67" s="219"/>
      <c r="BH67" s="218"/>
      <c r="BI67" s="216"/>
      <c r="BJ67" s="219"/>
      <c r="BK67" s="218"/>
      <c r="BL67" s="216"/>
      <c r="BM67" s="219"/>
      <c r="BN67" s="218"/>
      <c r="BO67" s="216"/>
      <c r="BP67" s="219"/>
      <c r="BQ67" s="218"/>
      <c r="BR67" s="216"/>
      <c r="BS67" s="219"/>
      <c r="BT67" s="218"/>
      <c r="BU67" s="216"/>
      <c r="BV67" s="219"/>
      <c r="BW67" s="218"/>
      <c r="BX67" s="216"/>
      <c r="BY67" s="219"/>
    </row>
    <row r="68" spans="3:77" ht="13.5" customHeight="1" x14ac:dyDescent="0.25">
      <c r="C68" s="218"/>
      <c r="D68" s="216"/>
      <c r="E68" s="216"/>
      <c r="F68" s="218"/>
      <c r="G68" s="216"/>
      <c r="H68" s="219"/>
      <c r="I68" s="216"/>
      <c r="J68" s="216"/>
      <c r="K68" s="216"/>
      <c r="L68" s="218"/>
      <c r="M68" s="216"/>
      <c r="N68" s="219"/>
      <c r="O68" s="218"/>
      <c r="P68" s="216"/>
      <c r="Q68" s="219"/>
      <c r="R68" s="218"/>
      <c r="S68" s="216"/>
      <c r="T68" s="219"/>
      <c r="U68" s="218"/>
      <c r="V68" s="216"/>
      <c r="W68" s="219"/>
      <c r="X68" s="218"/>
      <c r="Y68" s="216"/>
      <c r="Z68" s="219"/>
      <c r="AA68" s="218"/>
      <c r="AB68" s="216"/>
      <c r="AC68" s="219"/>
      <c r="AD68" s="218"/>
      <c r="AE68" s="216"/>
      <c r="AF68" s="219"/>
      <c r="AG68" s="218"/>
      <c r="AH68" s="216"/>
      <c r="AI68" s="219"/>
      <c r="AJ68" s="218"/>
      <c r="AK68" s="216"/>
      <c r="AL68" s="219"/>
      <c r="AM68" s="218"/>
      <c r="AN68" s="216"/>
      <c r="AO68" s="219"/>
      <c r="AP68" s="218"/>
      <c r="AQ68" s="216"/>
      <c r="AR68" s="219"/>
      <c r="AS68" s="218"/>
      <c r="AT68" s="216"/>
      <c r="AU68" s="219"/>
      <c r="AV68" s="218"/>
      <c r="AW68" s="216"/>
      <c r="AX68" s="219"/>
      <c r="AY68" s="218"/>
      <c r="AZ68" s="216"/>
      <c r="BA68" s="219"/>
      <c r="BB68" s="218"/>
      <c r="BC68" s="216"/>
      <c r="BD68" s="219"/>
      <c r="BE68" s="218"/>
      <c r="BF68" s="216"/>
      <c r="BG68" s="219"/>
      <c r="BH68" s="218"/>
      <c r="BI68" s="216"/>
      <c r="BJ68" s="219"/>
      <c r="BK68" s="218"/>
      <c r="BL68" s="216"/>
      <c r="BM68" s="219"/>
      <c r="BN68" s="218"/>
      <c r="BO68" s="216"/>
      <c r="BP68" s="219"/>
      <c r="BQ68" s="218"/>
      <c r="BR68" s="216"/>
      <c r="BS68" s="219"/>
      <c r="BT68" s="218"/>
      <c r="BU68" s="216"/>
      <c r="BV68" s="219"/>
      <c r="BW68" s="218"/>
      <c r="BX68" s="216"/>
      <c r="BY68" s="219"/>
    </row>
    <row r="69" spans="3:77" ht="13.5" customHeight="1" x14ac:dyDescent="0.25">
      <c r="C69" s="218"/>
      <c r="D69" s="216"/>
      <c r="E69" s="216"/>
      <c r="F69" s="218"/>
      <c r="G69" s="216"/>
      <c r="H69" s="219"/>
      <c r="I69" s="216"/>
      <c r="J69" s="216"/>
      <c r="K69" s="216"/>
      <c r="L69" s="218"/>
      <c r="M69" s="216"/>
      <c r="N69" s="219"/>
      <c r="O69" s="218"/>
      <c r="P69" s="216"/>
      <c r="Q69" s="219"/>
      <c r="R69" s="218"/>
      <c r="S69" s="216"/>
      <c r="T69" s="219"/>
      <c r="U69" s="218"/>
      <c r="V69" s="216"/>
      <c r="W69" s="219"/>
      <c r="X69" s="218"/>
      <c r="Y69" s="216"/>
      <c r="Z69" s="219"/>
      <c r="AA69" s="218"/>
      <c r="AB69" s="216"/>
      <c r="AC69" s="219"/>
      <c r="AD69" s="218"/>
      <c r="AE69" s="216"/>
      <c r="AF69" s="219"/>
      <c r="AG69" s="218"/>
      <c r="AH69" s="216"/>
      <c r="AI69" s="219"/>
      <c r="AJ69" s="218"/>
      <c r="AK69" s="216"/>
      <c r="AL69" s="219"/>
      <c r="AM69" s="218"/>
      <c r="AN69" s="216"/>
      <c r="AO69" s="219"/>
      <c r="AP69" s="218"/>
      <c r="AQ69" s="216"/>
      <c r="AR69" s="219"/>
      <c r="AS69" s="218"/>
      <c r="AT69" s="216"/>
      <c r="AU69" s="219"/>
      <c r="AV69" s="218"/>
      <c r="AW69" s="216"/>
      <c r="AX69" s="219"/>
      <c r="AY69" s="218"/>
      <c r="AZ69" s="216"/>
      <c r="BA69" s="219"/>
      <c r="BB69" s="218"/>
      <c r="BC69" s="216"/>
      <c r="BD69" s="219"/>
      <c r="BE69" s="218"/>
      <c r="BF69" s="216"/>
      <c r="BG69" s="219"/>
      <c r="BH69" s="218"/>
      <c r="BI69" s="216"/>
      <c r="BJ69" s="219"/>
      <c r="BK69" s="218"/>
      <c r="BL69" s="216"/>
      <c r="BM69" s="219"/>
      <c r="BN69" s="218"/>
      <c r="BO69" s="216"/>
      <c r="BP69" s="219"/>
      <c r="BQ69" s="218"/>
      <c r="BR69" s="216"/>
      <c r="BS69" s="219"/>
      <c r="BT69" s="218"/>
      <c r="BU69" s="216"/>
      <c r="BV69" s="219"/>
      <c r="BW69" s="218"/>
      <c r="BX69" s="216"/>
      <c r="BY69" s="219"/>
    </row>
    <row r="70" spans="3:77" ht="13.5" customHeight="1" x14ac:dyDescent="0.25">
      <c r="C70" s="218"/>
      <c r="D70" s="216"/>
      <c r="E70" s="216"/>
      <c r="F70" s="218"/>
      <c r="G70" s="216"/>
      <c r="H70" s="219"/>
      <c r="I70" s="216"/>
      <c r="J70" s="216"/>
      <c r="K70" s="216"/>
      <c r="L70" s="218"/>
      <c r="M70" s="216"/>
      <c r="N70" s="219"/>
      <c r="O70" s="218"/>
      <c r="P70" s="216"/>
      <c r="Q70" s="219"/>
      <c r="R70" s="218"/>
      <c r="S70" s="216"/>
      <c r="T70" s="219"/>
      <c r="U70" s="218"/>
      <c r="V70" s="216"/>
      <c r="W70" s="219"/>
      <c r="X70" s="218"/>
      <c r="Y70" s="216"/>
      <c r="Z70" s="219"/>
      <c r="AA70" s="218"/>
      <c r="AB70" s="216"/>
      <c r="AC70" s="219"/>
      <c r="AD70" s="218"/>
      <c r="AE70" s="216"/>
      <c r="AF70" s="219"/>
      <c r="AG70" s="218"/>
      <c r="AH70" s="216"/>
      <c r="AI70" s="219"/>
      <c r="AJ70" s="218"/>
      <c r="AK70" s="216"/>
      <c r="AL70" s="219"/>
      <c r="AM70" s="218"/>
      <c r="AN70" s="216"/>
      <c r="AO70" s="219"/>
      <c r="AP70" s="218"/>
      <c r="AQ70" s="216"/>
      <c r="AR70" s="219"/>
      <c r="AS70" s="218"/>
      <c r="AT70" s="216"/>
      <c r="AU70" s="219"/>
      <c r="AV70" s="218"/>
      <c r="AW70" s="216"/>
      <c r="AX70" s="219"/>
      <c r="AY70" s="218"/>
      <c r="AZ70" s="216"/>
      <c r="BA70" s="219"/>
      <c r="BB70" s="218"/>
      <c r="BC70" s="216"/>
      <c r="BD70" s="219"/>
      <c r="BE70" s="218"/>
      <c r="BF70" s="216"/>
      <c r="BG70" s="219"/>
      <c r="BH70" s="218"/>
      <c r="BI70" s="216"/>
      <c r="BJ70" s="219"/>
      <c r="BK70" s="218"/>
      <c r="BL70" s="216"/>
      <c r="BM70" s="219"/>
      <c r="BN70" s="218"/>
      <c r="BO70" s="216"/>
      <c r="BP70" s="219"/>
      <c r="BQ70" s="218"/>
      <c r="BR70" s="216"/>
      <c r="BS70" s="219"/>
      <c r="BT70" s="218"/>
      <c r="BU70" s="216"/>
      <c r="BV70" s="219"/>
      <c r="BW70" s="218"/>
      <c r="BX70" s="216"/>
      <c r="BY70" s="219"/>
    </row>
    <row r="71" spans="3:77" ht="13.5" customHeight="1" x14ac:dyDescent="0.25">
      <c r="C71" s="218"/>
      <c r="D71" s="216"/>
      <c r="E71" s="216"/>
      <c r="F71" s="218"/>
      <c r="G71" s="216"/>
      <c r="H71" s="219"/>
      <c r="I71" s="216"/>
      <c r="J71" s="216"/>
      <c r="K71" s="216"/>
      <c r="L71" s="218"/>
      <c r="M71" s="216"/>
      <c r="N71" s="219"/>
      <c r="O71" s="218"/>
      <c r="P71" s="216"/>
      <c r="Q71" s="219"/>
      <c r="R71" s="218"/>
      <c r="S71" s="216"/>
      <c r="T71" s="219"/>
      <c r="U71" s="218"/>
      <c r="V71" s="216"/>
      <c r="W71" s="219"/>
      <c r="X71" s="218"/>
      <c r="Y71" s="216"/>
      <c r="Z71" s="219"/>
      <c r="AA71" s="218"/>
      <c r="AB71" s="216"/>
      <c r="AC71" s="219"/>
      <c r="AD71" s="218"/>
      <c r="AE71" s="216"/>
      <c r="AF71" s="219"/>
      <c r="AG71" s="218"/>
      <c r="AH71" s="216"/>
      <c r="AI71" s="219"/>
      <c r="AJ71" s="218"/>
      <c r="AK71" s="216"/>
      <c r="AL71" s="219"/>
      <c r="AM71" s="218"/>
      <c r="AN71" s="216"/>
      <c r="AO71" s="219"/>
      <c r="AP71" s="218"/>
      <c r="AQ71" s="216"/>
      <c r="AR71" s="219"/>
      <c r="AS71" s="218"/>
      <c r="AT71" s="216"/>
      <c r="AU71" s="219"/>
      <c r="AV71" s="218"/>
      <c r="AW71" s="216"/>
      <c r="AX71" s="219"/>
      <c r="AY71" s="218"/>
      <c r="AZ71" s="216"/>
      <c r="BA71" s="219"/>
      <c r="BB71" s="218"/>
      <c r="BC71" s="216"/>
      <c r="BD71" s="219"/>
      <c r="BE71" s="218"/>
      <c r="BF71" s="216"/>
      <c r="BG71" s="219"/>
      <c r="BH71" s="218"/>
      <c r="BI71" s="216"/>
      <c r="BJ71" s="219"/>
      <c r="BK71" s="218"/>
      <c r="BL71" s="216"/>
      <c r="BM71" s="219"/>
      <c r="BN71" s="218"/>
      <c r="BO71" s="216"/>
      <c r="BP71" s="219"/>
      <c r="BQ71" s="218"/>
      <c r="BR71" s="216"/>
      <c r="BS71" s="219"/>
      <c r="BT71" s="218"/>
      <c r="BU71" s="216"/>
      <c r="BV71" s="219"/>
      <c r="BW71" s="218"/>
      <c r="BX71" s="216"/>
      <c r="BY71" s="219"/>
    </row>
    <row r="72" spans="3:77" ht="13.5" customHeight="1" x14ac:dyDescent="0.25">
      <c r="C72" s="218"/>
      <c r="D72" s="216"/>
      <c r="E72" s="216"/>
      <c r="F72" s="218"/>
      <c r="G72" s="216"/>
      <c r="H72" s="219"/>
      <c r="I72" s="216"/>
      <c r="J72" s="216"/>
      <c r="K72" s="216"/>
      <c r="L72" s="218"/>
      <c r="M72" s="216"/>
      <c r="N72" s="219"/>
      <c r="O72" s="218"/>
      <c r="P72" s="216"/>
      <c r="Q72" s="219"/>
      <c r="R72" s="218"/>
      <c r="S72" s="216"/>
      <c r="T72" s="219"/>
      <c r="U72" s="218"/>
      <c r="V72" s="216"/>
      <c r="W72" s="219"/>
      <c r="X72" s="218"/>
      <c r="Y72" s="216"/>
      <c r="Z72" s="219"/>
      <c r="AA72" s="218"/>
      <c r="AB72" s="216"/>
      <c r="AC72" s="219"/>
      <c r="AD72" s="218"/>
      <c r="AE72" s="216"/>
      <c r="AF72" s="219"/>
      <c r="AG72" s="218"/>
      <c r="AH72" s="216"/>
      <c r="AI72" s="219"/>
      <c r="AJ72" s="218"/>
      <c r="AK72" s="216"/>
      <c r="AL72" s="219"/>
      <c r="AM72" s="218"/>
      <c r="AN72" s="216"/>
      <c r="AO72" s="219"/>
      <c r="AP72" s="218"/>
      <c r="AQ72" s="216"/>
      <c r="AR72" s="219"/>
      <c r="AS72" s="218"/>
      <c r="AT72" s="216"/>
      <c r="AU72" s="219"/>
      <c r="AV72" s="218"/>
      <c r="AW72" s="216"/>
      <c r="AX72" s="219"/>
      <c r="AY72" s="218"/>
      <c r="AZ72" s="216"/>
      <c r="BA72" s="219"/>
      <c r="BB72" s="218"/>
      <c r="BC72" s="216"/>
      <c r="BD72" s="219"/>
      <c r="BE72" s="218"/>
      <c r="BF72" s="216"/>
      <c r="BG72" s="219"/>
      <c r="BH72" s="218"/>
      <c r="BI72" s="216"/>
      <c r="BJ72" s="219"/>
      <c r="BK72" s="218"/>
      <c r="BL72" s="216"/>
      <c r="BM72" s="219"/>
      <c r="BN72" s="218"/>
      <c r="BO72" s="216"/>
      <c r="BP72" s="219"/>
      <c r="BQ72" s="218"/>
      <c r="BR72" s="216"/>
      <c r="BS72" s="219"/>
      <c r="BT72" s="218"/>
      <c r="BU72" s="216"/>
      <c r="BV72" s="219"/>
      <c r="BW72" s="218"/>
      <c r="BX72" s="216"/>
      <c r="BY72" s="219"/>
    </row>
    <row r="73" spans="3:77" ht="13.5" customHeight="1" x14ac:dyDescent="0.25">
      <c r="C73" s="218"/>
      <c r="D73" s="216"/>
      <c r="E73" s="216"/>
      <c r="F73" s="218"/>
      <c r="G73" s="216"/>
      <c r="H73" s="219"/>
      <c r="I73" s="216"/>
      <c r="J73" s="216"/>
      <c r="K73" s="216"/>
      <c r="L73" s="218"/>
      <c r="M73" s="216"/>
      <c r="N73" s="219"/>
      <c r="O73" s="218"/>
      <c r="P73" s="216"/>
      <c r="Q73" s="219"/>
      <c r="R73" s="218"/>
      <c r="S73" s="216"/>
      <c r="T73" s="219"/>
      <c r="U73" s="218"/>
      <c r="V73" s="216"/>
      <c r="W73" s="219"/>
      <c r="X73" s="218"/>
      <c r="Y73" s="216"/>
      <c r="Z73" s="219"/>
      <c r="AA73" s="218"/>
      <c r="AB73" s="216"/>
      <c r="AC73" s="219"/>
      <c r="AD73" s="218"/>
      <c r="AE73" s="216"/>
      <c r="AF73" s="219"/>
      <c r="AG73" s="218"/>
      <c r="AH73" s="216"/>
      <c r="AI73" s="219"/>
      <c r="AJ73" s="218"/>
      <c r="AK73" s="216"/>
      <c r="AL73" s="219"/>
      <c r="AM73" s="218"/>
      <c r="AN73" s="216"/>
      <c r="AO73" s="219"/>
      <c r="AP73" s="218"/>
      <c r="AQ73" s="216"/>
      <c r="AR73" s="219"/>
      <c r="AS73" s="218"/>
      <c r="AT73" s="216"/>
      <c r="AU73" s="219"/>
      <c r="AV73" s="218"/>
      <c r="AW73" s="216"/>
      <c r="AX73" s="219"/>
      <c r="AY73" s="218"/>
      <c r="AZ73" s="216"/>
      <c r="BA73" s="219"/>
      <c r="BB73" s="218"/>
      <c r="BC73" s="216"/>
      <c r="BD73" s="219"/>
      <c r="BE73" s="218"/>
      <c r="BF73" s="216"/>
      <c r="BG73" s="219"/>
      <c r="BH73" s="218"/>
      <c r="BI73" s="216"/>
      <c r="BJ73" s="219"/>
      <c r="BK73" s="218"/>
      <c r="BL73" s="216"/>
      <c r="BM73" s="219"/>
      <c r="BN73" s="218"/>
      <c r="BO73" s="216"/>
      <c r="BP73" s="219"/>
      <c r="BQ73" s="218"/>
      <c r="BR73" s="216"/>
      <c r="BS73" s="219"/>
      <c r="BT73" s="218"/>
      <c r="BU73" s="216"/>
      <c r="BV73" s="219"/>
      <c r="BW73" s="218"/>
      <c r="BX73" s="216"/>
      <c r="BY73" s="219"/>
    </row>
    <row r="74" spans="3:77" ht="13.5" customHeight="1" x14ac:dyDescent="0.25">
      <c r="C74" s="218"/>
      <c r="D74" s="216"/>
      <c r="E74" s="216"/>
      <c r="F74" s="218"/>
      <c r="G74" s="216"/>
      <c r="H74" s="219"/>
      <c r="I74" s="216"/>
      <c r="J74" s="216"/>
      <c r="K74" s="216"/>
      <c r="L74" s="218"/>
      <c r="M74" s="216"/>
      <c r="N74" s="219"/>
      <c r="O74" s="218"/>
      <c r="P74" s="216"/>
      <c r="Q74" s="219"/>
      <c r="R74" s="218"/>
      <c r="S74" s="216"/>
      <c r="T74" s="219"/>
      <c r="U74" s="218"/>
      <c r="V74" s="216"/>
      <c r="W74" s="219"/>
      <c r="X74" s="218"/>
      <c r="Y74" s="216"/>
      <c r="Z74" s="219"/>
      <c r="AA74" s="218"/>
      <c r="AB74" s="216"/>
      <c r="AC74" s="219"/>
      <c r="AD74" s="218"/>
      <c r="AE74" s="216"/>
      <c r="AF74" s="219"/>
      <c r="AG74" s="218"/>
      <c r="AH74" s="216"/>
      <c r="AI74" s="219"/>
      <c r="AJ74" s="218"/>
      <c r="AK74" s="216"/>
      <c r="AL74" s="219"/>
      <c r="AM74" s="218"/>
      <c r="AN74" s="216"/>
      <c r="AO74" s="219"/>
      <c r="AP74" s="218"/>
      <c r="AQ74" s="216"/>
      <c r="AR74" s="219"/>
      <c r="AS74" s="218"/>
      <c r="AT74" s="216"/>
      <c r="AU74" s="219"/>
      <c r="AV74" s="218"/>
      <c r="AW74" s="216"/>
      <c r="AX74" s="219"/>
      <c r="AY74" s="218"/>
      <c r="AZ74" s="216"/>
      <c r="BA74" s="219"/>
      <c r="BB74" s="218"/>
      <c r="BC74" s="216"/>
      <c r="BD74" s="219"/>
      <c r="BE74" s="218"/>
      <c r="BF74" s="216"/>
      <c r="BG74" s="219"/>
      <c r="BH74" s="218"/>
      <c r="BI74" s="216"/>
      <c r="BJ74" s="219"/>
      <c r="BK74" s="218"/>
      <c r="BL74" s="216"/>
      <c r="BM74" s="219"/>
      <c r="BN74" s="218"/>
      <c r="BO74" s="216"/>
      <c r="BP74" s="219"/>
      <c r="BQ74" s="218"/>
      <c r="BR74" s="216"/>
      <c r="BS74" s="219"/>
      <c r="BT74" s="218"/>
      <c r="BU74" s="216"/>
      <c r="BV74" s="219"/>
      <c r="BW74" s="218"/>
      <c r="BX74" s="216"/>
      <c r="BY74" s="219"/>
    </row>
    <row r="75" spans="3:77" ht="13.5" customHeight="1" x14ac:dyDescent="0.25">
      <c r="C75" s="218"/>
      <c r="D75" s="216"/>
      <c r="E75" s="216"/>
      <c r="F75" s="218"/>
      <c r="G75" s="216"/>
      <c r="H75" s="219"/>
      <c r="I75" s="216"/>
      <c r="J75" s="216"/>
      <c r="K75" s="216"/>
      <c r="L75" s="218"/>
      <c r="M75" s="216"/>
      <c r="N75" s="219"/>
      <c r="O75" s="218"/>
      <c r="P75" s="216"/>
      <c r="Q75" s="219"/>
      <c r="R75" s="218"/>
      <c r="S75" s="216"/>
      <c r="T75" s="219"/>
      <c r="U75" s="218"/>
      <c r="V75" s="216"/>
      <c r="W75" s="219"/>
      <c r="X75" s="218"/>
      <c r="Y75" s="216"/>
      <c r="Z75" s="219"/>
      <c r="AA75" s="218"/>
      <c r="AB75" s="216"/>
      <c r="AC75" s="219"/>
      <c r="AD75" s="218"/>
      <c r="AE75" s="216"/>
      <c r="AF75" s="219"/>
      <c r="AG75" s="218"/>
      <c r="AH75" s="216"/>
      <c r="AI75" s="219"/>
      <c r="AJ75" s="218"/>
      <c r="AK75" s="216"/>
      <c r="AL75" s="219"/>
      <c r="AM75" s="218"/>
      <c r="AN75" s="216"/>
      <c r="AO75" s="219"/>
      <c r="AP75" s="218"/>
      <c r="AQ75" s="216"/>
      <c r="AR75" s="219"/>
      <c r="AS75" s="218"/>
      <c r="AT75" s="216"/>
      <c r="AU75" s="219"/>
      <c r="AV75" s="218"/>
      <c r="AW75" s="216"/>
      <c r="AX75" s="219"/>
      <c r="AY75" s="218"/>
      <c r="AZ75" s="216"/>
      <c r="BA75" s="219"/>
      <c r="BB75" s="218"/>
      <c r="BC75" s="216"/>
      <c r="BD75" s="219"/>
      <c r="BE75" s="218"/>
      <c r="BF75" s="216"/>
      <c r="BG75" s="219"/>
      <c r="BH75" s="218"/>
      <c r="BI75" s="216"/>
      <c r="BJ75" s="219"/>
      <c r="BK75" s="218"/>
      <c r="BL75" s="216"/>
      <c r="BM75" s="219"/>
      <c r="BN75" s="218"/>
      <c r="BO75" s="216"/>
      <c r="BP75" s="219"/>
      <c r="BQ75" s="218"/>
      <c r="BR75" s="216"/>
      <c r="BS75" s="219"/>
      <c r="BT75" s="218"/>
      <c r="BU75" s="216"/>
      <c r="BV75" s="219"/>
      <c r="BW75" s="218"/>
      <c r="BX75" s="216"/>
      <c r="BY75" s="219"/>
    </row>
    <row r="76" spans="3:77" ht="13.5" customHeight="1" x14ac:dyDescent="0.25">
      <c r="C76" s="218"/>
      <c r="D76" s="216"/>
      <c r="E76" s="216"/>
      <c r="F76" s="218"/>
      <c r="G76" s="216"/>
      <c r="H76" s="219"/>
      <c r="I76" s="216"/>
      <c r="J76" s="216"/>
      <c r="K76" s="216"/>
      <c r="L76" s="218"/>
      <c r="M76" s="216"/>
      <c r="N76" s="219"/>
      <c r="O76" s="218"/>
      <c r="P76" s="216"/>
      <c r="Q76" s="219"/>
      <c r="R76" s="218"/>
      <c r="S76" s="216"/>
      <c r="T76" s="219"/>
      <c r="U76" s="218"/>
      <c r="V76" s="216"/>
      <c r="W76" s="219"/>
      <c r="X76" s="218"/>
      <c r="Y76" s="216"/>
      <c r="Z76" s="219"/>
      <c r="AA76" s="218"/>
      <c r="AB76" s="216"/>
      <c r="AC76" s="219"/>
      <c r="AD76" s="218"/>
      <c r="AE76" s="216"/>
      <c r="AF76" s="219"/>
      <c r="AG76" s="218"/>
      <c r="AH76" s="216"/>
      <c r="AI76" s="219"/>
      <c r="AJ76" s="218"/>
      <c r="AK76" s="216"/>
      <c r="AL76" s="219"/>
      <c r="AM76" s="218"/>
      <c r="AN76" s="216"/>
      <c r="AO76" s="219"/>
      <c r="AP76" s="218"/>
      <c r="AQ76" s="216"/>
      <c r="AR76" s="219"/>
      <c r="AS76" s="218"/>
      <c r="AT76" s="216"/>
      <c r="AU76" s="219"/>
      <c r="AV76" s="218"/>
      <c r="AW76" s="216"/>
      <c r="AX76" s="219"/>
      <c r="AY76" s="218"/>
      <c r="AZ76" s="216"/>
      <c r="BA76" s="219"/>
      <c r="BB76" s="218"/>
      <c r="BC76" s="216"/>
      <c r="BD76" s="219"/>
      <c r="BE76" s="218"/>
      <c r="BF76" s="216"/>
      <c r="BG76" s="219"/>
      <c r="BH76" s="218"/>
      <c r="BI76" s="216"/>
      <c r="BJ76" s="219"/>
      <c r="BK76" s="218"/>
      <c r="BL76" s="216"/>
      <c r="BM76" s="219"/>
      <c r="BN76" s="218"/>
      <c r="BO76" s="216"/>
      <c r="BP76" s="219"/>
      <c r="BQ76" s="218"/>
      <c r="BR76" s="216"/>
      <c r="BS76" s="219"/>
      <c r="BT76" s="218"/>
      <c r="BU76" s="216"/>
      <c r="BV76" s="219"/>
      <c r="BW76" s="218"/>
      <c r="BX76" s="216"/>
      <c r="BY76" s="219"/>
    </row>
    <row r="77" spans="3:77" ht="13.5" customHeight="1" x14ac:dyDescent="0.25">
      <c r="C77" s="218"/>
      <c r="D77" s="216"/>
      <c r="E77" s="216"/>
      <c r="F77" s="218"/>
      <c r="G77" s="216"/>
      <c r="H77" s="219"/>
      <c r="I77" s="216"/>
      <c r="J77" s="216"/>
      <c r="K77" s="216"/>
      <c r="L77" s="218"/>
      <c r="M77" s="216"/>
      <c r="N77" s="219"/>
      <c r="O77" s="218"/>
      <c r="P77" s="216"/>
      <c r="Q77" s="219"/>
      <c r="R77" s="218"/>
      <c r="S77" s="216"/>
      <c r="T77" s="219"/>
      <c r="U77" s="218"/>
      <c r="V77" s="216"/>
      <c r="W77" s="219"/>
      <c r="X77" s="218"/>
      <c r="Y77" s="216"/>
      <c r="Z77" s="219"/>
      <c r="AA77" s="218"/>
      <c r="AB77" s="216"/>
      <c r="AC77" s="219"/>
      <c r="AD77" s="218"/>
      <c r="AE77" s="216"/>
      <c r="AF77" s="219"/>
      <c r="AG77" s="218"/>
      <c r="AH77" s="216"/>
      <c r="AI77" s="219"/>
      <c r="AJ77" s="218"/>
      <c r="AK77" s="216"/>
      <c r="AL77" s="219"/>
      <c r="AM77" s="218"/>
      <c r="AN77" s="216"/>
      <c r="AO77" s="219"/>
      <c r="AP77" s="218"/>
      <c r="AQ77" s="216"/>
      <c r="AR77" s="219"/>
      <c r="AS77" s="218"/>
      <c r="AT77" s="216"/>
      <c r="AU77" s="219"/>
      <c r="AV77" s="218"/>
      <c r="AW77" s="216"/>
      <c r="AX77" s="219"/>
      <c r="AY77" s="218"/>
      <c r="AZ77" s="216"/>
      <c r="BA77" s="219"/>
      <c r="BB77" s="218"/>
      <c r="BC77" s="216"/>
      <c r="BD77" s="219"/>
      <c r="BE77" s="218"/>
      <c r="BF77" s="216"/>
      <c r="BG77" s="219"/>
      <c r="BH77" s="218"/>
      <c r="BI77" s="216"/>
      <c r="BJ77" s="219"/>
      <c r="BK77" s="218"/>
      <c r="BL77" s="216"/>
      <c r="BM77" s="219"/>
      <c r="BN77" s="218"/>
      <c r="BO77" s="216"/>
      <c r="BP77" s="219"/>
      <c r="BQ77" s="218"/>
      <c r="BR77" s="216"/>
      <c r="BS77" s="219"/>
      <c r="BT77" s="218"/>
      <c r="BU77" s="216"/>
      <c r="BV77" s="219"/>
      <c r="BW77" s="218"/>
      <c r="BX77" s="216"/>
      <c r="BY77" s="219"/>
    </row>
    <row r="78" spans="3:77" ht="13.5" customHeight="1" x14ac:dyDescent="0.25">
      <c r="C78" s="218"/>
      <c r="D78" s="216"/>
      <c r="E78" s="216"/>
      <c r="F78" s="218"/>
      <c r="G78" s="216"/>
      <c r="H78" s="219"/>
      <c r="I78" s="216"/>
      <c r="J78" s="216"/>
      <c r="K78" s="216"/>
      <c r="L78" s="218"/>
      <c r="M78" s="216"/>
      <c r="N78" s="219"/>
      <c r="O78" s="218"/>
      <c r="P78" s="216"/>
      <c r="Q78" s="219"/>
      <c r="R78" s="218"/>
      <c r="S78" s="216"/>
      <c r="T78" s="219"/>
      <c r="U78" s="218"/>
      <c r="V78" s="216"/>
      <c r="W78" s="219"/>
      <c r="X78" s="218"/>
      <c r="Y78" s="216"/>
      <c r="Z78" s="219"/>
      <c r="AA78" s="218"/>
      <c r="AB78" s="216"/>
      <c r="AC78" s="219"/>
      <c r="AD78" s="218"/>
      <c r="AE78" s="216"/>
      <c r="AF78" s="219"/>
      <c r="AG78" s="218"/>
      <c r="AH78" s="216"/>
      <c r="AI78" s="219"/>
      <c r="AJ78" s="218"/>
      <c r="AK78" s="216"/>
      <c r="AL78" s="219"/>
      <c r="AM78" s="218"/>
      <c r="AN78" s="216"/>
      <c r="AO78" s="219"/>
      <c r="AP78" s="218"/>
      <c r="AQ78" s="216"/>
      <c r="AR78" s="219"/>
      <c r="AS78" s="218"/>
      <c r="AT78" s="216"/>
      <c r="AU78" s="219"/>
      <c r="AV78" s="218"/>
      <c r="AW78" s="216"/>
      <c r="AX78" s="219"/>
      <c r="AY78" s="218"/>
      <c r="AZ78" s="216"/>
      <c r="BA78" s="219"/>
      <c r="BB78" s="218"/>
      <c r="BC78" s="216"/>
      <c r="BD78" s="219"/>
      <c r="BE78" s="218"/>
      <c r="BF78" s="216"/>
      <c r="BG78" s="219"/>
      <c r="BH78" s="218"/>
      <c r="BI78" s="216"/>
      <c r="BJ78" s="219"/>
      <c r="BK78" s="218"/>
      <c r="BL78" s="216"/>
      <c r="BM78" s="219"/>
      <c r="BN78" s="218"/>
      <c r="BO78" s="216"/>
      <c r="BP78" s="219"/>
      <c r="BQ78" s="218"/>
      <c r="BR78" s="216"/>
      <c r="BS78" s="219"/>
      <c r="BT78" s="218"/>
      <c r="BU78" s="216"/>
      <c r="BV78" s="219"/>
      <c r="BW78" s="218"/>
      <c r="BX78" s="216"/>
      <c r="BY78" s="219"/>
    </row>
    <row r="79" spans="3:77" ht="13.5" customHeight="1" x14ac:dyDescent="0.25">
      <c r="C79" s="218"/>
      <c r="D79" s="216"/>
      <c r="E79" s="216"/>
      <c r="F79" s="218"/>
      <c r="G79" s="216"/>
      <c r="H79" s="219"/>
      <c r="I79" s="216"/>
      <c r="J79" s="216"/>
      <c r="K79" s="216"/>
      <c r="L79" s="218"/>
      <c r="M79" s="216"/>
      <c r="N79" s="219"/>
      <c r="O79" s="218"/>
      <c r="P79" s="216"/>
      <c r="Q79" s="219"/>
      <c r="R79" s="218"/>
      <c r="S79" s="216"/>
      <c r="T79" s="219"/>
      <c r="U79" s="218"/>
      <c r="V79" s="216"/>
      <c r="W79" s="219"/>
      <c r="X79" s="218"/>
      <c r="Y79" s="216"/>
      <c r="Z79" s="219"/>
      <c r="AA79" s="218"/>
      <c r="AB79" s="216"/>
      <c r="AC79" s="219"/>
      <c r="AD79" s="218"/>
      <c r="AE79" s="216"/>
      <c r="AF79" s="219"/>
      <c r="AG79" s="218"/>
      <c r="AH79" s="216"/>
      <c r="AI79" s="219"/>
      <c r="AJ79" s="218"/>
      <c r="AK79" s="216"/>
      <c r="AL79" s="219"/>
      <c r="AM79" s="218"/>
      <c r="AN79" s="216"/>
      <c r="AO79" s="219"/>
      <c r="AP79" s="218"/>
      <c r="AQ79" s="216"/>
      <c r="AR79" s="219"/>
      <c r="AS79" s="218"/>
      <c r="AT79" s="216"/>
      <c r="AU79" s="219"/>
      <c r="AV79" s="218"/>
      <c r="AW79" s="216"/>
      <c r="AX79" s="219"/>
      <c r="AY79" s="218"/>
      <c r="AZ79" s="216"/>
      <c r="BA79" s="219"/>
      <c r="BB79" s="218"/>
      <c r="BC79" s="216"/>
      <c r="BD79" s="219"/>
      <c r="BE79" s="218"/>
      <c r="BF79" s="216"/>
      <c r="BG79" s="219"/>
      <c r="BH79" s="218"/>
      <c r="BI79" s="216"/>
      <c r="BJ79" s="219"/>
      <c r="BK79" s="218"/>
      <c r="BL79" s="216"/>
      <c r="BM79" s="219"/>
      <c r="BN79" s="218"/>
      <c r="BO79" s="216"/>
      <c r="BP79" s="219"/>
      <c r="BQ79" s="218"/>
      <c r="BR79" s="216"/>
      <c r="BS79" s="219"/>
      <c r="BT79" s="218"/>
      <c r="BU79" s="216"/>
      <c r="BV79" s="219"/>
      <c r="BW79" s="218"/>
      <c r="BX79" s="216"/>
      <c r="BY79" s="219"/>
    </row>
    <row r="80" spans="3:77" ht="13.5" customHeight="1" x14ac:dyDescent="0.25">
      <c r="C80" s="218"/>
      <c r="D80" s="216"/>
      <c r="E80" s="216"/>
      <c r="F80" s="218"/>
      <c r="G80" s="216"/>
      <c r="H80" s="219"/>
      <c r="I80" s="216"/>
      <c r="J80" s="216"/>
      <c r="K80" s="216"/>
      <c r="L80" s="218"/>
      <c r="M80" s="216"/>
      <c r="N80" s="219"/>
      <c r="O80" s="218"/>
      <c r="P80" s="216"/>
      <c r="Q80" s="219"/>
      <c r="R80" s="218"/>
      <c r="S80" s="216"/>
      <c r="T80" s="219"/>
      <c r="U80" s="218"/>
      <c r="V80" s="216"/>
      <c r="W80" s="219"/>
      <c r="X80" s="218"/>
      <c r="Y80" s="216"/>
      <c r="Z80" s="219"/>
      <c r="AA80" s="218"/>
      <c r="AB80" s="216"/>
      <c r="AC80" s="219"/>
      <c r="AD80" s="218"/>
      <c r="AE80" s="216"/>
      <c r="AF80" s="219"/>
      <c r="AG80" s="218"/>
      <c r="AH80" s="216"/>
      <c r="AI80" s="219"/>
      <c r="AJ80" s="218"/>
      <c r="AK80" s="216"/>
      <c r="AL80" s="219"/>
      <c r="AM80" s="218"/>
      <c r="AN80" s="216"/>
      <c r="AO80" s="219"/>
      <c r="AP80" s="218"/>
      <c r="AQ80" s="216"/>
      <c r="AR80" s="219"/>
      <c r="AS80" s="218"/>
      <c r="AT80" s="216"/>
      <c r="AU80" s="219"/>
      <c r="AV80" s="218"/>
      <c r="AW80" s="216"/>
      <c r="AX80" s="219"/>
      <c r="AY80" s="218"/>
      <c r="AZ80" s="216"/>
      <c r="BA80" s="219"/>
      <c r="BB80" s="218"/>
      <c r="BC80" s="216"/>
      <c r="BD80" s="219"/>
      <c r="BE80" s="218"/>
      <c r="BF80" s="216"/>
      <c r="BG80" s="219"/>
      <c r="BH80" s="218"/>
      <c r="BI80" s="216"/>
      <c r="BJ80" s="219"/>
      <c r="BK80" s="218"/>
      <c r="BL80" s="216"/>
      <c r="BM80" s="219"/>
      <c r="BN80" s="218"/>
      <c r="BO80" s="216"/>
      <c r="BP80" s="219"/>
      <c r="BQ80" s="218"/>
      <c r="BR80" s="216"/>
      <c r="BS80" s="219"/>
      <c r="BT80" s="218"/>
      <c r="BU80" s="216"/>
      <c r="BV80" s="219"/>
      <c r="BW80" s="218"/>
      <c r="BX80" s="216"/>
      <c r="BY80" s="219"/>
    </row>
    <row r="81" spans="3:77" ht="13.5" customHeight="1" x14ac:dyDescent="0.25">
      <c r="C81" s="218"/>
      <c r="D81" s="216"/>
      <c r="E81" s="216"/>
      <c r="F81" s="218"/>
      <c r="G81" s="216"/>
      <c r="H81" s="219"/>
      <c r="I81" s="216"/>
      <c r="J81" s="216"/>
      <c r="K81" s="216"/>
      <c r="L81" s="218"/>
      <c r="M81" s="216"/>
      <c r="N81" s="219"/>
      <c r="O81" s="218"/>
      <c r="P81" s="216"/>
      <c r="Q81" s="219"/>
      <c r="R81" s="218"/>
      <c r="S81" s="216"/>
      <c r="T81" s="219"/>
      <c r="U81" s="218"/>
      <c r="V81" s="216"/>
      <c r="W81" s="219"/>
      <c r="X81" s="218"/>
      <c r="Y81" s="216"/>
      <c r="Z81" s="219"/>
      <c r="AA81" s="218"/>
      <c r="AB81" s="216"/>
      <c r="AC81" s="219"/>
      <c r="AD81" s="218"/>
      <c r="AE81" s="216"/>
      <c r="AF81" s="219"/>
      <c r="AG81" s="218"/>
      <c r="AH81" s="216"/>
      <c r="AI81" s="219"/>
      <c r="AJ81" s="218"/>
      <c r="AK81" s="216"/>
      <c r="AL81" s="219"/>
      <c r="AM81" s="218"/>
      <c r="AN81" s="216"/>
      <c r="AO81" s="219"/>
      <c r="AP81" s="218"/>
      <c r="AQ81" s="216"/>
      <c r="AR81" s="219"/>
      <c r="AS81" s="218"/>
      <c r="AT81" s="216"/>
      <c r="AU81" s="219"/>
      <c r="AV81" s="218"/>
      <c r="AW81" s="216"/>
      <c r="AX81" s="219"/>
      <c r="AY81" s="218"/>
      <c r="AZ81" s="216"/>
      <c r="BA81" s="219"/>
      <c r="BB81" s="218"/>
      <c r="BC81" s="216"/>
      <c r="BD81" s="219"/>
      <c r="BE81" s="218"/>
      <c r="BF81" s="216"/>
      <c r="BG81" s="219"/>
      <c r="BH81" s="218"/>
      <c r="BI81" s="216"/>
      <c r="BJ81" s="219"/>
      <c r="BK81" s="218"/>
      <c r="BL81" s="216"/>
      <c r="BM81" s="219"/>
      <c r="BN81" s="218"/>
      <c r="BO81" s="216"/>
      <c r="BP81" s="219"/>
      <c r="BQ81" s="218"/>
      <c r="BR81" s="216"/>
      <c r="BS81" s="219"/>
      <c r="BT81" s="218"/>
      <c r="BU81" s="216"/>
      <c r="BV81" s="219"/>
      <c r="BW81" s="218"/>
      <c r="BX81" s="216"/>
      <c r="BY81" s="219"/>
    </row>
    <row r="82" spans="3:77" ht="13.5" customHeight="1" x14ac:dyDescent="0.25">
      <c r="C82" s="218"/>
      <c r="D82" s="216"/>
      <c r="E82" s="216"/>
      <c r="F82" s="218"/>
      <c r="G82" s="216"/>
      <c r="H82" s="219"/>
      <c r="I82" s="216"/>
      <c r="J82" s="216"/>
      <c r="K82" s="216"/>
      <c r="L82" s="218"/>
      <c r="M82" s="216"/>
      <c r="N82" s="219"/>
      <c r="O82" s="218"/>
      <c r="P82" s="216"/>
      <c r="Q82" s="219"/>
      <c r="R82" s="218"/>
      <c r="S82" s="216"/>
      <c r="T82" s="219"/>
      <c r="U82" s="218"/>
      <c r="V82" s="216"/>
      <c r="W82" s="219"/>
      <c r="X82" s="218"/>
      <c r="Y82" s="216"/>
      <c r="Z82" s="219"/>
      <c r="AA82" s="218"/>
      <c r="AB82" s="216"/>
      <c r="AC82" s="219"/>
      <c r="AD82" s="218"/>
      <c r="AE82" s="216"/>
      <c r="AF82" s="219"/>
      <c r="AG82" s="218"/>
      <c r="AH82" s="216"/>
      <c r="AI82" s="219"/>
      <c r="AJ82" s="218"/>
      <c r="AK82" s="216"/>
      <c r="AL82" s="219"/>
      <c r="AM82" s="218"/>
      <c r="AN82" s="216"/>
      <c r="AO82" s="219"/>
      <c r="AP82" s="218"/>
      <c r="AQ82" s="216"/>
      <c r="AR82" s="219"/>
      <c r="AS82" s="218"/>
      <c r="AT82" s="216"/>
      <c r="AU82" s="219"/>
      <c r="AV82" s="218"/>
      <c r="AW82" s="216"/>
      <c r="AX82" s="219"/>
      <c r="AY82" s="218"/>
      <c r="AZ82" s="216"/>
      <c r="BA82" s="219"/>
      <c r="BB82" s="218"/>
      <c r="BC82" s="216"/>
      <c r="BD82" s="219"/>
      <c r="BE82" s="218"/>
      <c r="BF82" s="216"/>
      <c r="BG82" s="219"/>
      <c r="BH82" s="218"/>
      <c r="BI82" s="216"/>
      <c r="BJ82" s="219"/>
      <c r="BK82" s="218"/>
      <c r="BL82" s="216"/>
      <c r="BM82" s="219"/>
      <c r="BN82" s="218"/>
      <c r="BO82" s="216"/>
      <c r="BP82" s="219"/>
      <c r="BQ82" s="218"/>
      <c r="BR82" s="216"/>
      <c r="BS82" s="219"/>
      <c r="BT82" s="218"/>
      <c r="BU82" s="216"/>
      <c r="BV82" s="219"/>
      <c r="BW82" s="218"/>
      <c r="BX82" s="216"/>
      <c r="BY82" s="219"/>
    </row>
    <row r="83" spans="3:77" ht="13.5" customHeight="1" x14ac:dyDescent="0.25">
      <c r="C83" s="218"/>
      <c r="D83" s="216"/>
      <c r="E83" s="216"/>
      <c r="F83" s="218"/>
      <c r="G83" s="216"/>
      <c r="H83" s="219"/>
      <c r="I83" s="216"/>
      <c r="J83" s="216"/>
      <c r="K83" s="216"/>
      <c r="L83" s="218"/>
      <c r="M83" s="216"/>
      <c r="N83" s="219"/>
      <c r="O83" s="218"/>
      <c r="P83" s="216"/>
      <c r="Q83" s="219"/>
      <c r="R83" s="218"/>
      <c r="S83" s="216"/>
      <c r="T83" s="219"/>
      <c r="U83" s="218"/>
      <c r="V83" s="216"/>
      <c r="W83" s="219"/>
      <c r="X83" s="218"/>
      <c r="Y83" s="216"/>
      <c r="Z83" s="219"/>
      <c r="AA83" s="218"/>
      <c r="AB83" s="216"/>
      <c r="AC83" s="219"/>
      <c r="AD83" s="218"/>
      <c r="AE83" s="216"/>
      <c r="AF83" s="219"/>
      <c r="AG83" s="218"/>
      <c r="AH83" s="216"/>
      <c r="AI83" s="219"/>
      <c r="AJ83" s="218"/>
      <c r="AK83" s="216"/>
      <c r="AL83" s="219"/>
      <c r="AM83" s="218"/>
      <c r="AN83" s="216"/>
      <c r="AO83" s="219"/>
      <c r="AP83" s="218"/>
      <c r="AQ83" s="216"/>
      <c r="AR83" s="219"/>
      <c r="AS83" s="218"/>
      <c r="AT83" s="216"/>
      <c r="AU83" s="219"/>
      <c r="AV83" s="218"/>
      <c r="AW83" s="216"/>
      <c r="AX83" s="219"/>
      <c r="AY83" s="218"/>
      <c r="AZ83" s="216"/>
      <c r="BA83" s="219"/>
      <c r="BB83" s="218"/>
      <c r="BC83" s="216"/>
      <c r="BD83" s="219"/>
      <c r="BE83" s="218"/>
      <c r="BF83" s="216"/>
      <c r="BG83" s="219"/>
      <c r="BH83" s="218"/>
      <c r="BI83" s="216"/>
      <c r="BJ83" s="219"/>
      <c r="BK83" s="218"/>
      <c r="BL83" s="216"/>
      <c r="BM83" s="219"/>
      <c r="BN83" s="218"/>
      <c r="BO83" s="216"/>
      <c r="BP83" s="219"/>
      <c r="BQ83" s="218"/>
      <c r="BR83" s="216"/>
      <c r="BS83" s="219"/>
      <c r="BT83" s="218"/>
      <c r="BU83" s="216"/>
      <c r="BV83" s="219"/>
      <c r="BW83" s="218"/>
      <c r="BX83" s="216"/>
      <c r="BY83" s="219"/>
    </row>
    <row r="84" spans="3:77" ht="13.5" customHeight="1" x14ac:dyDescent="0.25">
      <c r="C84" s="218"/>
      <c r="D84" s="216"/>
      <c r="E84" s="216"/>
      <c r="F84" s="218"/>
      <c r="G84" s="216"/>
      <c r="H84" s="219"/>
      <c r="I84" s="216"/>
      <c r="J84" s="216"/>
      <c r="K84" s="216"/>
      <c r="L84" s="218"/>
      <c r="M84" s="216"/>
      <c r="N84" s="219"/>
      <c r="O84" s="218"/>
      <c r="P84" s="216"/>
      <c r="Q84" s="219"/>
      <c r="R84" s="218"/>
      <c r="S84" s="216"/>
      <c r="T84" s="219"/>
      <c r="U84" s="218"/>
      <c r="V84" s="216"/>
      <c r="W84" s="219"/>
      <c r="X84" s="218"/>
      <c r="Y84" s="216"/>
      <c r="Z84" s="219"/>
      <c r="AA84" s="218"/>
      <c r="AB84" s="216"/>
      <c r="AC84" s="219"/>
      <c r="AD84" s="218"/>
      <c r="AE84" s="216"/>
      <c r="AF84" s="219"/>
      <c r="AG84" s="218"/>
      <c r="AH84" s="216"/>
      <c r="AI84" s="219"/>
      <c r="AJ84" s="218"/>
      <c r="AK84" s="216"/>
      <c r="AL84" s="219"/>
      <c r="AM84" s="218"/>
      <c r="AN84" s="216"/>
      <c r="AO84" s="219"/>
      <c r="AP84" s="218"/>
      <c r="AQ84" s="216"/>
      <c r="AR84" s="219"/>
      <c r="AS84" s="218"/>
      <c r="AT84" s="216"/>
      <c r="AU84" s="219"/>
      <c r="AV84" s="218"/>
      <c r="AW84" s="216"/>
      <c r="AX84" s="219"/>
      <c r="AY84" s="218"/>
      <c r="AZ84" s="216"/>
      <c r="BA84" s="219"/>
      <c r="BB84" s="218"/>
      <c r="BC84" s="216"/>
      <c r="BD84" s="219"/>
      <c r="BE84" s="218"/>
      <c r="BF84" s="216"/>
      <c r="BG84" s="219"/>
      <c r="BH84" s="218"/>
      <c r="BI84" s="216"/>
      <c r="BJ84" s="219"/>
      <c r="BK84" s="218"/>
      <c r="BL84" s="216"/>
      <c r="BM84" s="219"/>
      <c r="BN84" s="218"/>
      <c r="BO84" s="216"/>
      <c r="BP84" s="219"/>
      <c r="BQ84" s="218"/>
      <c r="BR84" s="216"/>
      <c r="BS84" s="219"/>
      <c r="BT84" s="218"/>
      <c r="BU84" s="216"/>
      <c r="BV84" s="219"/>
      <c r="BW84" s="218"/>
      <c r="BX84" s="216"/>
      <c r="BY84" s="219"/>
    </row>
    <row r="85" spans="3:77" ht="13.5" customHeight="1" x14ac:dyDescent="0.25">
      <c r="C85" s="218"/>
      <c r="D85" s="216"/>
      <c r="E85" s="216"/>
      <c r="F85" s="218"/>
      <c r="G85" s="216"/>
      <c r="H85" s="219"/>
      <c r="I85" s="216"/>
      <c r="J85" s="216"/>
      <c r="K85" s="216"/>
      <c r="L85" s="218"/>
      <c r="M85" s="216"/>
      <c r="N85" s="219"/>
      <c r="O85" s="218"/>
      <c r="P85" s="216"/>
      <c r="Q85" s="219"/>
      <c r="R85" s="218"/>
      <c r="S85" s="216"/>
      <c r="T85" s="219"/>
      <c r="U85" s="218"/>
      <c r="V85" s="216"/>
      <c r="W85" s="219"/>
      <c r="X85" s="218"/>
      <c r="Y85" s="216"/>
      <c r="Z85" s="219"/>
      <c r="AA85" s="218"/>
      <c r="AB85" s="216"/>
      <c r="AC85" s="219"/>
      <c r="AD85" s="218"/>
      <c r="AE85" s="216"/>
      <c r="AF85" s="219"/>
      <c r="AG85" s="218"/>
      <c r="AH85" s="216"/>
      <c r="AI85" s="219"/>
      <c r="AJ85" s="218"/>
      <c r="AK85" s="216"/>
      <c r="AL85" s="219"/>
      <c r="AM85" s="218"/>
      <c r="AN85" s="216"/>
      <c r="AO85" s="219"/>
      <c r="AP85" s="218"/>
      <c r="AQ85" s="216"/>
      <c r="AR85" s="219"/>
      <c r="AS85" s="218"/>
      <c r="AT85" s="216"/>
      <c r="AU85" s="219"/>
      <c r="AV85" s="218"/>
      <c r="AW85" s="216"/>
      <c r="AX85" s="219"/>
      <c r="AY85" s="218"/>
      <c r="AZ85" s="216"/>
      <c r="BA85" s="219"/>
      <c r="BB85" s="218"/>
      <c r="BC85" s="216"/>
      <c r="BD85" s="219"/>
      <c r="BE85" s="218"/>
      <c r="BF85" s="216"/>
      <c r="BG85" s="219"/>
      <c r="BH85" s="218"/>
      <c r="BI85" s="216"/>
      <c r="BJ85" s="219"/>
      <c r="BK85" s="218"/>
      <c r="BL85" s="216"/>
      <c r="BM85" s="219"/>
      <c r="BN85" s="218"/>
      <c r="BO85" s="216"/>
      <c r="BP85" s="219"/>
      <c r="BQ85" s="218"/>
      <c r="BR85" s="216"/>
      <c r="BS85" s="219"/>
      <c r="BT85" s="218"/>
      <c r="BU85" s="216"/>
      <c r="BV85" s="219"/>
      <c r="BW85" s="218"/>
      <c r="BX85" s="216"/>
      <c r="BY85" s="219"/>
    </row>
    <row r="86" spans="3:77" ht="13.5" customHeight="1" x14ac:dyDescent="0.25">
      <c r="C86" s="218"/>
      <c r="D86" s="216"/>
      <c r="E86" s="216"/>
      <c r="F86" s="218"/>
      <c r="G86" s="216"/>
      <c r="H86" s="219"/>
      <c r="I86" s="216"/>
      <c r="J86" s="216"/>
      <c r="K86" s="216"/>
      <c r="L86" s="218"/>
      <c r="M86" s="216"/>
      <c r="N86" s="219"/>
      <c r="O86" s="218"/>
      <c r="P86" s="216"/>
      <c r="Q86" s="219"/>
      <c r="R86" s="218"/>
      <c r="S86" s="216"/>
      <c r="T86" s="219"/>
      <c r="U86" s="218"/>
      <c r="V86" s="216"/>
      <c r="W86" s="219"/>
      <c r="X86" s="218"/>
      <c r="Y86" s="216"/>
      <c r="Z86" s="219"/>
      <c r="AA86" s="218"/>
      <c r="AB86" s="216"/>
      <c r="AC86" s="219"/>
      <c r="AD86" s="218"/>
      <c r="AE86" s="216"/>
      <c r="AF86" s="219"/>
      <c r="AG86" s="218"/>
      <c r="AH86" s="216"/>
      <c r="AI86" s="219"/>
      <c r="AJ86" s="218"/>
      <c r="AK86" s="216"/>
      <c r="AL86" s="219"/>
      <c r="AM86" s="218"/>
      <c r="AN86" s="216"/>
      <c r="AO86" s="219"/>
      <c r="AP86" s="218"/>
      <c r="AQ86" s="216"/>
      <c r="AR86" s="219"/>
      <c r="AS86" s="218"/>
      <c r="AT86" s="216"/>
      <c r="AU86" s="219"/>
      <c r="AV86" s="218"/>
      <c r="AW86" s="216"/>
      <c r="AX86" s="219"/>
      <c r="AY86" s="218"/>
      <c r="AZ86" s="216"/>
      <c r="BA86" s="219"/>
      <c r="BB86" s="218"/>
      <c r="BC86" s="216"/>
      <c r="BD86" s="219"/>
      <c r="BE86" s="218"/>
      <c r="BF86" s="216"/>
      <c r="BG86" s="219"/>
      <c r="BH86" s="218"/>
      <c r="BI86" s="216"/>
      <c r="BJ86" s="219"/>
      <c r="BK86" s="218"/>
      <c r="BL86" s="216"/>
      <c r="BM86" s="219"/>
      <c r="BN86" s="218"/>
      <c r="BO86" s="216"/>
      <c r="BP86" s="219"/>
      <c r="BQ86" s="218"/>
      <c r="BR86" s="216"/>
      <c r="BS86" s="219"/>
      <c r="BT86" s="218"/>
      <c r="BU86" s="216"/>
      <c r="BV86" s="219"/>
      <c r="BW86" s="218"/>
      <c r="BX86" s="216"/>
      <c r="BY86" s="219"/>
    </row>
    <row r="87" spans="3:77" ht="13.5" customHeight="1" x14ac:dyDescent="0.25">
      <c r="C87" s="218"/>
      <c r="D87" s="216"/>
      <c r="E87" s="216"/>
      <c r="F87" s="218"/>
      <c r="G87" s="216"/>
      <c r="H87" s="219"/>
      <c r="I87" s="216"/>
      <c r="J87" s="216"/>
      <c r="K87" s="216"/>
      <c r="L87" s="218"/>
      <c r="M87" s="216"/>
      <c r="N87" s="219"/>
      <c r="O87" s="218"/>
      <c r="P87" s="216"/>
      <c r="Q87" s="219"/>
      <c r="R87" s="218"/>
      <c r="S87" s="216"/>
      <c r="T87" s="219"/>
      <c r="U87" s="218"/>
      <c r="V87" s="216"/>
      <c r="W87" s="219"/>
      <c r="X87" s="218"/>
      <c r="Y87" s="216"/>
      <c r="Z87" s="219"/>
      <c r="AA87" s="218"/>
      <c r="AB87" s="216"/>
      <c r="AC87" s="219"/>
      <c r="AD87" s="218"/>
      <c r="AE87" s="216"/>
      <c r="AF87" s="219"/>
      <c r="AG87" s="218"/>
      <c r="AH87" s="216"/>
      <c r="AI87" s="219"/>
      <c r="AJ87" s="218"/>
      <c r="AK87" s="216"/>
      <c r="AL87" s="219"/>
      <c r="AM87" s="218"/>
      <c r="AN87" s="216"/>
      <c r="AO87" s="219"/>
      <c r="AP87" s="218"/>
      <c r="AQ87" s="216"/>
      <c r="AR87" s="219"/>
      <c r="AS87" s="218"/>
      <c r="AT87" s="216"/>
      <c r="AU87" s="219"/>
      <c r="AV87" s="218"/>
      <c r="AW87" s="216"/>
      <c r="AX87" s="219"/>
      <c r="AY87" s="218"/>
      <c r="AZ87" s="216"/>
      <c r="BA87" s="219"/>
      <c r="BB87" s="218"/>
      <c r="BC87" s="216"/>
      <c r="BD87" s="219"/>
      <c r="BE87" s="218"/>
      <c r="BF87" s="216"/>
      <c r="BG87" s="219"/>
      <c r="BH87" s="218"/>
      <c r="BI87" s="216"/>
      <c r="BJ87" s="219"/>
      <c r="BK87" s="218"/>
      <c r="BL87" s="216"/>
      <c r="BM87" s="219"/>
      <c r="BN87" s="218"/>
      <c r="BO87" s="216"/>
      <c r="BP87" s="219"/>
      <c r="BQ87" s="218"/>
      <c r="BR87" s="216"/>
      <c r="BS87" s="219"/>
      <c r="BT87" s="218"/>
      <c r="BU87" s="216"/>
      <c r="BV87" s="219"/>
      <c r="BW87" s="218"/>
      <c r="BX87" s="216"/>
      <c r="BY87" s="219"/>
    </row>
    <row r="88" spans="3:77" ht="13.5" customHeight="1" x14ac:dyDescent="0.25">
      <c r="C88" s="218"/>
      <c r="D88" s="216"/>
      <c r="E88" s="216"/>
      <c r="F88" s="218"/>
      <c r="G88" s="216"/>
      <c r="H88" s="219"/>
      <c r="I88" s="216"/>
      <c r="J88" s="216"/>
      <c r="K88" s="216"/>
      <c r="L88" s="218"/>
      <c r="M88" s="216"/>
      <c r="N88" s="219"/>
      <c r="O88" s="218"/>
      <c r="P88" s="216"/>
      <c r="Q88" s="219"/>
      <c r="R88" s="218"/>
      <c r="S88" s="216"/>
      <c r="T88" s="219"/>
      <c r="U88" s="218"/>
      <c r="V88" s="216"/>
      <c r="W88" s="219"/>
      <c r="X88" s="218"/>
      <c r="Y88" s="216"/>
      <c r="Z88" s="219"/>
      <c r="AA88" s="218"/>
      <c r="AB88" s="216"/>
      <c r="AC88" s="219"/>
      <c r="AD88" s="218"/>
      <c r="AE88" s="216"/>
      <c r="AF88" s="219"/>
      <c r="AG88" s="218"/>
      <c r="AH88" s="216"/>
      <c r="AI88" s="219"/>
      <c r="AJ88" s="218"/>
      <c r="AK88" s="216"/>
      <c r="AL88" s="219"/>
      <c r="AM88" s="218"/>
      <c r="AN88" s="216"/>
      <c r="AO88" s="219"/>
      <c r="AP88" s="218"/>
      <c r="AQ88" s="216"/>
      <c r="AR88" s="219"/>
      <c r="AS88" s="218"/>
      <c r="AT88" s="216"/>
      <c r="AU88" s="219"/>
      <c r="AV88" s="218"/>
      <c r="AW88" s="216"/>
      <c r="AX88" s="219"/>
      <c r="AY88" s="218"/>
      <c r="AZ88" s="216"/>
      <c r="BA88" s="219"/>
      <c r="BB88" s="218"/>
      <c r="BC88" s="216"/>
      <c r="BD88" s="219"/>
      <c r="BE88" s="218"/>
      <c r="BF88" s="216"/>
      <c r="BG88" s="219"/>
      <c r="BH88" s="218"/>
      <c r="BI88" s="216"/>
      <c r="BJ88" s="219"/>
      <c r="BK88" s="218"/>
      <c r="BL88" s="216"/>
      <c r="BM88" s="219"/>
      <c r="BN88" s="218"/>
      <c r="BO88" s="216"/>
      <c r="BP88" s="219"/>
      <c r="BQ88" s="218"/>
      <c r="BR88" s="216"/>
      <c r="BS88" s="219"/>
      <c r="BT88" s="218"/>
      <c r="BU88" s="216"/>
      <c r="BV88" s="219"/>
      <c r="BW88" s="218"/>
      <c r="BX88" s="216"/>
      <c r="BY88" s="219"/>
    </row>
    <row r="89" spans="3:77" ht="13.5" customHeight="1" x14ac:dyDescent="0.25">
      <c r="C89" s="218"/>
      <c r="D89" s="216"/>
      <c r="E89" s="216"/>
      <c r="F89" s="218"/>
      <c r="G89" s="216"/>
      <c r="H89" s="219"/>
      <c r="I89" s="216"/>
      <c r="J89" s="216"/>
      <c r="K89" s="216"/>
      <c r="L89" s="218"/>
      <c r="M89" s="216"/>
      <c r="N89" s="219"/>
      <c r="O89" s="218"/>
      <c r="P89" s="216"/>
      <c r="Q89" s="219"/>
      <c r="R89" s="218"/>
      <c r="S89" s="216"/>
      <c r="T89" s="219"/>
      <c r="U89" s="218"/>
      <c r="V89" s="216"/>
      <c r="W89" s="219"/>
      <c r="X89" s="218"/>
      <c r="Y89" s="216"/>
      <c r="Z89" s="219"/>
      <c r="AA89" s="218"/>
      <c r="AB89" s="216"/>
      <c r="AC89" s="219"/>
      <c r="AD89" s="218"/>
      <c r="AE89" s="216"/>
      <c r="AF89" s="219"/>
      <c r="AG89" s="218"/>
      <c r="AH89" s="216"/>
      <c r="AI89" s="219"/>
      <c r="AJ89" s="218"/>
      <c r="AK89" s="216"/>
      <c r="AL89" s="219"/>
      <c r="AM89" s="218"/>
      <c r="AN89" s="216"/>
      <c r="AO89" s="219"/>
      <c r="AP89" s="218"/>
      <c r="AQ89" s="216"/>
      <c r="AR89" s="219"/>
      <c r="AS89" s="218"/>
      <c r="AT89" s="216"/>
      <c r="AU89" s="219"/>
      <c r="AV89" s="218"/>
      <c r="AW89" s="216"/>
      <c r="AX89" s="219"/>
      <c r="AY89" s="218"/>
      <c r="AZ89" s="216"/>
      <c r="BA89" s="219"/>
      <c r="BB89" s="218"/>
      <c r="BC89" s="216"/>
      <c r="BD89" s="219"/>
      <c r="BE89" s="218"/>
      <c r="BF89" s="216"/>
      <c r="BG89" s="219"/>
      <c r="BH89" s="218"/>
      <c r="BI89" s="216"/>
      <c r="BJ89" s="219"/>
      <c r="BK89" s="218"/>
      <c r="BL89" s="216"/>
      <c r="BM89" s="219"/>
      <c r="BN89" s="218"/>
      <c r="BO89" s="216"/>
      <c r="BP89" s="219"/>
      <c r="BQ89" s="218"/>
      <c r="BR89" s="216"/>
      <c r="BS89" s="219"/>
      <c r="BT89" s="218"/>
      <c r="BU89" s="216"/>
      <c r="BV89" s="219"/>
      <c r="BW89" s="218"/>
      <c r="BX89" s="216"/>
      <c r="BY89" s="219"/>
    </row>
    <row r="90" spans="3:77" ht="13.5" customHeight="1" x14ac:dyDescent="0.25">
      <c r="C90" s="218"/>
      <c r="D90" s="216"/>
      <c r="E90" s="216"/>
      <c r="F90" s="218"/>
      <c r="G90" s="216"/>
      <c r="H90" s="219"/>
      <c r="I90" s="216"/>
      <c r="J90" s="216"/>
      <c r="K90" s="216"/>
      <c r="L90" s="218"/>
      <c r="M90" s="216"/>
      <c r="N90" s="219"/>
      <c r="O90" s="218"/>
      <c r="P90" s="216"/>
      <c r="Q90" s="219"/>
      <c r="R90" s="218"/>
      <c r="S90" s="216"/>
      <c r="T90" s="219"/>
      <c r="U90" s="218"/>
      <c r="V90" s="216"/>
      <c r="W90" s="219"/>
      <c r="X90" s="218"/>
      <c r="Y90" s="216"/>
      <c r="Z90" s="219"/>
      <c r="AA90" s="218"/>
      <c r="AB90" s="216"/>
      <c r="AC90" s="219"/>
      <c r="AD90" s="218"/>
      <c r="AE90" s="216"/>
      <c r="AF90" s="219"/>
      <c r="AG90" s="218"/>
      <c r="AH90" s="216"/>
      <c r="AI90" s="219"/>
      <c r="AJ90" s="218"/>
      <c r="AK90" s="216"/>
      <c r="AL90" s="219"/>
      <c r="AM90" s="218"/>
      <c r="AN90" s="216"/>
      <c r="AO90" s="219"/>
      <c r="AP90" s="218"/>
      <c r="AQ90" s="216"/>
      <c r="AR90" s="219"/>
      <c r="AS90" s="218"/>
      <c r="AT90" s="216"/>
      <c r="AU90" s="219"/>
      <c r="AV90" s="218"/>
      <c r="AW90" s="216"/>
      <c r="AX90" s="219"/>
      <c r="AY90" s="218"/>
      <c r="AZ90" s="216"/>
      <c r="BA90" s="219"/>
      <c r="BB90" s="218"/>
      <c r="BC90" s="216"/>
      <c r="BD90" s="219"/>
      <c r="BE90" s="218"/>
      <c r="BF90" s="216"/>
      <c r="BG90" s="219"/>
      <c r="BH90" s="218"/>
      <c r="BI90" s="216"/>
      <c r="BJ90" s="219"/>
      <c r="BK90" s="218"/>
      <c r="BL90" s="216"/>
      <c r="BM90" s="219"/>
      <c r="BN90" s="218"/>
      <c r="BO90" s="216"/>
      <c r="BP90" s="219"/>
      <c r="BQ90" s="218"/>
      <c r="BR90" s="216"/>
      <c r="BS90" s="219"/>
      <c r="BT90" s="218"/>
      <c r="BU90" s="216"/>
      <c r="BV90" s="219"/>
      <c r="BW90" s="218"/>
      <c r="BX90" s="216"/>
      <c r="BY90" s="219"/>
    </row>
    <row r="91" spans="3:77" ht="13.5" customHeight="1" x14ac:dyDescent="0.25">
      <c r="C91" s="218"/>
      <c r="D91" s="216"/>
      <c r="E91" s="216"/>
      <c r="F91" s="218"/>
      <c r="G91" s="216"/>
      <c r="H91" s="219"/>
      <c r="I91" s="216"/>
      <c r="J91" s="216"/>
      <c r="K91" s="216"/>
      <c r="L91" s="218"/>
      <c r="M91" s="216"/>
      <c r="N91" s="219"/>
      <c r="O91" s="218"/>
      <c r="P91" s="216"/>
      <c r="Q91" s="219"/>
      <c r="R91" s="218"/>
      <c r="S91" s="216"/>
      <c r="T91" s="219"/>
      <c r="U91" s="218"/>
      <c r="V91" s="216"/>
      <c r="W91" s="219"/>
      <c r="X91" s="218"/>
      <c r="Y91" s="216"/>
      <c r="Z91" s="219"/>
      <c r="AA91" s="218"/>
      <c r="AB91" s="216"/>
      <c r="AC91" s="219"/>
      <c r="AD91" s="218"/>
      <c r="AE91" s="216"/>
      <c r="AF91" s="219"/>
      <c r="AG91" s="218"/>
      <c r="AH91" s="216"/>
      <c r="AI91" s="219"/>
      <c r="AJ91" s="218"/>
      <c r="AK91" s="216"/>
      <c r="AL91" s="219"/>
      <c r="AM91" s="218"/>
      <c r="AN91" s="216"/>
      <c r="AO91" s="219"/>
      <c r="AP91" s="218"/>
      <c r="AQ91" s="216"/>
      <c r="AR91" s="219"/>
      <c r="AS91" s="218"/>
      <c r="AT91" s="216"/>
      <c r="AU91" s="219"/>
      <c r="AV91" s="218"/>
      <c r="AW91" s="216"/>
      <c r="AX91" s="219"/>
      <c r="AY91" s="218"/>
      <c r="AZ91" s="216"/>
      <c r="BA91" s="219"/>
      <c r="BB91" s="218"/>
      <c r="BC91" s="216"/>
      <c r="BD91" s="219"/>
      <c r="BE91" s="218"/>
      <c r="BF91" s="216"/>
      <c r="BG91" s="219"/>
      <c r="BH91" s="218"/>
      <c r="BI91" s="216"/>
      <c r="BJ91" s="219"/>
      <c r="BK91" s="218"/>
      <c r="BL91" s="216"/>
      <c r="BM91" s="219"/>
      <c r="BN91" s="218"/>
      <c r="BO91" s="216"/>
      <c r="BP91" s="219"/>
      <c r="BQ91" s="218"/>
      <c r="BR91" s="216"/>
      <c r="BS91" s="219"/>
      <c r="BT91" s="218"/>
      <c r="BU91" s="216"/>
      <c r="BV91" s="219"/>
      <c r="BW91" s="218"/>
      <c r="BX91" s="216"/>
      <c r="BY91" s="219"/>
    </row>
    <row r="92" spans="3:77" ht="13.5" customHeight="1" x14ac:dyDescent="0.25">
      <c r="C92" s="218"/>
      <c r="D92" s="216"/>
      <c r="E92" s="216"/>
      <c r="F92" s="218"/>
      <c r="G92" s="216"/>
      <c r="H92" s="219"/>
      <c r="I92" s="216"/>
      <c r="J92" s="216"/>
      <c r="K92" s="216"/>
      <c r="L92" s="218"/>
      <c r="M92" s="216"/>
      <c r="N92" s="219"/>
      <c r="O92" s="218"/>
      <c r="P92" s="216"/>
      <c r="Q92" s="219"/>
      <c r="R92" s="218"/>
      <c r="S92" s="216"/>
      <c r="T92" s="219"/>
      <c r="U92" s="218"/>
      <c r="V92" s="216"/>
      <c r="W92" s="219"/>
      <c r="X92" s="218"/>
      <c r="Y92" s="216"/>
      <c r="Z92" s="219"/>
      <c r="AA92" s="218"/>
      <c r="AB92" s="216"/>
      <c r="AC92" s="219"/>
      <c r="AD92" s="218"/>
      <c r="AE92" s="216"/>
      <c r="AF92" s="219"/>
      <c r="AG92" s="218"/>
      <c r="AH92" s="216"/>
      <c r="AI92" s="219"/>
      <c r="AJ92" s="218"/>
      <c r="AK92" s="216"/>
      <c r="AL92" s="219"/>
      <c r="AM92" s="218"/>
      <c r="AN92" s="216"/>
      <c r="AO92" s="219"/>
      <c r="AP92" s="218"/>
      <c r="AQ92" s="216"/>
      <c r="AR92" s="219"/>
      <c r="AS92" s="218"/>
      <c r="AT92" s="216"/>
      <c r="AU92" s="219"/>
      <c r="AV92" s="218"/>
      <c r="AW92" s="216"/>
      <c r="AX92" s="219"/>
      <c r="AY92" s="218"/>
      <c r="AZ92" s="216"/>
      <c r="BA92" s="219"/>
      <c r="BB92" s="218"/>
      <c r="BC92" s="216"/>
      <c r="BD92" s="219"/>
      <c r="BE92" s="218"/>
      <c r="BF92" s="216"/>
      <c r="BG92" s="219"/>
      <c r="BH92" s="218"/>
      <c r="BI92" s="216"/>
      <c r="BJ92" s="219"/>
      <c r="BK92" s="218"/>
      <c r="BL92" s="216"/>
      <c r="BM92" s="219"/>
      <c r="BN92" s="218"/>
      <c r="BO92" s="216"/>
      <c r="BP92" s="219"/>
      <c r="BQ92" s="218"/>
      <c r="BR92" s="216"/>
      <c r="BS92" s="219"/>
      <c r="BT92" s="218"/>
      <c r="BU92" s="216"/>
      <c r="BV92" s="219"/>
      <c r="BW92" s="218"/>
      <c r="BX92" s="216"/>
      <c r="BY92" s="219"/>
    </row>
    <row r="93" spans="3:77" ht="13.5" customHeight="1" x14ac:dyDescent="0.25">
      <c r="C93" s="218"/>
      <c r="D93" s="216"/>
      <c r="E93" s="216"/>
      <c r="F93" s="218"/>
      <c r="G93" s="216"/>
      <c r="H93" s="219"/>
      <c r="I93" s="216"/>
      <c r="J93" s="216"/>
      <c r="K93" s="216"/>
      <c r="L93" s="218"/>
      <c r="M93" s="216"/>
      <c r="N93" s="219"/>
      <c r="O93" s="218"/>
      <c r="P93" s="216"/>
      <c r="Q93" s="219"/>
      <c r="R93" s="218"/>
      <c r="S93" s="216"/>
      <c r="T93" s="219"/>
      <c r="U93" s="218"/>
      <c r="V93" s="216"/>
      <c r="W93" s="219"/>
      <c r="X93" s="218"/>
      <c r="Y93" s="216"/>
      <c r="Z93" s="219"/>
      <c r="AA93" s="218"/>
      <c r="AB93" s="216"/>
      <c r="AC93" s="219"/>
      <c r="AD93" s="218"/>
      <c r="AE93" s="216"/>
      <c r="AF93" s="219"/>
      <c r="AG93" s="218"/>
      <c r="AH93" s="216"/>
      <c r="AI93" s="219"/>
      <c r="AJ93" s="218"/>
      <c r="AK93" s="216"/>
      <c r="AL93" s="219"/>
      <c r="AM93" s="218"/>
      <c r="AN93" s="216"/>
      <c r="AO93" s="219"/>
      <c r="AP93" s="218"/>
      <c r="AQ93" s="216"/>
      <c r="AR93" s="219"/>
      <c r="AS93" s="218"/>
      <c r="AT93" s="216"/>
      <c r="AU93" s="219"/>
      <c r="AV93" s="218"/>
      <c r="AW93" s="216"/>
      <c r="AX93" s="219"/>
      <c r="AY93" s="218"/>
      <c r="AZ93" s="216"/>
      <c r="BA93" s="219"/>
      <c r="BB93" s="218"/>
      <c r="BC93" s="216"/>
      <c r="BD93" s="219"/>
      <c r="BE93" s="218"/>
      <c r="BF93" s="216"/>
      <c r="BG93" s="219"/>
      <c r="BH93" s="218"/>
      <c r="BI93" s="216"/>
      <c r="BJ93" s="219"/>
      <c r="BK93" s="218"/>
      <c r="BL93" s="216"/>
      <c r="BM93" s="219"/>
      <c r="BN93" s="218"/>
      <c r="BO93" s="216"/>
      <c r="BP93" s="219"/>
      <c r="BQ93" s="218"/>
      <c r="BR93" s="216"/>
      <c r="BS93" s="219"/>
      <c r="BT93" s="218"/>
      <c r="BU93" s="216"/>
      <c r="BV93" s="219"/>
      <c r="BW93" s="218"/>
      <c r="BX93" s="216"/>
      <c r="BY93" s="219"/>
    </row>
    <row r="94" spans="3:77" ht="13.5" customHeight="1" x14ac:dyDescent="0.25">
      <c r="C94" s="218"/>
      <c r="D94" s="216"/>
      <c r="E94" s="216"/>
      <c r="F94" s="218"/>
      <c r="G94" s="216"/>
      <c r="H94" s="219"/>
      <c r="I94" s="216"/>
      <c r="J94" s="216"/>
      <c r="K94" s="216"/>
      <c r="L94" s="218"/>
      <c r="M94" s="216"/>
      <c r="N94" s="219"/>
      <c r="O94" s="218"/>
      <c r="P94" s="216"/>
      <c r="Q94" s="219"/>
      <c r="R94" s="218"/>
      <c r="S94" s="216"/>
      <c r="T94" s="219"/>
      <c r="U94" s="218"/>
      <c r="V94" s="216"/>
      <c r="W94" s="219"/>
      <c r="X94" s="218"/>
      <c r="Y94" s="216"/>
      <c r="Z94" s="219"/>
      <c r="AA94" s="218"/>
      <c r="AB94" s="216"/>
      <c r="AC94" s="219"/>
      <c r="AD94" s="218"/>
      <c r="AE94" s="216"/>
      <c r="AF94" s="219"/>
      <c r="AG94" s="218"/>
      <c r="AH94" s="216"/>
      <c r="AI94" s="219"/>
      <c r="AJ94" s="218"/>
      <c r="AK94" s="216"/>
      <c r="AL94" s="219"/>
      <c r="AM94" s="218"/>
      <c r="AN94" s="216"/>
      <c r="AO94" s="219"/>
      <c r="AP94" s="218"/>
      <c r="AQ94" s="216"/>
      <c r="AR94" s="219"/>
      <c r="AS94" s="218"/>
      <c r="AT94" s="216"/>
      <c r="AU94" s="219"/>
      <c r="AV94" s="218"/>
      <c r="AW94" s="216"/>
      <c r="AX94" s="219"/>
      <c r="AY94" s="218"/>
      <c r="AZ94" s="216"/>
      <c r="BA94" s="219"/>
      <c r="BB94" s="218"/>
      <c r="BC94" s="216"/>
      <c r="BD94" s="219"/>
      <c r="BE94" s="218"/>
      <c r="BF94" s="216"/>
      <c r="BG94" s="219"/>
      <c r="BH94" s="218"/>
      <c r="BI94" s="216"/>
      <c r="BJ94" s="219"/>
      <c r="BK94" s="218"/>
      <c r="BL94" s="216"/>
      <c r="BM94" s="219"/>
      <c r="BN94" s="218"/>
      <c r="BO94" s="216"/>
      <c r="BP94" s="219"/>
      <c r="BQ94" s="218"/>
      <c r="BR94" s="216"/>
      <c r="BS94" s="219"/>
      <c r="BT94" s="218"/>
      <c r="BU94" s="216"/>
      <c r="BV94" s="219"/>
      <c r="BW94" s="218"/>
      <c r="BX94" s="216"/>
      <c r="BY94" s="219"/>
    </row>
    <row r="95" spans="3:77" ht="13.5" customHeight="1" x14ac:dyDescent="0.25">
      <c r="C95" s="218"/>
      <c r="D95" s="216"/>
      <c r="E95" s="216"/>
      <c r="F95" s="218"/>
      <c r="G95" s="216"/>
      <c r="H95" s="219"/>
      <c r="I95" s="216"/>
      <c r="J95" s="216"/>
      <c r="K95" s="216"/>
      <c r="L95" s="218"/>
      <c r="M95" s="216"/>
      <c r="N95" s="219"/>
      <c r="O95" s="218"/>
      <c r="P95" s="216"/>
      <c r="Q95" s="219"/>
      <c r="R95" s="218"/>
      <c r="S95" s="216"/>
      <c r="T95" s="219"/>
      <c r="U95" s="218"/>
      <c r="V95" s="216"/>
      <c r="W95" s="219"/>
      <c r="X95" s="218"/>
      <c r="Y95" s="216"/>
      <c r="Z95" s="219"/>
      <c r="AA95" s="218"/>
      <c r="AB95" s="216"/>
      <c r="AC95" s="219"/>
      <c r="AD95" s="218"/>
      <c r="AE95" s="216"/>
      <c r="AF95" s="219"/>
      <c r="AG95" s="218"/>
      <c r="AH95" s="216"/>
      <c r="AI95" s="219"/>
      <c r="AJ95" s="218"/>
      <c r="AK95" s="216"/>
      <c r="AL95" s="219"/>
      <c r="AM95" s="218"/>
      <c r="AN95" s="216"/>
      <c r="AO95" s="219"/>
      <c r="AP95" s="218"/>
      <c r="AQ95" s="216"/>
      <c r="AR95" s="219"/>
      <c r="AS95" s="218"/>
      <c r="AT95" s="216"/>
      <c r="AU95" s="219"/>
      <c r="AV95" s="218"/>
      <c r="AW95" s="216"/>
      <c r="AX95" s="219"/>
      <c r="AY95" s="218"/>
      <c r="AZ95" s="216"/>
      <c r="BA95" s="219"/>
      <c r="BB95" s="218"/>
      <c r="BC95" s="216"/>
      <c r="BD95" s="219"/>
      <c r="BE95" s="218"/>
      <c r="BF95" s="216"/>
      <c r="BG95" s="219"/>
      <c r="BH95" s="218"/>
      <c r="BI95" s="216"/>
      <c r="BJ95" s="219"/>
      <c r="BK95" s="218"/>
      <c r="BL95" s="216"/>
      <c r="BM95" s="219"/>
      <c r="BN95" s="218"/>
      <c r="BO95" s="216"/>
      <c r="BP95" s="219"/>
      <c r="BQ95" s="218"/>
      <c r="BR95" s="216"/>
      <c r="BS95" s="219"/>
      <c r="BT95" s="218"/>
      <c r="BU95" s="216"/>
      <c r="BV95" s="219"/>
      <c r="BW95" s="218"/>
      <c r="BX95" s="216"/>
      <c r="BY95" s="219"/>
    </row>
    <row r="96" spans="3:77" ht="13.5" customHeight="1" x14ac:dyDescent="0.25">
      <c r="C96" s="218"/>
      <c r="D96" s="216"/>
      <c r="E96" s="216"/>
      <c r="F96" s="218"/>
      <c r="G96" s="216"/>
      <c r="H96" s="219"/>
      <c r="I96" s="216"/>
      <c r="J96" s="216"/>
      <c r="K96" s="216"/>
      <c r="L96" s="218"/>
      <c r="M96" s="216"/>
      <c r="N96" s="219"/>
      <c r="O96" s="218"/>
      <c r="P96" s="216"/>
      <c r="Q96" s="219"/>
      <c r="R96" s="218"/>
      <c r="S96" s="216"/>
      <c r="T96" s="219"/>
      <c r="U96" s="218"/>
      <c r="V96" s="216"/>
      <c r="W96" s="219"/>
      <c r="X96" s="218"/>
      <c r="Y96" s="216"/>
      <c r="Z96" s="219"/>
      <c r="AA96" s="218"/>
      <c r="AB96" s="216"/>
      <c r="AC96" s="219"/>
      <c r="AD96" s="218"/>
      <c r="AE96" s="216"/>
      <c r="AF96" s="219"/>
      <c r="AG96" s="218"/>
      <c r="AH96" s="216"/>
      <c r="AI96" s="219"/>
      <c r="AJ96" s="218"/>
      <c r="AK96" s="216"/>
      <c r="AL96" s="219"/>
      <c r="AM96" s="218"/>
      <c r="AN96" s="216"/>
      <c r="AO96" s="219"/>
      <c r="AP96" s="218"/>
      <c r="AQ96" s="216"/>
      <c r="AR96" s="219"/>
      <c r="AS96" s="218"/>
      <c r="AT96" s="216"/>
      <c r="AU96" s="219"/>
      <c r="AV96" s="218"/>
      <c r="AW96" s="216"/>
      <c r="AX96" s="219"/>
      <c r="AY96" s="218"/>
      <c r="AZ96" s="216"/>
      <c r="BA96" s="219"/>
      <c r="BB96" s="218"/>
      <c r="BC96" s="216"/>
      <c r="BD96" s="219"/>
      <c r="BE96" s="218"/>
      <c r="BF96" s="216"/>
      <c r="BG96" s="219"/>
      <c r="BH96" s="218"/>
      <c r="BI96" s="216"/>
      <c r="BJ96" s="219"/>
      <c r="BK96" s="218"/>
      <c r="BL96" s="216"/>
      <c r="BM96" s="219"/>
      <c r="BN96" s="218"/>
      <c r="BO96" s="216"/>
      <c r="BP96" s="219"/>
      <c r="BQ96" s="218"/>
      <c r="BR96" s="216"/>
      <c r="BS96" s="219"/>
      <c r="BT96" s="218"/>
      <c r="BU96" s="216"/>
      <c r="BV96" s="219"/>
      <c r="BW96" s="218"/>
      <c r="BX96" s="216"/>
      <c r="BY96" s="219"/>
    </row>
    <row r="97" spans="3:77" ht="13.5" customHeight="1" x14ac:dyDescent="0.25">
      <c r="C97" s="218"/>
      <c r="D97" s="216"/>
      <c r="E97" s="216"/>
      <c r="F97" s="218"/>
      <c r="G97" s="216"/>
      <c r="H97" s="219"/>
      <c r="I97" s="216"/>
      <c r="J97" s="216"/>
      <c r="K97" s="216"/>
      <c r="L97" s="218"/>
      <c r="M97" s="216"/>
      <c r="N97" s="219"/>
      <c r="O97" s="218"/>
      <c r="P97" s="216"/>
      <c r="Q97" s="219"/>
      <c r="R97" s="218"/>
      <c r="S97" s="216"/>
      <c r="T97" s="219"/>
      <c r="U97" s="218"/>
      <c r="V97" s="216"/>
      <c r="W97" s="219"/>
      <c r="X97" s="218"/>
      <c r="Y97" s="216"/>
      <c r="Z97" s="219"/>
      <c r="AA97" s="218"/>
      <c r="AB97" s="216"/>
      <c r="AC97" s="219"/>
      <c r="AD97" s="218"/>
      <c r="AE97" s="216"/>
      <c r="AF97" s="219"/>
      <c r="AG97" s="218"/>
      <c r="AH97" s="216"/>
      <c r="AI97" s="219"/>
      <c r="AJ97" s="218"/>
      <c r="AK97" s="216"/>
      <c r="AL97" s="219"/>
      <c r="AM97" s="218"/>
      <c r="AN97" s="216"/>
      <c r="AO97" s="219"/>
      <c r="AP97" s="218"/>
      <c r="AQ97" s="216"/>
      <c r="AR97" s="219"/>
      <c r="AS97" s="218"/>
      <c r="AT97" s="216"/>
      <c r="AU97" s="219"/>
      <c r="AV97" s="218"/>
      <c r="AW97" s="216"/>
      <c r="AX97" s="219"/>
      <c r="AY97" s="218"/>
      <c r="AZ97" s="216"/>
      <c r="BA97" s="219"/>
      <c r="BB97" s="218"/>
      <c r="BC97" s="216"/>
      <c r="BD97" s="219"/>
      <c r="BE97" s="218"/>
      <c r="BF97" s="216"/>
      <c r="BG97" s="219"/>
      <c r="BH97" s="218"/>
      <c r="BI97" s="216"/>
      <c r="BJ97" s="219"/>
      <c r="BK97" s="218"/>
      <c r="BL97" s="216"/>
      <c r="BM97" s="219"/>
      <c r="BN97" s="218"/>
      <c r="BO97" s="216"/>
      <c r="BP97" s="219"/>
      <c r="BQ97" s="218"/>
      <c r="BR97" s="216"/>
      <c r="BS97" s="219"/>
      <c r="BT97" s="218"/>
      <c r="BU97" s="216"/>
      <c r="BV97" s="219"/>
      <c r="BW97" s="218"/>
      <c r="BX97" s="216"/>
      <c r="BY97" s="219"/>
    </row>
    <row r="98" spans="3:77" ht="13.5" customHeight="1" x14ac:dyDescent="0.25">
      <c r="C98" s="218"/>
      <c r="D98" s="216"/>
      <c r="E98" s="216"/>
      <c r="F98" s="218"/>
      <c r="G98" s="216"/>
      <c r="H98" s="219"/>
      <c r="I98" s="216"/>
      <c r="J98" s="216"/>
      <c r="K98" s="216"/>
      <c r="L98" s="218"/>
      <c r="M98" s="216"/>
      <c r="N98" s="219"/>
      <c r="O98" s="218"/>
      <c r="P98" s="216"/>
      <c r="Q98" s="219"/>
      <c r="R98" s="218"/>
      <c r="S98" s="216"/>
      <c r="T98" s="219"/>
      <c r="U98" s="218"/>
      <c r="V98" s="216"/>
      <c r="W98" s="219"/>
      <c r="X98" s="218"/>
      <c r="Y98" s="216"/>
      <c r="Z98" s="219"/>
      <c r="AA98" s="218"/>
      <c r="AB98" s="216"/>
      <c r="AC98" s="219"/>
      <c r="AD98" s="218"/>
      <c r="AE98" s="216"/>
      <c r="AF98" s="219"/>
      <c r="AG98" s="218"/>
      <c r="AH98" s="216"/>
      <c r="AI98" s="219"/>
      <c r="AJ98" s="218"/>
      <c r="AK98" s="216"/>
      <c r="AL98" s="219"/>
      <c r="AM98" s="218"/>
      <c r="AN98" s="216"/>
      <c r="AO98" s="219"/>
      <c r="AP98" s="218"/>
      <c r="AQ98" s="216"/>
      <c r="AR98" s="219"/>
      <c r="AS98" s="218"/>
      <c r="AT98" s="216"/>
      <c r="AU98" s="219"/>
      <c r="AV98" s="218"/>
      <c r="AW98" s="216"/>
      <c r="AX98" s="219"/>
      <c r="AY98" s="218"/>
      <c r="AZ98" s="216"/>
      <c r="BA98" s="219"/>
      <c r="BB98" s="218"/>
      <c r="BC98" s="216"/>
      <c r="BD98" s="219"/>
      <c r="BE98" s="218"/>
      <c r="BF98" s="216"/>
      <c r="BG98" s="219"/>
      <c r="BH98" s="218"/>
      <c r="BI98" s="216"/>
      <c r="BJ98" s="219"/>
      <c r="BK98" s="218"/>
      <c r="BL98" s="216"/>
      <c r="BM98" s="219"/>
      <c r="BN98" s="218"/>
      <c r="BO98" s="216"/>
      <c r="BP98" s="219"/>
      <c r="BQ98" s="218"/>
      <c r="BR98" s="216"/>
      <c r="BS98" s="219"/>
      <c r="BT98" s="218"/>
      <c r="BU98" s="216"/>
      <c r="BV98" s="219"/>
      <c r="BW98" s="218"/>
      <c r="BX98" s="216"/>
      <c r="BY98" s="219"/>
    </row>
    <row r="99" spans="3:77" ht="13.5" customHeight="1" x14ac:dyDescent="0.25">
      <c r="C99" s="218"/>
      <c r="D99" s="216"/>
      <c r="E99" s="216"/>
      <c r="F99" s="218"/>
      <c r="G99" s="216"/>
      <c r="H99" s="219"/>
      <c r="I99" s="216"/>
      <c r="J99" s="216"/>
      <c r="K99" s="216"/>
      <c r="L99" s="218"/>
      <c r="M99" s="216"/>
      <c r="N99" s="219"/>
      <c r="O99" s="218"/>
      <c r="P99" s="216"/>
      <c r="Q99" s="219"/>
      <c r="R99" s="218"/>
      <c r="S99" s="216"/>
      <c r="T99" s="219"/>
      <c r="U99" s="218"/>
      <c r="V99" s="216"/>
      <c r="W99" s="219"/>
      <c r="X99" s="218"/>
      <c r="Y99" s="216"/>
      <c r="Z99" s="219"/>
      <c r="AA99" s="218"/>
      <c r="AB99" s="216"/>
      <c r="AC99" s="219"/>
      <c r="AD99" s="218"/>
      <c r="AE99" s="216"/>
      <c r="AF99" s="219"/>
      <c r="AG99" s="218"/>
      <c r="AH99" s="216"/>
      <c r="AI99" s="219"/>
      <c r="AJ99" s="218"/>
      <c r="AK99" s="216"/>
      <c r="AL99" s="219"/>
      <c r="AM99" s="218"/>
      <c r="AN99" s="216"/>
      <c r="AO99" s="219"/>
      <c r="AP99" s="218"/>
      <c r="AQ99" s="216"/>
      <c r="AR99" s="219"/>
      <c r="AS99" s="218"/>
      <c r="AT99" s="216"/>
      <c r="AU99" s="219"/>
      <c r="AV99" s="218"/>
      <c r="AW99" s="216"/>
      <c r="AX99" s="219"/>
      <c r="AY99" s="218"/>
      <c r="AZ99" s="216"/>
      <c r="BA99" s="219"/>
      <c r="BB99" s="218"/>
      <c r="BC99" s="216"/>
      <c r="BD99" s="219"/>
      <c r="BE99" s="218"/>
      <c r="BF99" s="216"/>
      <c r="BG99" s="219"/>
      <c r="BH99" s="218"/>
      <c r="BI99" s="216"/>
      <c r="BJ99" s="219"/>
      <c r="BK99" s="218"/>
      <c r="BL99" s="216"/>
      <c r="BM99" s="219"/>
      <c r="BN99" s="218"/>
      <c r="BO99" s="216"/>
      <c r="BP99" s="219"/>
      <c r="BQ99" s="218"/>
      <c r="BR99" s="216"/>
      <c r="BS99" s="219"/>
      <c r="BT99" s="218"/>
      <c r="BU99" s="216"/>
      <c r="BV99" s="219"/>
      <c r="BW99" s="218"/>
      <c r="BX99" s="216"/>
      <c r="BY99" s="219"/>
    </row>
    <row r="100" spans="3:77" ht="13.5" customHeight="1" x14ac:dyDescent="0.25">
      <c r="C100" s="218"/>
      <c r="D100" s="216"/>
      <c r="E100" s="216"/>
      <c r="F100" s="218"/>
      <c r="G100" s="216"/>
      <c r="H100" s="219"/>
      <c r="I100" s="216"/>
      <c r="J100" s="216"/>
      <c r="K100" s="216"/>
      <c r="L100" s="218"/>
      <c r="M100" s="216"/>
      <c r="N100" s="219"/>
      <c r="O100" s="218"/>
      <c r="P100" s="216"/>
      <c r="Q100" s="219"/>
      <c r="R100" s="218"/>
      <c r="S100" s="216"/>
      <c r="T100" s="219"/>
      <c r="U100" s="218"/>
      <c r="V100" s="216"/>
      <c r="W100" s="219"/>
      <c r="X100" s="218"/>
      <c r="Y100" s="216"/>
      <c r="Z100" s="219"/>
      <c r="AA100" s="218"/>
      <c r="AB100" s="216"/>
      <c r="AC100" s="219"/>
      <c r="AD100" s="218"/>
      <c r="AE100" s="216"/>
      <c r="AF100" s="219"/>
      <c r="AG100" s="218"/>
      <c r="AH100" s="216"/>
      <c r="AI100" s="219"/>
      <c r="AJ100" s="218"/>
      <c r="AK100" s="216"/>
      <c r="AL100" s="219"/>
      <c r="AM100" s="218"/>
      <c r="AN100" s="216"/>
      <c r="AO100" s="219"/>
      <c r="AP100" s="218"/>
      <c r="AQ100" s="216"/>
      <c r="AR100" s="219"/>
      <c r="AS100" s="218"/>
      <c r="AT100" s="216"/>
      <c r="AU100" s="219"/>
      <c r="AV100" s="218"/>
      <c r="AW100" s="216"/>
      <c r="AX100" s="219"/>
      <c r="AY100" s="218"/>
      <c r="AZ100" s="216"/>
      <c r="BA100" s="219"/>
      <c r="BB100" s="218"/>
      <c r="BC100" s="216"/>
      <c r="BD100" s="219"/>
      <c r="BE100" s="218"/>
      <c r="BF100" s="216"/>
      <c r="BG100" s="219"/>
      <c r="BH100" s="218"/>
      <c r="BI100" s="216"/>
      <c r="BJ100" s="219"/>
      <c r="BK100" s="218"/>
      <c r="BL100" s="216"/>
      <c r="BM100" s="219"/>
      <c r="BN100" s="218"/>
      <c r="BO100" s="216"/>
      <c r="BP100" s="219"/>
      <c r="BQ100" s="218"/>
      <c r="BR100" s="216"/>
      <c r="BS100" s="219"/>
      <c r="BT100" s="218"/>
      <c r="BU100" s="216"/>
      <c r="BV100" s="219"/>
      <c r="BW100" s="218"/>
      <c r="BX100" s="216"/>
      <c r="BY100" s="219"/>
    </row>
    <row r="101" spans="3:77" ht="13.5" customHeight="1" x14ac:dyDescent="0.25">
      <c r="C101" s="218"/>
      <c r="D101" s="216"/>
      <c r="E101" s="216"/>
      <c r="F101" s="218"/>
      <c r="G101" s="216"/>
      <c r="H101" s="219"/>
      <c r="I101" s="216"/>
      <c r="J101" s="216"/>
      <c r="K101" s="216"/>
      <c r="L101" s="218"/>
      <c r="M101" s="216"/>
      <c r="N101" s="219"/>
      <c r="O101" s="218"/>
      <c r="P101" s="216"/>
      <c r="Q101" s="219"/>
      <c r="R101" s="218"/>
      <c r="S101" s="216"/>
      <c r="T101" s="219"/>
      <c r="U101" s="218"/>
      <c r="V101" s="216"/>
      <c r="W101" s="219"/>
      <c r="X101" s="218"/>
      <c r="Y101" s="216"/>
      <c r="Z101" s="219"/>
      <c r="AA101" s="218"/>
      <c r="AB101" s="216"/>
      <c r="AC101" s="219"/>
      <c r="AD101" s="218"/>
      <c r="AE101" s="216"/>
      <c r="AF101" s="219"/>
      <c r="AG101" s="218"/>
      <c r="AH101" s="216"/>
      <c r="AI101" s="219"/>
      <c r="AJ101" s="218"/>
      <c r="AK101" s="216"/>
      <c r="AL101" s="219"/>
      <c r="AM101" s="218"/>
      <c r="AN101" s="216"/>
      <c r="AO101" s="219"/>
      <c r="AP101" s="218"/>
      <c r="AQ101" s="216"/>
      <c r="AR101" s="219"/>
      <c r="AS101" s="218"/>
      <c r="AT101" s="216"/>
      <c r="AU101" s="219"/>
      <c r="AV101" s="218"/>
      <c r="AW101" s="216"/>
      <c r="AX101" s="219"/>
      <c r="AY101" s="218"/>
      <c r="AZ101" s="216"/>
      <c r="BA101" s="219"/>
      <c r="BB101" s="218"/>
      <c r="BC101" s="216"/>
      <c r="BD101" s="219"/>
      <c r="BE101" s="218"/>
      <c r="BF101" s="216"/>
      <c r="BG101" s="219"/>
      <c r="BH101" s="218"/>
      <c r="BI101" s="216"/>
      <c r="BJ101" s="219"/>
      <c r="BK101" s="218"/>
      <c r="BL101" s="216"/>
      <c r="BM101" s="219"/>
      <c r="BN101" s="218"/>
      <c r="BO101" s="216"/>
      <c r="BP101" s="219"/>
      <c r="BQ101" s="218"/>
      <c r="BR101" s="216"/>
      <c r="BS101" s="219"/>
      <c r="BT101" s="218"/>
      <c r="BU101" s="216"/>
      <c r="BV101" s="219"/>
      <c r="BW101" s="218"/>
      <c r="BX101" s="216"/>
      <c r="BY101" s="219"/>
    </row>
    <row r="102" spans="3:77" ht="13.5" customHeight="1" x14ac:dyDescent="0.25">
      <c r="C102" s="218"/>
      <c r="D102" s="216"/>
      <c r="E102" s="216"/>
      <c r="F102" s="218"/>
      <c r="G102" s="216"/>
      <c r="H102" s="219"/>
      <c r="I102" s="216"/>
      <c r="J102" s="216"/>
      <c r="K102" s="216"/>
      <c r="L102" s="218"/>
      <c r="M102" s="216"/>
      <c r="N102" s="219"/>
      <c r="O102" s="218"/>
      <c r="P102" s="216"/>
      <c r="Q102" s="219"/>
      <c r="R102" s="218"/>
      <c r="S102" s="216"/>
      <c r="T102" s="219"/>
      <c r="U102" s="218"/>
      <c r="V102" s="216"/>
      <c r="W102" s="219"/>
      <c r="X102" s="218"/>
      <c r="Y102" s="216"/>
      <c r="Z102" s="219"/>
      <c r="AA102" s="218"/>
      <c r="AB102" s="216"/>
      <c r="AC102" s="219"/>
      <c r="AD102" s="218"/>
      <c r="AE102" s="216"/>
      <c r="AF102" s="219"/>
      <c r="AG102" s="218"/>
      <c r="AH102" s="216"/>
      <c r="AI102" s="219"/>
      <c r="AJ102" s="218"/>
      <c r="AK102" s="216"/>
      <c r="AL102" s="219"/>
      <c r="AM102" s="218"/>
      <c r="AN102" s="216"/>
      <c r="AO102" s="219"/>
      <c r="AP102" s="218"/>
      <c r="AQ102" s="216"/>
      <c r="AR102" s="219"/>
      <c r="AS102" s="218"/>
      <c r="AT102" s="216"/>
      <c r="AU102" s="219"/>
      <c r="AV102" s="218"/>
      <c r="AW102" s="216"/>
      <c r="AX102" s="219"/>
      <c r="AY102" s="218"/>
      <c r="AZ102" s="216"/>
      <c r="BA102" s="219"/>
      <c r="BB102" s="218"/>
      <c r="BC102" s="216"/>
      <c r="BD102" s="219"/>
      <c r="BE102" s="218"/>
      <c r="BF102" s="216"/>
      <c r="BG102" s="219"/>
      <c r="BH102" s="218"/>
      <c r="BI102" s="216"/>
      <c r="BJ102" s="219"/>
      <c r="BK102" s="218"/>
      <c r="BL102" s="216"/>
      <c r="BM102" s="219"/>
      <c r="BN102" s="218"/>
      <c r="BO102" s="216"/>
      <c r="BP102" s="219"/>
      <c r="BQ102" s="218"/>
      <c r="BR102" s="216"/>
      <c r="BS102" s="219"/>
      <c r="BT102" s="218"/>
      <c r="BU102" s="216"/>
      <c r="BV102" s="219"/>
      <c r="BW102" s="218"/>
      <c r="BX102" s="216"/>
      <c r="BY102" s="219"/>
    </row>
  </sheetData>
  <customSheetViews>
    <customSheetView guid="{58E98FBC-18A6-4DF7-8BE5-466B393E75B5}">
      <pane xSplit="2" ySplit="10" topLeftCell="C11" activePane="bottomRight" state="frozen"/>
      <selection pane="bottomRight" activeCell="F16" sqref="F15:F20"/>
      <pageMargins left="0.75" right="0.75" top="1" bottom="1" header="0.5" footer="0.5"/>
      <pageSetup orientation="portrait" horizontalDpi="4294967292" verticalDpi="4294967292"/>
      <headerFooter alignWithMargins="0"/>
    </customSheetView>
  </customSheetViews>
  <phoneticPr fontId="0" type="noConversion"/>
  <pageMargins left="0.75" right="0.75" top="1" bottom="1" header="0.5" footer="0.5"/>
  <pageSetup orientation="portrait" horizontalDpi="4294967292" verticalDpi="4294967292"/>
  <headerFooter alignWithMargins="0"/>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700-000000000000}">
          <x14:formula1>
            <xm:f>info_parties!$A$1:$A$94</xm:f>
          </x14:formula1>
          <xm:sqref>A11:A100</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0">
    <tabColor rgb="FFBED2BE"/>
  </sheetPr>
  <dimension ref="A1:JB205"/>
  <sheetViews>
    <sheetView zoomScaleNormal="100" workbookViewId="0">
      <pane xSplit="2" ySplit="10" topLeftCell="P16" activePane="bottomRight" state="frozen"/>
      <selection activeCell="I6" sqref="I6"/>
      <selection pane="topRight" activeCell="I6" sqref="I6"/>
      <selection pane="bottomLeft" activeCell="I6" sqref="I6"/>
      <selection pane="bottomRight" activeCell="AD19" sqref="A1:XFD1048576"/>
    </sheetView>
  </sheetViews>
  <sheetFormatPr defaultColWidth="5.6328125" defaultRowHeight="13.5" customHeight="1" x14ac:dyDescent="0.25"/>
  <cols>
    <col min="1" max="1" width="11.453125" style="2" customWidth="1"/>
    <col min="2" max="2" width="22.90625" style="2" customWidth="1"/>
    <col min="3" max="3" width="11.453125" style="2" customWidth="1"/>
    <col min="4" max="4" width="5.6328125" style="2"/>
    <col min="5" max="5" width="11.453125" style="2" customWidth="1"/>
    <col min="6" max="6" width="6" style="2" bestFit="1" customWidth="1"/>
    <col min="7" max="10" width="5.6328125" style="2"/>
    <col min="11" max="11" width="11.453125" style="2" customWidth="1"/>
    <col min="12" max="16" width="5.6328125" style="2"/>
    <col min="17" max="17" width="11.453125" style="2" customWidth="1"/>
    <col min="18" max="22" width="5.6328125" style="2"/>
    <col min="23" max="23" width="11.453125" style="2" customWidth="1"/>
    <col min="24" max="24" width="5.6328125" style="2"/>
    <col min="25" max="25" width="11.453125" style="2" customWidth="1"/>
    <col min="26" max="26" width="5.6328125" style="2"/>
    <col min="27" max="27" width="8.08984375" style="2" bestFit="1" customWidth="1"/>
    <col min="28" max="28" width="5.6328125" style="2"/>
    <col min="29" max="29" width="6.90625" style="2" bestFit="1" customWidth="1"/>
    <col min="30" max="30" width="6.453125" style="2" bestFit="1" customWidth="1"/>
    <col min="31" max="31" width="11.453125" style="2" customWidth="1"/>
    <col min="32" max="36" width="5.6328125" style="2"/>
    <col min="37" max="37" width="11.453125" style="2" customWidth="1"/>
    <col min="38" max="42" width="5.6328125" style="2"/>
    <col min="43" max="43" width="11.453125" style="2" customWidth="1"/>
    <col min="44" max="44" width="5.6328125" style="2"/>
    <col min="45" max="45" width="11.453125" style="2" customWidth="1"/>
    <col min="46" max="46" width="6.36328125" style="2" bestFit="1" customWidth="1"/>
    <col min="47" max="48" width="5.6328125" style="2"/>
    <col min="49" max="49" width="6" style="2" bestFit="1" customWidth="1"/>
    <col min="50" max="50" width="5.6328125" style="2" customWidth="1"/>
    <col min="51" max="62" width="11.1796875" style="2" hidden="1" customWidth="1"/>
    <col min="63" max="63" width="11.453125" style="2" customWidth="1"/>
    <col min="64" max="64" width="5.6328125" style="2"/>
    <col min="65" max="65" width="11.453125" style="2" customWidth="1"/>
    <col min="66" max="66" width="7.36328125" style="2" bestFit="1" customWidth="1"/>
    <col min="67" max="70" width="5.6328125" style="2"/>
    <col min="71" max="71" width="11.453125" style="2" customWidth="1"/>
    <col min="72" max="76" width="5.6328125" style="2"/>
    <col min="77" max="77" width="11.453125" style="2" customWidth="1"/>
    <col min="78" max="82" width="5.6328125" style="2"/>
    <col min="83" max="83" width="11.453125" style="2" customWidth="1"/>
    <col min="84" max="84" width="5.6328125" style="2"/>
    <col min="85" max="85" width="11.453125" style="2" customWidth="1"/>
    <col min="86" max="90" width="5.6328125" style="2"/>
    <col min="91" max="91" width="11.453125" style="2" customWidth="1"/>
    <col min="92" max="96" width="5.6328125" style="2"/>
    <col min="97" max="97" width="11.453125" style="2" customWidth="1"/>
    <col min="98" max="102" width="5.6328125" style="2"/>
    <col min="103" max="103" width="11.453125" style="2" customWidth="1"/>
    <col min="104" max="104" width="5.6328125" style="2"/>
    <col min="105" max="105" width="11.453125" style="2" customWidth="1"/>
    <col min="106" max="110" width="5.6328125" style="2"/>
    <col min="111" max="111" width="11.453125" style="2" customWidth="1"/>
    <col min="112" max="116" width="5.6328125" style="2"/>
    <col min="117" max="117" width="11.453125" style="2" customWidth="1"/>
    <col min="118" max="122" width="5.6328125" style="2"/>
    <col min="123" max="123" width="11.453125" style="2" customWidth="1"/>
    <col min="124" max="124" width="5.6328125" style="2"/>
    <col min="125" max="125" width="11.453125" style="2" customWidth="1"/>
    <col min="126" max="130" width="5.6328125" style="2"/>
    <col min="131" max="131" width="11.453125" style="2" customWidth="1"/>
    <col min="132" max="136" width="5.6328125" style="2"/>
    <col min="137" max="137" width="11.453125" style="2" customWidth="1"/>
    <col min="138" max="142" width="5.6328125" style="2"/>
    <col min="143" max="143" width="11.453125" style="2" customWidth="1"/>
    <col min="144" max="144" width="5.6328125" style="2"/>
    <col min="145" max="145" width="11.453125" style="2" customWidth="1"/>
    <col min="146" max="150" width="5.6328125" style="2"/>
    <col min="151" max="151" width="11.453125" style="2" customWidth="1"/>
    <col min="152" max="156" width="5.6328125" style="2"/>
    <col min="157" max="157" width="11.453125" style="2" customWidth="1"/>
    <col min="158" max="162" width="5.6328125" style="2"/>
    <col min="163" max="163" width="11.453125" style="2" customWidth="1"/>
    <col min="164" max="182" width="5.6328125" style="2"/>
    <col min="183" max="183" width="11.453125" style="2" customWidth="1"/>
    <col min="184" max="190" width="5.6328125" style="2"/>
    <col min="191" max="191" width="11.453125" style="2" customWidth="1"/>
    <col min="192" max="196" width="5.6328125" style="2"/>
    <col min="197" max="197" width="11.453125" style="2" customWidth="1"/>
    <col min="198" max="202" width="5.6328125" style="2"/>
    <col min="203" max="203" width="11.453125" style="2" customWidth="1"/>
    <col min="204" max="204" width="5.6328125" style="2"/>
    <col min="205" max="205" width="11.453125" style="2" customWidth="1"/>
    <col min="206" max="210" width="5.6328125" style="2"/>
    <col min="211" max="211" width="11.453125" style="2" customWidth="1"/>
    <col min="212" max="216" width="5.6328125" style="2"/>
    <col min="217" max="217" width="11.453125" style="2" customWidth="1"/>
    <col min="218" max="222" width="5.6328125" style="2"/>
    <col min="223" max="223" width="11.453125" style="2" customWidth="1"/>
    <col min="224" max="224" width="5.6328125" style="2"/>
    <col min="225" max="226" width="11.453125" style="2" customWidth="1"/>
    <col min="227" max="230" width="5.6328125" style="2"/>
    <col min="231" max="231" width="11.453125" style="2" customWidth="1"/>
    <col min="232" max="236" width="5.6328125" style="2"/>
    <col min="237" max="237" width="11.453125" style="2" customWidth="1"/>
    <col min="238" max="242" width="5.6328125" style="2"/>
    <col min="243" max="243" width="11.453125" style="2" customWidth="1"/>
    <col min="244" max="244" width="5.6328125" style="2"/>
    <col min="245" max="245" width="11.453125" style="2" customWidth="1"/>
    <col min="246" max="250" width="5.6328125" style="2"/>
    <col min="251" max="251" width="11.453125" style="2" customWidth="1"/>
    <col min="252" max="256" width="5.6328125" style="2"/>
    <col min="257" max="257" width="11.453125" style="2" customWidth="1"/>
    <col min="258" max="16384" width="5.6328125" style="2"/>
  </cols>
  <sheetData>
    <row r="1" spans="1:262" s="14" customFormat="1" ht="13.5" customHeight="1" x14ac:dyDescent="0.25">
      <c r="A1" s="9" t="s">
        <v>19</v>
      </c>
      <c r="B1" s="9"/>
      <c r="C1" s="10">
        <v>38151</v>
      </c>
      <c r="D1" s="11"/>
      <c r="E1" s="11"/>
      <c r="F1" s="11"/>
      <c r="G1" s="11"/>
      <c r="H1" s="11"/>
      <c r="I1" s="11"/>
      <c r="J1" s="11"/>
      <c r="K1" s="12"/>
      <c r="L1" s="11"/>
      <c r="M1" s="11"/>
      <c r="N1" s="11"/>
      <c r="O1" s="11"/>
      <c r="P1" s="13"/>
      <c r="Q1" s="11"/>
      <c r="R1" s="11"/>
      <c r="S1" s="11"/>
      <c r="T1" s="11"/>
      <c r="U1" s="11"/>
      <c r="V1" s="11"/>
      <c r="W1" s="10">
        <v>39971</v>
      </c>
      <c r="X1" s="11"/>
      <c r="Y1" s="11"/>
      <c r="Z1" s="11"/>
      <c r="AA1" s="11"/>
      <c r="AB1" s="11"/>
      <c r="AC1" s="11"/>
      <c r="AD1" s="11"/>
      <c r="AE1" s="12"/>
      <c r="AF1" s="11"/>
      <c r="AG1" s="11"/>
      <c r="AH1" s="11"/>
      <c r="AI1" s="11"/>
      <c r="AJ1" s="13"/>
      <c r="AK1" s="11"/>
      <c r="AL1" s="11"/>
      <c r="AM1" s="11"/>
      <c r="AN1" s="11"/>
      <c r="AO1" s="11"/>
      <c r="AP1" s="11"/>
      <c r="AQ1" s="10">
        <v>41784</v>
      </c>
      <c r="AR1" s="11"/>
      <c r="AS1" s="11"/>
      <c r="AT1" s="11"/>
      <c r="AU1" s="11"/>
      <c r="AV1" s="11"/>
      <c r="AW1" s="11"/>
      <c r="AX1" s="11"/>
      <c r="AY1" s="12"/>
      <c r="AZ1" s="11"/>
      <c r="BA1" s="11"/>
      <c r="BB1" s="11"/>
      <c r="BC1" s="11"/>
      <c r="BD1" s="13"/>
      <c r="BE1" s="11"/>
      <c r="BF1" s="11"/>
      <c r="BG1" s="11"/>
      <c r="BH1" s="11"/>
      <c r="BI1" s="11"/>
      <c r="BJ1" s="11"/>
      <c r="BK1" s="10">
        <v>43611</v>
      </c>
      <c r="BL1" s="11"/>
      <c r="BM1" s="11"/>
      <c r="BN1" s="11"/>
      <c r="BO1" s="11"/>
      <c r="BP1" s="11"/>
      <c r="BQ1" s="11"/>
      <c r="BR1" s="11"/>
      <c r="BS1" s="12"/>
      <c r="BT1" s="11"/>
      <c r="BU1" s="11"/>
      <c r="BV1" s="11"/>
      <c r="BW1" s="11"/>
      <c r="BX1" s="13"/>
      <c r="BY1" s="11"/>
      <c r="BZ1" s="11"/>
      <c r="CA1" s="11"/>
      <c r="CB1" s="11"/>
      <c r="CC1" s="11"/>
      <c r="CD1" s="11"/>
      <c r="CE1" s="10"/>
      <c r="CF1" s="11"/>
      <c r="CG1" s="11"/>
      <c r="CH1" s="11"/>
      <c r="CI1" s="11"/>
      <c r="CJ1" s="11"/>
      <c r="CK1" s="11"/>
      <c r="CL1" s="11"/>
      <c r="CM1" s="12"/>
      <c r="CN1" s="11"/>
      <c r="CO1" s="11"/>
      <c r="CP1" s="11"/>
      <c r="CQ1" s="11"/>
      <c r="CR1" s="13"/>
      <c r="CS1" s="11"/>
      <c r="CT1" s="11"/>
      <c r="CU1" s="11"/>
      <c r="CV1" s="11"/>
      <c r="CW1" s="11"/>
      <c r="CX1" s="11"/>
      <c r="CY1" s="10"/>
      <c r="CZ1" s="11"/>
      <c r="DA1" s="11"/>
      <c r="DB1" s="11"/>
      <c r="DC1" s="11"/>
      <c r="DD1" s="11"/>
      <c r="DE1" s="11"/>
      <c r="DF1" s="11"/>
      <c r="DG1" s="12"/>
      <c r="DH1" s="11"/>
      <c r="DI1" s="11"/>
      <c r="DJ1" s="11"/>
      <c r="DK1" s="11"/>
      <c r="DL1" s="13"/>
      <c r="DM1" s="11"/>
      <c r="DN1" s="11"/>
      <c r="DO1" s="11"/>
      <c r="DP1" s="11"/>
      <c r="DQ1" s="11"/>
      <c r="DR1" s="11"/>
      <c r="DS1" s="10"/>
      <c r="DT1" s="11"/>
      <c r="DU1" s="11"/>
      <c r="DV1" s="11"/>
      <c r="DW1" s="11"/>
      <c r="DX1" s="11"/>
      <c r="DY1" s="11"/>
      <c r="DZ1" s="11"/>
      <c r="EA1" s="12"/>
      <c r="EB1" s="11"/>
      <c r="EC1" s="11"/>
      <c r="ED1" s="11"/>
      <c r="EE1" s="11"/>
      <c r="EF1" s="13"/>
      <c r="EG1" s="11"/>
      <c r="EH1" s="11"/>
      <c r="EI1" s="11"/>
      <c r="EJ1" s="11"/>
      <c r="EK1" s="11"/>
      <c r="EL1" s="11"/>
      <c r="EM1" s="10"/>
      <c r="EN1" s="11"/>
      <c r="EO1" s="11"/>
      <c r="EP1" s="11"/>
      <c r="EQ1" s="11"/>
      <c r="ER1" s="11"/>
      <c r="ES1" s="11"/>
      <c r="ET1" s="11"/>
      <c r="EU1" s="12"/>
      <c r="EV1" s="11"/>
      <c r="EW1" s="11"/>
      <c r="EX1" s="11"/>
      <c r="EY1" s="11"/>
      <c r="EZ1" s="13"/>
      <c r="FA1" s="11"/>
      <c r="FB1" s="11"/>
      <c r="FC1" s="11"/>
      <c r="FD1" s="11"/>
      <c r="FE1" s="11"/>
      <c r="FF1" s="11"/>
      <c r="FG1" s="10"/>
      <c r="FH1" s="11"/>
      <c r="FI1" s="11"/>
      <c r="FJ1" s="11"/>
      <c r="FK1" s="11"/>
      <c r="FL1" s="11"/>
      <c r="FM1" s="11"/>
      <c r="FN1" s="11"/>
      <c r="FO1" s="12"/>
      <c r="FP1" s="11"/>
      <c r="FQ1" s="11"/>
      <c r="FR1" s="11"/>
      <c r="FS1" s="11"/>
      <c r="FT1" s="13"/>
      <c r="FU1" s="11"/>
      <c r="FV1" s="11"/>
      <c r="FW1" s="11"/>
      <c r="FX1" s="11"/>
      <c r="FY1" s="11"/>
      <c r="FZ1" s="11"/>
      <c r="GA1" s="10"/>
      <c r="GB1" s="11"/>
      <c r="GC1" s="11"/>
      <c r="GD1" s="11"/>
      <c r="GE1" s="11"/>
      <c r="GF1" s="11"/>
      <c r="GG1" s="11"/>
      <c r="GH1" s="11"/>
      <c r="GI1" s="12"/>
      <c r="GJ1" s="11"/>
      <c r="GK1" s="11"/>
      <c r="GL1" s="11"/>
      <c r="GM1" s="11"/>
      <c r="GN1" s="13"/>
      <c r="GO1" s="11"/>
      <c r="GP1" s="11"/>
      <c r="GQ1" s="11"/>
      <c r="GR1" s="11"/>
      <c r="GS1" s="11"/>
      <c r="GT1" s="11"/>
      <c r="GU1" s="10"/>
      <c r="GV1" s="11"/>
      <c r="GW1" s="11"/>
      <c r="GX1" s="11"/>
      <c r="GY1" s="11"/>
      <c r="GZ1" s="11"/>
      <c r="HA1" s="11"/>
      <c r="HB1" s="11"/>
      <c r="HC1" s="12"/>
      <c r="HD1" s="11"/>
      <c r="HE1" s="11"/>
      <c r="HF1" s="11"/>
      <c r="HG1" s="11"/>
      <c r="HH1" s="13"/>
      <c r="HI1" s="11"/>
      <c r="HJ1" s="11"/>
      <c r="HK1" s="11"/>
      <c r="HL1" s="11"/>
      <c r="HM1" s="11"/>
      <c r="HN1" s="11"/>
      <c r="HO1" s="10"/>
      <c r="HP1" s="11"/>
      <c r="HQ1" s="11"/>
      <c r="HR1" s="11"/>
      <c r="HS1" s="11"/>
      <c r="HT1" s="11"/>
      <c r="HU1" s="11"/>
      <c r="HV1" s="11"/>
      <c r="HW1" s="12"/>
      <c r="HX1" s="11"/>
      <c r="HY1" s="11"/>
      <c r="HZ1" s="11"/>
      <c r="IA1" s="11"/>
      <c r="IB1" s="13"/>
      <c r="IC1" s="11"/>
      <c r="ID1" s="11"/>
      <c r="IE1" s="11"/>
      <c r="IF1" s="11"/>
      <c r="IG1" s="11"/>
      <c r="IH1" s="11"/>
      <c r="II1" s="10"/>
      <c r="IJ1" s="11"/>
      <c r="IK1" s="11"/>
      <c r="IL1" s="11"/>
      <c r="IM1" s="11"/>
      <c r="IN1" s="11"/>
      <c r="IO1" s="11"/>
      <c r="IP1" s="11"/>
      <c r="IQ1" s="12"/>
      <c r="IR1" s="11"/>
      <c r="IS1" s="11"/>
      <c r="IT1" s="11"/>
      <c r="IU1" s="11"/>
      <c r="IV1" s="13"/>
      <c r="IW1" s="11"/>
      <c r="IX1" s="11"/>
      <c r="IY1" s="11"/>
      <c r="IZ1" s="11"/>
      <c r="JA1" s="11"/>
      <c r="JB1" s="11"/>
    </row>
    <row r="2" spans="1:262" s="14" customFormat="1" ht="13.5" customHeight="1" x14ac:dyDescent="0.25">
      <c r="A2" s="9" t="s">
        <v>129</v>
      </c>
      <c r="B2" s="9"/>
      <c r="C2" s="10">
        <v>38151</v>
      </c>
      <c r="D2" s="11"/>
      <c r="E2" s="11"/>
      <c r="F2" s="11"/>
      <c r="G2" s="11"/>
      <c r="H2" s="11"/>
      <c r="I2" s="11"/>
      <c r="J2" s="11"/>
      <c r="K2" s="12"/>
      <c r="L2" s="11"/>
      <c r="M2" s="11"/>
      <c r="N2" s="11"/>
      <c r="O2" s="11"/>
      <c r="P2" s="13"/>
      <c r="Q2" s="11"/>
      <c r="R2" s="11"/>
      <c r="S2" s="11"/>
      <c r="T2" s="11"/>
      <c r="U2" s="11"/>
      <c r="V2" s="11"/>
      <c r="W2" s="10">
        <v>39971</v>
      </c>
      <c r="X2" s="11"/>
      <c r="Y2" s="11"/>
      <c r="Z2" s="11"/>
      <c r="AA2" s="11"/>
      <c r="AB2" s="11"/>
      <c r="AC2" s="11"/>
      <c r="AD2" s="11"/>
      <c r="AE2" s="12"/>
      <c r="AF2" s="11"/>
      <c r="AG2" s="11"/>
      <c r="AH2" s="11"/>
      <c r="AI2" s="11"/>
      <c r="AJ2" s="13"/>
      <c r="AK2" s="11"/>
      <c r="AL2" s="11"/>
      <c r="AM2" s="11"/>
      <c r="AN2" s="11"/>
      <c r="AO2" s="11"/>
      <c r="AP2" s="11"/>
      <c r="AQ2" s="10">
        <v>41784</v>
      </c>
      <c r="AR2" s="11"/>
      <c r="AS2" s="11"/>
      <c r="AT2" s="11"/>
      <c r="AU2" s="11"/>
      <c r="AV2" s="11"/>
      <c r="AW2" s="11"/>
      <c r="AX2" s="11"/>
      <c r="AY2" s="12"/>
      <c r="AZ2" s="11"/>
      <c r="BA2" s="11"/>
      <c r="BB2" s="11"/>
      <c r="BC2" s="11"/>
      <c r="BD2" s="13"/>
      <c r="BE2" s="11"/>
      <c r="BF2" s="11"/>
      <c r="BG2" s="11"/>
      <c r="BH2" s="11"/>
      <c r="BI2" s="11"/>
      <c r="BJ2" s="11"/>
      <c r="BK2" s="10">
        <v>43611</v>
      </c>
      <c r="BL2" s="11"/>
      <c r="BM2" s="11"/>
      <c r="BN2" s="11"/>
      <c r="BO2" s="11"/>
      <c r="BP2" s="11"/>
      <c r="BQ2" s="11"/>
      <c r="BR2" s="11"/>
      <c r="BS2" s="12"/>
      <c r="BT2" s="11"/>
      <c r="BU2" s="11"/>
      <c r="BV2" s="11"/>
      <c r="BW2" s="11"/>
      <c r="BX2" s="13"/>
      <c r="BY2" s="11"/>
      <c r="BZ2" s="11"/>
      <c r="CA2" s="11"/>
      <c r="CB2" s="11"/>
      <c r="CC2" s="11"/>
      <c r="CD2" s="11"/>
      <c r="CE2" s="10"/>
      <c r="CF2" s="11"/>
      <c r="CG2" s="11"/>
      <c r="CH2" s="11"/>
      <c r="CI2" s="11"/>
      <c r="CJ2" s="11"/>
      <c r="CK2" s="11"/>
      <c r="CL2" s="11"/>
      <c r="CM2" s="12"/>
      <c r="CN2" s="11"/>
      <c r="CO2" s="11"/>
      <c r="CP2" s="11"/>
      <c r="CQ2" s="11"/>
      <c r="CR2" s="13"/>
      <c r="CS2" s="11"/>
      <c r="CT2" s="11"/>
      <c r="CU2" s="11"/>
      <c r="CV2" s="11"/>
      <c r="CW2" s="11"/>
      <c r="CX2" s="11"/>
      <c r="CY2" s="10"/>
      <c r="CZ2" s="11"/>
      <c r="DA2" s="11"/>
      <c r="DB2" s="11"/>
      <c r="DC2" s="11"/>
      <c r="DD2" s="11"/>
      <c r="DE2" s="11"/>
      <c r="DF2" s="11"/>
      <c r="DG2" s="12"/>
      <c r="DH2" s="11"/>
      <c r="DI2" s="11"/>
      <c r="DJ2" s="11"/>
      <c r="DK2" s="11"/>
      <c r="DL2" s="13"/>
      <c r="DM2" s="11"/>
      <c r="DN2" s="11"/>
      <c r="DO2" s="11"/>
      <c r="DP2" s="11"/>
      <c r="DQ2" s="11"/>
      <c r="DR2" s="11"/>
      <c r="DS2" s="10"/>
      <c r="DT2" s="11"/>
      <c r="DU2" s="11"/>
      <c r="DV2" s="11"/>
      <c r="DW2" s="11"/>
      <c r="DX2" s="11"/>
      <c r="DY2" s="11"/>
      <c r="DZ2" s="11"/>
      <c r="EA2" s="12"/>
      <c r="EB2" s="11"/>
      <c r="EC2" s="11"/>
      <c r="ED2" s="11"/>
      <c r="EE2" s="11"/>
      <c r="EF2" s="13"/>
      <c r="EG2" s="11"/>
      <c r="EH2" s="11"/>
      <c r="EI2" s="11"/>
      <c r="EJ2" s="11"/>
      <c r="EK2" s="11"/>
      <c r="EL2" s="11"/>
      <c r="EM2" s="10"/>
      <c r="EN2" s="11"/>
      <c r="EO2" s="11"/>
      <c r="EP2" s="11"/>
      <c r="EQ2" s="11"/>
      <c r="ER2" s="11"/>
      <c r="ES2" s="11"/>
      <c r="ET2" s="11"/>
      <c r="EU2" s="12"/>
      <c r="EV2" s="11"/>
      <c r="EW2" s="11"/>
      <c r="EX2" s="11"/>
      <c r="EY2" s="11"/>
      <c r="EZ2" s="13"/>
      <c r="FA2" s="11"/>
      <c r="FB2" s="11"/>
      <c r="FC2" s="11"/>
      <c r="FD2" s="11"/>
      <c r="FE2" s="11"/>
      <c r="FF2" s="11"/>
      <c r="FG2" s="10"/>
      <c r="FH2" s="11"/>
      <c r="FI2" s="11"/>
      <c r="FJ2" s="11"/>
      <c r="FK2" s="11"/>
      <c r="FL2" s="11"/>
      <c r="FM2" s="11"/>
      <c r="FN2" s="11"/>
      <c r="FO2" s="12"/>
      <c r="FP2" s="11"/>
      <c r="FQ2" s="11"/>
      <c r="FR2" s="11"/>
      <c r="FS2" s="11"/>
      <c r="FT2" s="13"/>
      <c r="FU2" s="11"/>
      <c r="FV2" s="11"/>
      <c r="FW2" s="11"/>
      <c r="FX2" s="11"/>
      <c r="FY2" s="11"/>
      <c r="FZ2" s="11"/>
      <c r="GA2" s="10"/>
      <c r="GB2" s="11"/>
      <c r="GC2" s="11"/>
      <c r="GD2" s="11"/>
      <c r="GE2" s="11"/>
      <c r="GF2" s="11"/>
      <c r="GG2" s="11"/>
      <c r="GH2" s="11"/>
      <c r="GI2" s="12"/>
      <c r="GJ2" s="11"/>
      <c r="GK2" s="11"/>
      <c r="GL2" s="11"/>
      <c r="GM2" s="11"/>
      <c r="GN2" s="13"/>
      <c r="GO2" s="11"/>
      <c r="GP2" s="11"/>
      <c r="GQ2" s="11"/>
      <c r="GR2" s="11"/>
      <c r="GS2" s="11"/>
      <c r="GT2" s="11"/>
      <c r="GU2" s="10"/>
      <c r="GV2" s="11"/>
      <c r="GW2" s="11"/>
      <c r="GX2" s="11"/>
      <c r="GY2" s="11"/>
      <c r="GZ2" s="11"/>
      <c r="HA2" s="11"/>
      <c r="HB2" s="11"/>
      <c r="HC2" s="12"/>
      <c r="HD2" s="11"/>
      <c r="HE2" s="11"/>
      <c r="HF2" s="11"/>
      <c r="HG2" s="11"/>
      <c r="HH2" s="13"/>
      <c r="HI2" s="11"/>
      <c r="HJ2" s="11"/>
      <c r="HK2" s="11"/>
      <c r="HL2" s="11"/>
      <c r="HM2" s="11"/>
      <c r="HN2" s="11"/>
      <c r="HO2" s="10"/>
      <c r="HP2" s="11"/>
      <c r="HQ2" s="11"/>
      <c r="HR2" s="11"/>
      <c r="HS2" s="11"/>
      <c r="HT2" s="11"/>
      <c r="HU2" s="11"/>
      <c r="HV2" s="11"/>
      <c r="HW2" s="12"/>
      <c r="HX2" s="11"/>
      <c r="HY2" s="11"/>
      <c r="HZ2" s="11"/>
      <c r="IA2" s="11"/>
      <c r="IB2" s="13"/>
      <c r="IC2" s="11"/>
      <c r="ID2" s="11"/>
      <c r="IE2" s="11"/>
      <c r="IF2" s="11"/>
      <c r="IG2" s="11"/>
      <c r="IH2" s="11"/>
      <c r="II2" s="10"/>
      <c r="IJ2" s="11"/>
      <c r="IK2" s="11"/>
      <c r="IL2" s="11"/>
      <c r="IM2" s="11"/>
      <c r="IN2" s="11"/>
      <c r="IO2" s="11"/>
      <c r="IP2" s="11"/>
      <c r="IQ2" s="12"/>
      <c r="IR2" s="11"/>
      <c r="IS2" s="11"/>
      <c r="IT2" s="11"/>
      <c r="IU2" s="11"/>
      <c r="IV2" s="13"/>
      <c r="IW2" s="11"/>
      <c r="IX2" s="11"/>
      <c r="IY2" s="11"/>
      <c r="IZ2" s="11"/>
      <c r="JA2" s="11"/>
      <c r="JB2" s="11"/>
    </row>
    <row r="3" spans="1:262" ht="13.5" customHeight="1" x14ac:dyDescent="0.25">
      <c r="A3" s="15" t="s">
        <v>21</v>
      </c>
      <c r="B3" s="15"/>
      <c r="C3" s="16">
        <v>24</v>
      </c>
      <c r="D3" s="17"/>
      <c r="E3" s="17"/>
      <c r="F3" s="17"/>
      <c r="G3" s="17"/>
      <c r="H3" s="17"/>
      <c r="I3" s="17"/>
      <c r="J3" s="17"/>
      <c r="K3" s="18"/>
      <c r="L3" s="17"/>
      <c r="M3" s="17"/>
      <c r="N3" s="17"/>
      <c r="O3" s="17"/>
      <c r="P3" s="19"/>
      <c r="Q3" s="17"/>
      <c r="R3" s="17"/>
      <c r="S3" s="17"/>
      <c r="T3" s="17"/>
      <c r="U3" s="17"/>
      <c r="V3" s="17"/>
      <c r="W3" s="16">
        <v>22</v>
      </c>
      <c r="X3" s="17"/>
      <c r="Y3" s="17"/>
      <c r="Z3" s="17"/>
      <c r="AA3" s="17"/>
      <c r="AB3" s="17"/>
      <c r="AC3" s="17"/>
      <c r="AD3" s="17"/>
      <c r="AE3" s="18"/>
      <c r="AF3" s="17"/>
      <c r="AG3" s="17"/>
      <c r="AH3" s="17"/>
      <c r="AI3" s="17"/>
      <c r="AJ3" s="19"/>
      <c r="AK3" s="17"/>
      <c r="AL3" s="17"/>
      <c r="AM3" s="17"/>
      <c r="AN3" s="17"/>
      <c r="AO3" s="17"/>
      <c r="AP3" s="17"/>
      <c r="AQ3" s="16">
        <v>21</v>
      </c>
      <c r="AR3" s="17"/>
      <c r="AS3" s="17"/>
      <c r="AT3" s="17"/>
      <c r="AU3" s="17"/>
      <c r="AV3" s="17"/>
      <c r="AW3" s="17"/>
      <c r="AX3" s="17"/>
      <c r="AY3" s="18"/>
      <c r="AZ3" s="17"/>
      <c r="BA3" s="17"/>
      <c r="BB3" s="17"/>
      <c r="BC3" s="17"/>
      <c r="BD3" s="19"/>
      <c r="BE3" s="17"/>
      <c r="BF3" s="17"/>
      <c r="BG3" s="17"/>
      <c r="BH3" s="17"/>
      <c r="BI3" s="17"/>
      <c r="BJ3" s="17"/>
      <c r="BK3" s="2">
        <v>21</v>
      </c>
      <c r="BL3" s="17"/>
      <c r="BM3" s="17"/>
      <c r="BN3" s="17"/>
      <c r="BO3" s="17"/>
      <c r="BP3" s="17"/>
      <c r="BQ3" s="17"/>
      <c r="BR3" s="17"/>
      <c r="BS3" s="18"/>
      <c r="BT3" s="17"/>
      <c r="BU3" s="17"/>
      <c r="BV3" s="17"/>
      <c r="BW3" s="17"/>
      <c r="BX3" s="19"/>
      <c r="BY3" s="17"/>
      <c r="BZ3" s="17"/>
      <c r="CA3" s="17"/>
      <c r="CB3" s="17"/>
      <c r="CC3" s="17"/>
      <c r="CD3" s="17"/>
      <c r="CE3" s="16"/>
      <c r="CF3" s="17"/>
      <c r="CG3" s="17"/>
      <c r="CH3" s="17"/>
      <c r="CI3" s="17"/>
      <c r="CJ3" s="17"/>
      <c r="CK3" s="17"/>
      <c r="CL3" s="17"/>
      <c r="CM3" s="18"/>
      <c r="CN3" s="17"/>
      <c r="CO3" s="17"/>
      <c r="CP3" s="17"/>
      <c r="CQ3" s="17"/>
      <c r="CR3" s="19"/>
      <c r="CS3" s="17"/>
      <c r="CT3" s="17"/>
      <c r="CU3" s="17"/>
      <c r="CV3" s="17"/>
      <c r="CW3" s="17"/>
      <c r="CX3" s="17"/>
      <c r="CY3" s="16"/>
      <c r="CZ3" s="17"/>
      <c r="DA3" s="17"/>
      <c r="DB3" s="17"/>
      <c r="DC3" s="17"/>
      <c r="DD3" s="17"/>
      <c r="DE3" s="17"/>
      <c r="DF3" s="17"/>
      <c r="DG3" s="18"/>
      <c r="DH3" s="17"/>
      <c r="DI3" s="17"/>
      <c r="DJ3" s="17"/>
      <c r="DK3" s="17"/>
      <c r="DL3" s="19"/>
      <c r="DM3" s="17"/>
      <c r="DN3" s="17"/>
      <c r="DO3" s="17"/>
      <c r="DP3" s="17"/>
      <c r="DQ3" s="17"/>
      <c r="DR3" s="17"/>
      <c r="DS3" s="16"/>
      <c r="DT3" s="17"/>
      <c r="DU3" s="17"/>
      <c r="DV3" s="17"/>
      <c r="DW3" s="17"/>
      <c r="DX3" s="17"/>
      <c r="DY3" s="17"/>
      <c r="DZ3" s="17"/>
      <c r="EA3" s="18"/>
      <c r="EB3" s="17"/>
      <c r="EC3" s="17"/>
      <c r="ED3" s="17"/>
      <c r="EE3" s="17"/>
      <c r="EF3" s="19"/>
      <c r="EG3" s="17"/>
      <c r="EH3" s="17"/>
      <c r="EI3" s="17"/>
      <c r="EJ3" s="17"/>
      <c r="EK3" s="17"/>
      <c r="EL3" s="17"/>
      <c r="EM3" s="16"/>
      <c r="EN3" s="17"/>
      <c r="EO3" s="17"/>
      <c r="EP3" s="17"/>
      <c r="EQ3" s="17"/>
      <c r="ER3" s="17"/>
      <c r="ES3" s="17"/>
      <c r="ET3" s="17"/>
      <c r="EU3" s="18"/>
      <c r="EV3" s="17"/>
      <c r="EW3" s="17"/>
      <c r="EX3" s="17"/>
      <c r="EY3" s="17"/>
      <c r="EZ3" s="19"/>
      <c r="FA3" s="17"/>
      <c r="FB3" s="17"/>
      <c r="FC3" s="17"/>
      <c r="FD3" s="17"/>
      <c r="FE3" s="17"/>
      <c r="FF3" s="17"/>
      <c r="FG3" s="16"/>
      <c r="FH3" s="17"/>
      <c r="FI3" s="17"/>
      <c r="FJ3" s="17"/>
      <c r="FK3" s="17"/>
      <c r="FL3" s="17"/>
      <c r="FM3" s="17"/>
      <c r="FN3" s="17"/>
      <c r="FO3" s="18"/>
      <c r="FP3" s="17"/>
      <c r="FQ3" s="17"/>
      <c r="FR3" s="17"/>
      <c r="FS3" s="17"/>
      <c r="FT3" s="19"/>
      <c r="FU3" s="17"/>
      <c r="FV3" s="17"/>
      <c r="FW3" s="17"/>
      <c r="FX3" s="17"/>
      <c r="FY3" s="17"/>
      <c r="FZ3" s="17"/>
      <c r="GA3" s="16"/>
      <c r="GB3" s="17"/>
      <c r="GC3" s="17"/>
      <c r="GD3" s="17"/>
      <c r="GE3" s="17"/>
      <c r="GF3" s="17"/>
      <c r="GG3" s="17"/>
      <c r="GH3" s="17"/>
      <c r="GI3" s="18"/>
      <c r="GJ3" s="17"/>
      <c r="GK3" s="17"/>
      <c r="GL3" s="17"/>
      <c r="GM3" s="17"/>
      <c r="GN3" s="19"/>
      <c r="GO3" s="17"/>
      <c r="GP3" s="17"/>
      <c r="GQ3" s="17"/>
      <c r="GR3" s="17"/>
      <c r="GS3" s="17"/>
      <c r="GT3" s="17"/>
      <c r="GU3" s="16"/>
      <c r="GV3" s="17"/>
      <c r="GW3" s="17"/>
      <c r="GX3" s="17"/>
      <c r="GY3" s="17"/>
      <c r="GZ3" s="17"/>
      <c r="HA3" s="17"/>
      <c r="HB3" s="17"/>
      <c r="HC3" s="18"/>
      <c r="HD3" s="17"/>
      <c r="HE3" s="17"/>
      <c r="HF3" s="17"/>
      <c r="HG3" s="17"/>
      <c r="HH3" s="19"/>
      <c r="HI3" s="17"/>
      <c r="HJ3" s="17"/>
      <c r="HK3" s="17"/>
      <c r="HL3" s="17"/>
      <c r="HM3" s="17"/>
      <c r="HN3" s="17"/>
      <c r="HO3" s="16"/>
      <c r="HP3" s="17"/>
      <c r="HQ3" s="17"/>
      <c r="HR3" s="17"/>
      <c r="HS3" s="17"/>
      <c r="HT3" s="17"/>
      <c r="HU3" s="17"/>
      <c r="HV3" s="17"/>
      <c r="HW3" s="18"/>
      <c r="HX3" s="17"/>
      <c r="HY3" s="17"/>
      <c r="HZ3" s="17"/>
      <c r="IA3" s="17"/>
      <c r="IB3" s="19"/>
      <c r="IC3" s="17"/>
      <c r="ID3" s="17"/>
      <c r="IE3" s="17"/>
      <c r="IF3" s="17"/>
      <c r="IG3" s="17"/>
      <c r="IH3" s="17"/>
      <c r="II3" s="16"/>
      <c r="IJ3" s="17"/>
      <c r="IK3" s="17"/>
      <c r="IL3" s="17"/>
      <c r="IM3" s="17"/>
      <c r="IN3" s="17"/>
      <c r="IO3" s="17"/>
      <c r="IP3" s="17"/>
      <c r="IQ3" s="18"/>
      <c r="IR3" s="17"/>
      <c r="IS3" s="17"/>
      <c r="IT3" s="17"/>
      <c r="IU3" s="17"/>
      <c r="IV3" s="19"/>
      <c r="IW3" s="17"/>
      <c r="IX3" s="17"/>
      <c r="IY3" s="17"/>
      <c r="IZ3" s="17"/>
      <c r="JA3" s="17"/>
      <c r="JB3" s="17"/>
    </row>
    <row r="4" spans="1:262" s="26" customFormat="1" ht="13.5" customHeight="1" x14ac:dyDescent="0.25">
      <c r="A4" s="20" t="s">
        <v>22</v>
      </c>
      <c r="B4" s="21"/>
      <c r="C4" s="22">
        <v>8046247</v>
      </c>
      <c r="D4" s="23"/>
      <c r="E4" s="23"/>
      <c r="F4" s="23"/>
      <c r="G4" s="23"/>
      <c r="H4" s="23"/>
      <c r="I4" s="23"/>
      <c r="J4" s="23"/>
      <c r="K4" s="24"/>
      <c r="L4" s="23"/>
      <c r="M4" s="23"/>
      <c r="N4" s="23"/>
      <c r="O4" s="23"/>
      <c r="P4" s="25"/>
      <c r="Q4" s="23"/>
      <c r="R4" s="23"/>
      <c r="S4" s="23"/>
      <c r="T4" s="23"/>
      <c r="U4" s="23"/>
      <c r="V4" s="23"/>
      <c r="W4" s="22">
        <v>8046086</v>
      </c>
      <c r="X4" s="23"/>
      <c r="Y4" s="23"/>
      <c r="Z4" s="23"/>
      <c r="AA4" s="23"/>
      <c r="AB4" s="23"/>
      <c r="AC4" s="23"/>
      <c r="AD4" s="23"/>
      <c r="AE4" s="24"/>
      <c r="AF4" s="23"/>
      <c r="AG4" s="23"/>
      <c r="AH4" s="23"/>
      <c r="AI4" s="23"/>
      <c r="AJ4" s="25"/>
      <c r="AK4" s="23"/>
      <c r="AL4" s="23"/>
      <c r="AM4" s="23"/>
      <c r="AN4" s="23"/>
      <c r="AO4" s="23"/>
      <c r="AP4" s="23"/>
      <c r="AQ4" s="22">
        <v>8041386</v>
      </c>
      <c r="AR4" s="23"/>
      <c r="AS4" s="23"/>
      <c r="AT4" s="23"/>
      <c r="AU4" s="23"/>
      <c r="AV4" s="23"/>
      <c r="AW4" s="23"/>
      <c r="AX4" s="23"/>
      <c r="AY4" s="24"/>
      <c r="AZ4" s="23"/>
      <c r="BA4" s="23"/>
      <c r="BB4" s="23"/>
      <c r="BC4" s="23"/>
      <c r="BD4" s="25"/>
      <c r="BE4" s="23"/>
      <c r="BF4" s="23"/>
      <c r="BG4" s="23"/>
      <c r="BH4" s="23"/>
      <c r="BI4" s="23"/>
      <c r="BJ4" s="23"/>
      <c r="BK4" s="16">
        <v>8008353</v>
      </c>
      <c r="BL4" s="23"/>
      <c r="BM4" s="23"/>
      <c r="BN4" s="23"/>
      <c r="BO4" s="23"/>
      <c r="BP4" s="23"/>
      <c r="BQ4" s="23"/>
      <c r="BR4" s="23"/>
      <c r="BS4" s="24"/>
      <c r="BT4" s="23"/>
      <c r="BU4" s="23"/>
      <c r="BV4" s="23"/>
      <c r="BW4" s="23"/>
      <c r="BX4" s="25"/>
      <c r="BY4" s="23"/>
      <c r="BZ4" s="23"/>
      <c r="CA4" s="23"/>
      <c r="CB4" s="23"/>
      <c r="CC4" s="23"/>
      <c r="CD4" s="23"/>
      <c r="CE4" s="22"/>
      <c r="CF4" s="23"/>
      <c r="CG4" s="23"/>
      <c r="CH4" s="23"/>
      <c r="CI4" s="23"/>
      <c r="CJ4" s="23"/>
      <c r="CK4" s="23"/>
      <c r="CL4" s="23"/>
      <c r="CM4" s="24"/>
      <c r="CN4" s="23"/>
      <c r="CO4" s="23"/>
      <c r="CP4" s="23"/>
      <c r="CQ4" s="23"/>
      <c r="CR4" s="25"/>
      <c r="CS4" s="23"/>
      <c r="CT4" s="23"/>
      <c r="CU4" s="23"/>
      <c r="CV4" s="23"/>
      <c r="CW4" s="23"/>
      <c r="CX4" s="23"/>
      <c r="CY4" s="22"/>
      <c r="CZ4" s="23"/>
      <c r="DA4" s="23"/>
      <c r="DB4" s="23"/>
      <c r="DC4" s="23"/>
      <c r="DD4" s="23"/>
      <c r="DE4" s="23"/>
      <c r="DF4" s="23"/>
      <c r="DG4" s="24"/>
      <c r="DH4" s="23"/>
      <c r="DI4" s="23"/>
      <c r="DJ4" s="23"/>
      <c r="DK4" s="23"/>
      <c r="DL4" s="25"/>
      <c r="DM4" s="23"/>
      <c r="DN4" s="23"/>
      <c r="DO4" s="23"/>
      <c r="DP4" s="23"/>
      <c r="DQ4" s="23"/>
      <c r="DR4" s="23"/>
      <c r="DS4" s="22"/>
      <c r="DT4" s="23"/>
      <c r="DU4" s="23"/>
      <c r="DV4" s="23"/>
      <c r="DW4" s="23"/>
      <c r="DX4" s="23"/>
      <c r="DY4" s="23"/>
      <c r="DZ4" s="23"/>
      <c r="EA4" s="24"/>
      <c r="EB4" s="23"/>
      <c r="EC4" s="23"/>
      <c r="ED4" s="23"/>
      <c r="EE4" s="23"/>
      <c r="EF4" s="25"/>
      <c r="EG4" s="23"/>
      <c r="EH4" s="23"/>
      <c r="EI4" s="23"/>
      <c r="EJ4" s="23"/>
      <c r="EK4" s="23"/>
      <c r="EL4" s="23"/>
      <c r="EM4" s="22"/>
      <c r="EN4" s="23"/>
      <c r="EO4" s="23"/>
      <c r="EP4" s="23"/>
      <c r="EQ4" s="23"/>
      <c r="ER4" s="23"/>
      <c r="ES4" s="23"/>
      <c r="ET4" s="23"/>
      <c r="EU4" s="24"/>
      <c r="EV4" s="23"/>
      <c r="EW4" s="23"/>
      <c r="EX4" s="23"/>
      <c r="EY4" s="23"/>
      <c r="EZ4" s="25"/>
      <c r="FA4" s="23"/>
      <c r="FB4" s="23"/>
      <c r="FC4" s="23"/>
      <c r="FD4" s="23"/>
      <c r="FE4" s="23"/>
      <c r="FF4" s="23"/>
      <c r="FG4" s="22"/>
      <c r="FH4" s="23"/>
      <c r="FI4" s="23"/>
      <c r="FJ4" s="23"/>
      <c r="FK4" s="23"/>
      <c r="FL4" s="23"/>
      <c r="FM4" s="23"/>
      <c r="FN4" s="23"/>
      <c r="FO4" s="24"/>
      <c r="FP4" s="23"/>
      <c r="FQ4" s="23"/>
      <c r="FR4" s="23"/>
      <c r="FS4" s="23"/>
      <c r="FT4" s="25"/>
      <c r="FU4" s="23"/>
      <c r="FV4" s="23"/>
      <c r="FW4" s="23"/>
      <c r="FX4" s="23"/>
      <c r="FY4" s="23"/>
      <c r="FZ4" s="23"/>
      <c r="GA4" s="22"/>
      <c r="GB4" s="23"/>
      <c r="GC4" s="23"/>
      <c r="GD4" s="23"/>
      <c r="GE4" s="23"/>
      <c r="GF4" s="23"/>
      <c r="GG4" s="23"/>
      <c r="GH4" s="23"/>
      <c r="GI4" s="24"/>
      <c r="GJ4" s="23"/>
      <c r="GK4" s="23"/>
      <c r="GL4" s="23"/>
      <c r="GM4" s="23"/>
      <c r="GN4" s="25"/>
      <c r="GO4" s="23"/>
      <c r="GP4" s="23"/>
      <c r="GQ4" s="23"/>
      <c r="GR4" s="23"/>
      <c r="GS4" s="23"/>
      <c r="GT4" s="23"/>
      <c r="GU4" s="22"/>
      <c r="GV4" s="23"/>
      <c r="GW4" s="23"/>
      <c r="GX4" s="23"/>
      <c r="GY4" s="23"/>
      <c r="GZ4" s="23"/>
      <c r="HA4" s="23"/>
      <c r="HB4" s="23"/>
      <c r="HC4" s="24"/>
      <c r="HD4" s="23"/>
      <c r="HE4" s="23"/>
      <c r="HF4" s="23"/>
      <c r="HG4" s="23"/>
      <c r="HH4" s="25"/>
      <c r="HI4" s="23"/>
      <c r="HJ4" s="23"/>
      <c r="HK4" s="23"/>
      <c r="HL4" s="23"/>
      <c r="HM4" s="23"/>
      <c r="HN4" s="23"/>
      <c r="HO4" s="22"/>
      <c r="HP4" s="23"/>
      <c r="HQ4" s="23"/>
      <c r="HR4" s="23"/>
      <c r="HS4" s="23"/>
      <c r="HT4" s="23"/>
      <c r="HU4" s="23"/>
      <c r="HV4" s="23"/>
      <c r="HW4" s="24"/>
      <c r="HX4" s="23"/>
      <c r="HY4" s="23"/>
      <c r="HZ4" s="23"/>
      <c r="IA4" s="23"/>
      <c r="IB4" s="25"/>
      <c r="IC4" s="23"/>
      <c r="ID4" s="23"/>
      <c r="IE4" s="23"/>
      <c r="IF4" s="23"/>
      <c r="IG4" s="23"/>
      <c r="IH4" s="23"/>
      <c r="II4" s="22"/>
      <c r="IJ4" s="23"/>
      <c r="IK4" s="23"/>
      <c r="IL4" s="23"/>
      <c r="IM4" s="23"/>
      <c r="IN4" s="23"/>
      <c r="IO4" s="23"/>
      <c r="IP4" s="23"/>
      <c r="IQ4" s="24"/>
      <c r="IR4" s="23"/>
      <c r="IS4" s="23"/>
      <c r="IT4" s="23"/>
      <c r="IU4" s="23"/>
      <c r="IV4" s="25"/>
      <c r="IW4" s="23"/>
      <c r="IX4" s="23"/>
      <c r="IY4" s="23"/>
      <c r="IZ4" s="23"/>
      <c r="JA4" s="23"/>
      <c r="JB4" s="23"/>
    </row>
    <row r="5" spans="1:262" s="26" customFormat="1" ht="13.5" customHeight="1" x14ac:dyDescent="0.25">
      <c r="A5" s="20" t="s">
        <v>23</v>
      </c>
      <c r="B5" s="21"/>
      <c r="C5" s="22">
        <v>3097657</v>
      </c>
      <c r="D5" s="23"/>
      <c r="E5" s="23"/>
      <c r="F5" s="23"/>
      <c r="G5" s="23"/>
      <c r="H5" s="23"/>
      <c r="I5" s="23"/>
      <c r="J5" s="23"/>
      <c r="K5" s="24"/>
      <c r="L5" s="23"/>
      <c r="M5" s="23"/>
      <c r="N5" s="23"/>
      <c r="O5" s="23"/>
      <c r="P5" s="25"/>
      <c r="Q5" s="23"/>
      <c r="R5" s="23"/>
      <c r="S5" s="23"/>
      <c r="T5" s="23"/>
      <c r="U5" s="23"/>
      <c r="V5" s="23"/>
      <c r="W5" s="22">
        <v>2921779</v>
      </c>
      <c r="X5" s="23"/>
      <c r="Y5" s="23"/>
      <c r="Z5" s="23"/>
      <c r="AA5" s="23"/>
      <c r="AB5" s="23"/>
      <c r="AC5" s="23"/>
      <c r="AD5" s="23"/>
      <c r="AE5" s="24"/>
      <c r="AF5" s="23"/>
      <c r="AG5" s="23"/>
      <c r="AH5" s="23"/>
      <c r="AI5" s="23"/>
      <c r="AJ5" s="25"/>
      <c r="AK5" s="23"/>
      <c r="AL5" s="23"/>
      <c r="AM5" s="23"/>
      <c r="AN5" s="23"/>
      <c r="AO5" s="23"/>
      <c r="AP5" s="23"/>
      <c r="AQ5" s="22">
        <v>2329304</v>
      </c>
      <c r="AR5" s="23"/>
      <c r="AS5" s="23"/>
      <c r="AT5" s="23"/>
      <c r="AU5" s="23"/>
      <c r="AV5" s="23"/>
      <c r="AW5" s="23"/>
      <c r="AX5" s="23"/>
      <c r="AY5" s="24"/>
      <c r="AZ5" s="23"/>
      <c r="BA5" s="23"/>
      <c r="BB5" s="23"/>
      <c r="BC5" s="23"/>
      <c r="BD5" s="25"/>
      <c r="BE5" s="23"/>
      <c r="BF5" s="23"/>
      <c r="BG5" s="23"/>
      <c r="BH5" s="23"/>
      <c r="BI5" s="23"/>
      <c r="BJ5" s="23"/>
      <c r="BK5" s="22">
        <v>3489645</v>
      </c>
      <c r="BL5" s="23"/>
      <c r="BM5" s="23"/>
      <c r="BN5" s="23"/>
      <c r="BO5" s="23"/>
      <c r="BP5" s="23"/>
      <c r="BQ5" s="23"/>
      <c r="BR5" s="23"/>
      <c r="BS5" s="24"/>
      <c r="BT5" s="23"/>
      <c r="BU5" s="23"/>
      <c r="BV5" s="23"/>
      <c r="BW5" s="23"/>
      <c r="BX5" s="25"/>
      <c r="BY5" s="23"/>
      <c r="BZ5" s="23"/>
      <c r="CA5" s="23"/>
      <c r="CB5" s="23"/>
      <c r="CC5" s="23"/>
      <c r="CD5" s="23"/>
      <c r="CE5" s="22"/>
      <c r="CF5" s="23"/>
      <c r="CG5" s="23"/>
      <c r="CH5" s="23"/>
      <c r="CI5" s="23"/>
      <c r="CJ5" s="23"/>
      <c r="CK5" s="23"/>
      <c r="CL5" s="23"/>
      <c r="CM5" s="24"/>
      <c r="CN5" s="23"/>
      <c r="CO5" s="23"/>
      <c r="CP5" s="23"/>
      <c r="CQ5" s="23"/>
      <c r="CR5" s="25"/>
      <c r="CS5" s="23"/>
      <c r="CT5" s="23"/>
      <c r="CU5" s="23"/>
      <c r="CV5" s="23"/>
      <c r="CW5" s="23"/>
      <c r="CX5" s="23"/>
      <c r="CY5" s="22"/>
      <c r="CZ5" s="23"/>
      <c r="DA5" s="23"/>
      <c r="DB5" s="23"/>
      <c r="DC5" s="23"/>
      <c r="DD5" s="23"/>
      <c r="DE5" s="23"/>
      <c r="DF5" s="23"/>
      <c r="DG5" s="24"/>
      <c r="DH5" s="23"/>
      <c r="DI5" s="23"/>
      <c r="DJ5" s="23"/>
      <c r="DK5" s="23"/>
      <c r="DL5" s="25"/>
      <c r="DM5" s="23"/>
      <c r="DN5" s="23"/>
      <c r="DO5" s="23"/>
      <c r="DP5" s="23"/>
      <c r="DQ5" s="23"/>
      <c r="DR5" s="23"/>
      <c r="DS5" s="22"/>
      <c r="DT5" s="23"/>
      <c r="DU5" s="23"/>
      <c r="DV5" s="23"/>
      <c r="DW5" s="23"/>
      <c r="DX5" s="23"/>
      <c r="DY5" s="23"/>
      <c r="DZ5" s="23"/>
      <c r="EA5" s="24"/>
      <c r="EB5" s="23"/>
      <c r="EC5" s="23"/>
      <c r="ED5" s="23"/>
      <c r="EE5" s="23"/>
      <c r="EF5" s="25"/>
      <c r="EG5" s="23"/>
      <c r="EH5" s="23"/>
      <c r="EI5" s="23"/>
      <c r="EJ5" s="23"/>
      <c r="EK5" s="23"/>
      <c r="EL5" s="23"/>
      <c r="EM5" s="22"/>
      <c r="EN5" s="23"/>
      <c r="EO5" s="23"/>
      <c r="EP5" s="23"/>
      <c r="EQ5" s="23"/>
      <c r="ER5" s="23"/>
      <c r="ES5" s="23"/>
      <c r="ET5" s="23"/>
      <c r="EU5" s="24"/>
      <c r="EV5" s="23"/>
      <c r="EW5" s="23"/>
      <c r="EX5" s="23"/>
      <c r="EY5" s="23"/>
      <c r="EZ5" s="25"/>
      <c r="FA5" s="23"/>
      <c r="FB5" s="23"/>
      <c r="FC5" s="23"/>
      <c r="FD5" s="23"/>
      <c r="FE5" s="23"/>
      <c r="FF5" s="23"/>
      <c r="FG5" s="22"/>
      <c r="FH5" s="23"/>
      <c r="FI5" s="23"/>
      <c r="FJ5" s="23"/>
      <c r="FK5" s="23"/>
      <c r="FL5" s="23"/>
      <c r="FM5" s="23"/>
      <c r="FN5" s="23"/>
      <c r="FO5" s="24"/>
      <c r="FP5" s="23"/>
      <c r="FQ5" s="23"/>
      <c r="FR5" s="23"/>
      <c r="FS5" s="23"/>
      <c r="FT5" s="25"/>
      <c r="FU5" s="23"/>
      <c r="FV5" s="23"/>
      <c r="FW5" s="23"/>
      <c r="FX5" s="23"/>
      <c r="FY5" s="23"/>
      <c r="FZ5" s="23"/>
      <c r="GA5" s="22"/>
      <c r="GB5" s="23"/>
      <c r="GC5" s="23"/>
      <c r="GD5" s="23"/>
      <c r="GE5" s="23"/>
      <c r="GF5" s="23"/>
      <c r="GG5" s="23"/>
      <c r="GH5" s="23"/>
      <c r="GI5" s="24"/>
      <c r="GJ5" s="23"/>
      <c r="GK5" s="23"/>
      <c r="GL5" s="23"/>
      <c r="GM5" s="23"/>
      <c r="GN5" s="25"/>
      <c r="GO5" s="23"/>
      <c r="GP5" s="23"/>
      <c r="GQ5" s="23"/>
      <c r="GR5" s="23"/>
      <c r="GS5" s="23"/>
      <c r="GT5" s="23"/>
      <c r="GU5" s="22"/>
      <c r="GV5" s="23"/>
      <c r="GW5" s="23"/>
      <c r="GX5" s="23"/>
      <c r="GY5" s="23"/>
      <c r="GZ5" s="23"/>
      <c r="HA5" s="23"/>
      <c r="HB5" s="23"/>
      <c r="HC5" s="24"/>
      <c r="HD5" s="23"/>
      <c r="HE5" s="23"/>
      <c r="HF5" s="23"/>
      <c r="HG5" s="23"/>
      <c r="HH5" s="25"/>
      <c r="HI5" s="23"/>
      <c r="HJ5" s="23"/>
      <c r="HK5" s="23"/>
      <c r="HL5" s="23"/>
      <c r="HM5" s="23"/>
      <c r="HN5" s="23"/>
      <c r="HO5" s="22"/>
      <c r="HP5" s="23"/>
      <c r="HQ5" s="23"/>
      <c r="HR5" s="23"/>
      <c r="HS5" s="23"/>
      <c r="HT5" s="23"/>
      <c r="HU5" s="23"/>
      <c r="HV5" s="23"/>
      <c r="HW5" s="24"/>
      <c r="HX5" s="23"/>
      <c r="HY5" s="23"/>
      <c r="HZ5" s="23"/>
      <c r="IA5" s="23"/>
      <c r="IB5" s="25"/>
      <c r="IC5" s="23"/>
      <c r="ID5" s="23"/>
      <c r="IE5" s="23"/>
      <c r="IF5" s="23"/>
      <c r="IG5" s="23"/>
      <c r="IH5" s="23"/>
      <c r="II5" s="22"/>
      <c r="IJ5" s="23"/>
      <c r="IK5" s="23"/>
      <c r="IL5" s="23"/>
      <c r="IM5" s="23"/>
      <c r="IN5" s="23"/>
      <c r="IO5" s="23"/>
      <c r="IP5" s="23"/>
      <c r="IQ5" s="24"/>
      <c r="IR5" s="23"/>
      <c r="IS5" s="23"/>
      <c r="IT5" s="23"/>
      <c r="IU5" s="23"/>
      <c r="IV5" s="25"/>
      <c r="IW5" s="23"/>
      <c r="IX5" s="23"/>
      <c r="IY5" s="23"/>
      <c r="IZ5" s="23"/>
      <c r="JA5" s="23"/>
      <c r="JB5" s="23"/>
    </row>
    <row r="6" spans="1:262" s="35" customFormat="1" ht="13.5" customHeight="1" x14ac:dyDescent="0.25">
      <c r="A6" s="27" t="s">
        <v>60</v>
      </c>
      <c r="B6" s="28"/>
      <c r="C6" s="29">
        <v>0.38500000000000001</v>
      </c>
      <c r="D6" s="30"/>
      <c r="E6" s="30"/>
      <c r="F6" s="30"/>
      <c r="G6" s="30"/>
      <c r="H6" s="30"/>
      <c r="I6" s="30"/>
      <c r="J6" s="30"/>
      <c r="K6" s="31"/>
      <c r="L6" s="30"/>
      <c r="M6" s="30"/>
      <c r="N6" s="30"/>
      <c r="O6" s="30"/>
      <c r="P6" s="32"/>
      <c r="Q6" s="30"/>
      <c r="R6" s="30"/>
      <c r="S6" s="30"/>
      <c r="T6" s="30"/>
      <c r="U6" s="30"/>
      <c r="V6" s="30"/>
      <c r="W6" s="33">
        <v>0.36309999999999998</v>
      </c>
      <c r="X6" s="30"/>
      <c r="Y6" s="30"/>
      <c r="Z6" s="30"/>
      <c r="AA6" s="30"/>
      <c r="AB6" s="30"/>
      <c r="AC6" s="30"/>
      <c r="AD6" s="30"/>
      <c r="AE6" s="31"/>
      <c r="AF6" s="30"/>
      <c r="AG6" s="30"/>
      <c r="AH6" s="30"/>
      <c r="AI6" s="30"/>
      <c r="AJ6" s="32"/>
      <c r="AK6" s="30"/>
      <c r="AL6" s="30"/>
      <c r="AM6" s="30"/>
      <c r="AN6" s="30"/>
      <c r="AO6" s="30"/>
      <c r="AP6" s="30"/>
      <c r="AQ6" s="34">
        <v>0.28970000000000001</v>
      </c>
      <c r="AR6" s="30"/>
      <c r="AS6" s="30"/>
      <c r="AT6" s="30"/>
      <c r="AU6" s="30"/>
      <c r="AV6" s="30"/>
      <c r="AW6" s="30"/>
      <c r="AX6" s="30"/>
      <c r="AY6" s="31"/>
      <c r="AZ6" s="30"/>
      <c r="BA6" s="30"/>
      <c r="BB6" s="30"/>
      <c r="BC6" s="30"/>
      <c r="BD6" s="32"/>
      <c r="BE6" s="30"/>
      <c r="BF6" s="30"/>
      <c r="BG6" s="30"/>
      <c r="BH6" s="30"/>
      <c r="BI6" s="30"/>
      <c r="BJ6" s="30"/>
      <c r="BK6" s="34">
        <f>BK5/BK4</f>
        <v>0.43575064685585163</v>
      </c>
      <c r="BL6" s="30"/>
      <c r="BM6" s="30"/>
      <c r="BN6" s="30"/>
      <c r="BO6" s="30"/>
      <c r="BP6" s="30"/>
      <c r="BQ6" s="30"/>
      <c r="BR6" s="30"/>
      <c r="BS6" s="31"/>
      <c r="BT6" s="30"/>
      <c r="BU6" s="30"/>
      <c r="BV6" s="30"/>
      <c r="BW6" s="30"/>
      <c r="BX6" s="32"/>
      <c r="BY6" s="30"/>
      <c r="BZ6" s="30"/>
      <c r="CA6" s="30"/>
      <c r="CB6" s="30"/>
      <c r="CC6" s="30"/>
      <c r="CD6" s="30"/>
      <c r="CE6" s="29"/>
      <c r="CF6" s="30"/>
      <c r="CG6" s="30"/>
      <c r="CH6" s="30"/>
      <c r="CI6" s="30"/>
      <c r="CJ6" s="30"/>
      <c r="CK6" s="30"/>
      <c r="CL6" s="30"/>
      <c r="CM6" s="31"/>
      <c r="CN6" s="30"/>
      <c r="CO6" s="30"/>
      <c r="CP6" s="30"/>
      <c r="CQ6" s="30"/>
      <c r="CR6" s="32"/>
      <c r="CS6" s="30"/>
      <c r="CT6" s="30"/>
      <c r="CU6" s="30"/>
      <c r="CV6" s="30"/>
      <c r="CW6" s="30"/>
      <c r="CX6" s="30"/>
      <c r="CY6" s="29"/>
      <c r="CZ6" s="30"/>
      <c r="DA6" s="30"/>
      <c r="DB6" s="30"/>
      <c r="DC6" s="30"/>
      <c r="DD6" s="30"/>
      <c r="DE6" s="30"/>
      <c r="DF6" s="30"/>
      <c r="DG6" s="31"/>
      <c r="DH6" s="30"/>
      <c r="DI6" s="30"/>
      <c r="DJ6" s="30"/>
      <c r="DK6" s="30"/>
      <c r="DL6" s="32"/>
      <c r="DM6" s="30"/>
      <c r="DN6" s="30"/>
      <c r="DO6" s="30"/>
      <c r="DP6" s="30"/>
      <c r="DQ6" s="30"/>
      <c r="DR6" s="30"/>
      <c r="DS6" s="29"/>
      <c r="DT6" s="30"/>
      <c r="DU6" s="30"/>
      <c r="DV6" s="30"/>
      <c r="DW6" s="30"/>
      <c r="DX6" s="30"/>
      <c r="DY6" s="30"/>
      <c r="DZ6" s="30"/>
      <c r="EA6" s="31"/>
      <c r="EB6" s="30"/>
      <c r="EC6" s="30"/>
      <c r="ED6" s="30"/>
      <c r="EE6" s="30"/>
      <c r="EF6" s="32"/>
      <c r="EG6" s="30"/>
      <c r="EH6" s="30"/>
      <c r="EI6" s="30"/>
      <c r="EJ6" s="30"/>
      <c r="EK6" s="30"/>
      <c r="EL6" s="30"/>
      <c r="EM6" s="29"/>
      <c r="EN6" s="30"/>
      <c r="EO6" s="30"/>
      <c r="EP6" s="30"/>
      <c r="EQ6" s="30"/>
      <c r="ER6" s="30"/>
      <c r="ES6" s="30"/>
      <c r="ET6" s="30"/>
      <c r="EU6" s="31"/>
      <c r="EV6" s="30"/>
      <c r="EW6" s="30"/>
      <c r="EX6" s="30"/>
      <c r="EY6" s="30"/>
      <c r="EZ6" s="32"/>
      <c r="FA6" s="30"/>
      <c r="FB6" s="30"/>
      <c r="FC6" s="30"/>
      <c r="FD6" s="30"/>
      <c r="FE6" s="30"/>
      <c r="FF6" s="30"/>
      <c r="FG6" s="29"/>
      <c r="FH6" s="30"/>
      <c r="FI6" s="30"/>
      <c r="FJ6" s="30"/>
      <c r="FK6" s="30"/>
      <c r="FL6" s="30"/>
      <c r="FM6" s="30"/>
      <c r="FN6" s="30"/>
      <c r="FO6" s="31"/>
      <c r="FP6" s="30"/>
      <c r="FQ6" s="30"/>
      <c r="FR6" s="30"/>
      <c r="FS6" s="30"/>
      <c r="FT6" s="32"/>
      <c r="FU6" s="30"/>
      <c r="FV6" s="30"/>
      <c r="FW6" s="30"/>
      <c r="FX6" s="30"/>
      <c r="FY6" s="30"/>
      <c r="FZ6" s="30"/>
      <c r="GA6" s="29"/>
      <c r="GB6" s="30"/>
      <c r="GC6" s="30"/>
      <c r="GD6" s="30"/>
      <c r="GE6" s="30"/>
      <c r="GF6" s="30"/>
      <c r="GG6" s="30"/>
      <c r="GH6" s="30"/>
      <c r="GI6" s="31"/>
      <c r="GJ6" s="30"/>
      <c r="GK6" s="30"/>
      <c r="GL6" s="30"/>
      <c r="GM6" s="30"/>
      <c r="GN6" s="32"/>
      <c r="GO6" s="30"/>
      <c r="GP6" s="30"/>
      <c r="GQ6" s="30"/>
      <c r="GR6" s="30"/>
      <c r="GS6" s="30"/>
      <c r="GT6" s="30"/>
      <c r="GU6" s="29"/>
      <c r="GV6" s="30"/>
      <c r="GW6" s="30"/>
      <c r="GX6" s="30"/>
      <c r="GY6" s="30"/>
      <c r="GZ6" s="30"/>
      <c r="HA6" s="30"/>
      <c r="HB6" s="30"/>
      <c r="HC6" s="31"/>
      <c r="HD6" s="30"/>
      <c r="HE6" s="30"/>
      <c r="HF6" s="30"/>
      <c r="HG6" s="30"/>
      <c r="HH6" s="32"/>
      <c r="HI6" s="30"/>
      <c r="HJ6" s="30"/>
      <c r="HK6" s="30"/>
      <c r="HL6" s="30"/>
      <c r="HM6" s="30"/>
      <c r="HN6" s="30"/>
      <c r="HO6" s="29"/>
      <c r="HP6" s="30"/>
      <c r="HQ6" s="30"/>
      <c r="HR6" s="30"/>
      <c r="HS6" s="30"/>
      <c r="HT6" s="30"/>
      <c r="HU6" s="30"/>
      <c r="HV6" s="30"/>
      <c r="HW6" s="31"/>
      <c r="HX6" s="30"/>
      <c r="HY6" s="30"/>
      <c r="HZ6" s="30"/>
      <c r="IA6" s="30"/>
      <c r="IB6" s="32"/>
      <c r="IC6" s="30"/>
      <c r="ID6" s="30"/>
      <c r="IE6" s="30"/>
      <c r="IF6" s="30"/>
      <c r="IG6" s="30"/>
      <c r="IH6" s="30"/>
      <c r="II6" s="29"/>
      <c r="IJ6" s="30"/>
      <c r="IK6" s="30"/>
      <c r="IL6" s="30"/>
      <c r="IM6" s="30"/>
      <c r="IN6" s="30"/>
      <c r="IO6" s="30"/>
      <c r="IP6" s="30"/>
      <c r="IQ6" s="31"/>
      <c r="IR6" s="30"/>
      <c r="IS6" s="30"/>
      <c r="IT6" s="30"/>
      <c r="IU6" s="30"/>
      <c r="IV6" s="32"/>
      <c r="IW6" s="30"/>
      <c r="IX6" s="30"/>
      <c r="IY6" s="30"/>
      <c r="IZ6" s="30"/>
      <c r="JA6" s="30"/>
      <c r="JB6" s="30"/>
    </row>
    <row r="7" spans="1:262" s="26" customFormat="1" ht="13.5" customHeight="1" x14ac:dyDescent="0.25">
      <c r="A7" s="20" t="s">
        <v>24</v>
      </c>
      <c r="B7" s="21"/>
      <c r="C7" s="22">
        <v>3075450</v>
      </c>
      <c r="D7" s="23"/>
      <c r="E7" s="23"/>
      <c r="F7" s="23"/>
      <c r="G7" s="23"/>
      <c r="H7" s="23"/>
      <c r="I7" s="23"/>
      <c r="J7" s="23"/>
      <c r="K7" s="24"/>
      <c r="L7" s="23"/>
      <c r="M7" s="23"/>
      <c r="N7" s="23"/>
      <c r="O7" s="23"/>
      <c r="P7" s="25"/>
      <c r="Q7" s="23"/>
      <c r="R7" s="23"/>
      <c r="S7" s="23"/>
      <c r="T7" s="23"/>
      <c r="U7" s="23"/>
      <c r="V7" s="23"/>
      <c r="W7" s="22">
        <v>2896179</v>
      </c>
      <c r="X7" s="23"/>
      <c r="Y7" s="23"/>
      <c r="Z7" s="23"/>
      <c r="AA7" s="23"/>
      <c r="AB7" s="23"/>
      <c r="AC7" s="23"/>
      <c r="AD7" s="23"/>
      <c r="AE7" s="24"/>
      <c r="AF7" s="23"/>
      <c r="AG7" s="23"/>
      <c r="AH7" s="23"/>
      <c r="AI7" s="23"/>
      <c r="AJ7" s="25"/>
      <c r="AK7" s="23"/>
      <c r="AL7" s="23"/>
      <c r="AM7" s="23"/>
      <c r="AN7" s="23"/>
      <c r="AO7" s="23"/>
      <c r="AP7" s="23"/>
      <c r="AQ7" s="22">
        <v>2319493</v>
      </c>
      <c r="AR7" s="23"/>
      <c r="AS7" s="23"/>
      <c r="AT7" s="23"/>
      <c r="AU7" s="23"/>
      <c r="AV7" s="23"/>
      <c r="AW7" s="23"/>
      <c r="AX7" s="23"/>
      <c r="AY7" s="24"/>
      <c r="AZ7" s="23"/>
      <c r="BA7" s="23"/>
      <c r="BB7" s="23"/>
      <c r="BC7" s="23"/>
      <c r="BD7" s="25"/>
      <c r="BE7" s="23"/>
      <c r="BF7" s="23"/>
      <c r="BG7" s="23"/>
      <c r="BH7" s="23"/>
      <c r="BI7" s="23"/>
      <c r="BJ7" s="23"/>
      <c r="BK7" s="22">
        <v>3470566</v>
      </c>
      <c r="BL7" s="23"/>
      <c r="BM7" s="23"/>
      <c r="BN7" s="23"/>
      <c r="BO7" s="23"/>
      <c r="BP7" s="23"/>
      <c r="BQ7" s="23"/>
      <c r="BR7" s="23"/>
      <c r="BS7" s="24"/>
      <c r="BT7" s="23"/>
      <c r="BU7" s="23"/>
      <c r="BV7" s="23"/>
      <c r="BW7" s="23"/>
      <c r="BX7" s="25"/>
      <c r="BY7" s="23"/>
      <c r="BZ7" s="23"/>
      <c r="CA7" s="23"/>
      <c r="CB7" s="23"/>
      <c r="CC7" s="23"/>
      <c r="CD7" s="23"/>
      <c r="CE7" s="22"/>
      <c r="CF7" s="23"/>
      <c r="CG7" s="23"/>
      <c r="CH7" s="23"/>
      <c r="CI7" s="23"/>
      <c r="CJ7" s="23"/>
      <c r="CK7" s="23"/>
      <c r="CL7" s="23"/>
      <c r="CM7" s="24"/>
      <c r="CN7" s="23"/>
      <c r="CO7" s="23"/>
      <c r="CP7" s="23"/>
      <c r="CQ7" s="23"/>
      <c r="CR7" s="25"/>
      <c r="CS7" s="23"/>
      <c r="CT7" s="23"/>
      <c r="CU7" s="23"/>
      <c r="CV7" s="23"/>
      <c r="CW7" s="23"/>
      <c r="CX7" s="23"/>
      <c r="CY7" s="22"/>
      <c r="CZ7" s="23"/>
      <c r="DA7" s="23"/>
      <c r="DB7" s="23"/>
      <c r="DC7" s="23"/>
      <c r="DD7" s="23"/>
      <c r="DE7" s="23"/>
      <c r="DF7" s="23"/>
      <c r="DG7" s="24"/>
      <c r="DH7" s="23"/>
      <c r="DI7" s="23"/>
      <c r="DJ7" s="23"/>
      <c r="DK7" s="23"/>
      <c r="DL7" s="25"/>
      <c r="DM7" s="23"/>
      <c r="DN7" s="23"/>
      <c r="DO7" s="23"/>
      <c r="DP7" s="23"/>
      <c r="DQ7" s="23"/>
      <c r="DR7" s="23"/>
      <c r="DS7" s="22"/>
      <c r="DT7" s="23"/>
      <c r="DU7" s="23"/>
      <c r="DV7" s="23"/>
      <c r="DW7" s="23"/>
      <c r="DX7" s="23"/>
      <c r="DY7" s="23"/>
      <c r="DZ7" s="23"/>
      <c r="EA7" s="24"/>
      <c r="EB7" s="23"/>
      <c r="EC7" s="23"/>
      <c r="ED7" s="23"/>
      <c r="EE7" s="23"/>
      <c r="EF7" s="25"/>
      <c r="EG7" s="23"/>
      <c r="EH7" s="23"/>
      <c r="EI7" s="23"/>
      <c r="EJ7" s="23"/>
      <c r="EK7" s="23"/>
      <c r="EL7" s="23"/>
      <c r="EM7" s="22"/>
      <c r="EN7" s="23"/>
      <c r="EO7" s="23"/>
      <c r="EP7" s="23"/>
      <c r="EQ7" s="23"/>
      <c r="ER7" s="23"/>
      <c r="ES7" s="23"/>
      <c r="ET7" s="23"/>
      <c r="EU7" s="24"/>
      <c r="EV7" s="23"/>
      <c r="EW7" s="23"/>
      <c r="EX7" s="23"/>
      <c r="EY7" s="23"/>
      <c r="EZ7" s="25"/>
      <c r="FA7" s="23"/>
      <c r="FB7" s="23"/>
      <c r="FC7" s="23"/>
      <c r="FD7" s="23"/>
      <c r="FE7" s="23"/>
      <c r="FF7" s="23"/>
      <c r="FG7" s="22"/>
      <c r="FH7" s="23"/>
      <c r="FI7" s="23"/>
      <c r="FJ7" s="23"/>
      <c r="FK7" s="23"/>
      <c r="FL7" s="23"/>
      <c r="FM7" s="23"/>
      <c r="FN7" s="23"/>
      <c r="FO7" s="24"/>
      <c r="FP7" s="23"/>
      <c r="FQ7" s="23"/>
      <c r="FR7" s="23"/>
      <c r="FS7" s="23"/>
      <c r="FT7" s="25"/>
      <c r="FU7" s="23"/>
      <c r="FV7" s="23"/>
      <c r="FW7" s="23"/>
      <c r="FX7" s="23"/>
      <c r="FY7" s="23"/>
      <c r="FZ7" s="23"/>
      <c r="GA7" s="22"/>
      <c r="GB7" s="23"/>
      <c r="GC7" s="23"/>
      <c r="GD7" s="23"/>
      <c r="GE7" s="23"/>
      <c r="GF7" s="23"/>
      <c r="GG7" s="23"/>
      <c r="GH7" s="23"/>
      <c r="GI7" s="24"/>
      <c r="GJ7" s="23"/>
      <c r="GK7" s="23"/>
      <c r="GL7" s="23"/>
      <c r="GM7" s="23"/>
      <c r="GN7" s="25"/>
      <c r="GO7" s="23"/>
      <c r="GP7" s="23"/>
      <c r="GQ7" s="23"/>
      <c r="GR7" s="23"/>
      <c r="GS7" s="23"/>
      <c r="GT7" s="23"/>
      <c r="GU7" s="22"/>
      <c r="GV7" s="23"/>
      <c r="GW7" s="23"/>
      <c r="GX7" s="23"/>
      <c r="GY7" s="23"/>
      <c r="GZ7" s="23"/>
      <c r="HA7" s="23"/>
      <c r="HB7" s="23"/>
      <c r="HC7" s="24"/>
      <c r="HD7" s="23"/>
      <c r="HE7" s="23"/>
      <c r="HF7" s="23"/>
      <c r="HG7" s="23"/>
      <c r="HH7" s="25"/>
      <c r="HI7" s="23"/>
      <c r="HJ7" s="23"/>
      <c r="HK7" s="23"/>
      <c r="HL7" s="23"/>
      <c r="HM7" s="23"/>
      <c r="HN7" s="23"/>
      <c r="HO7" s="22"/>
      <c r="HP7" s="23"/>
      <c r="HQ7" s="23"/>
      <c r="HR7" s="23"/>
      <c r="HS7" s="23"/>
      <c r="HT7" s="23"/>
      <c r="HU7" s="23"/>
      <c r="HV7" s="23"/>
      <c r="HW7" s="24"/>
      <c r="HX7" s="23"/>
      <c r="HY7" s="23"/>
      <c r="HZ7" s="23"/>
      <c r="IA7" s="23"/>
      <c r="IB7" s="25"/>
      <c r="IC7" s="23"/>
      <c r="ID7" s="23"/>
      <c r="IE7" s="23"/>
      <c r="IF7" s="23"/>
      <c r="IG7" s="23"/>
      <c r="IH7" s="23"/>
      <c r="II7" s="22"/>
      <c r="IJ7" s="23"/>
      <c r="IK7" s="23"/>
      <c r="IL7" s="23"/>
      <c r="IM7" s="23"/>
      <c r="IN7" s="23"/>
      <c r="IO7" s="23"/>
      <c r="IP7" s="23"/>
      <c r="IQ7" s="24"/>
      <c r="IR7" s="23"/>
      <c r="IS7" s="23"/>
      <c r="IT7" s="23"/>
      <c r="IU7" s="23"/>
      <c r="IV7" s="25"/>
      <c r="IW7" s="23"/>
      <c r="IX7" s="23"/>
      <c r="IY7" s="23"/>
      <c r="IZ7" s="23"/>
      <c r="JA7" s="23"/>
      <c r="JB7" s="23"/>
    </row>
    <row r="8" spans="1:262" s="35" customFormat="1" ht="13.5" customHeight="1" x14ac:dyDescent="0.25">
      <c r="A8" s="27" t="s">
        <v>61</v>
      </c>
      <c r="B8" s="28"/>
      <c r="C8" s="29">
        <v>0.99299999999999999</v>
      </c>
      <c r="D8" s="30"/>
      <c r="E8" s="30"/>
      <c r="F8" s="30"/>
      <c r="G8" s="30"/>
      <c r="H8" s="30"/>
      <c r="I8" s="30"/>
      <c r="J8" s="30"/>
      <c r="K8" s="31"/>
      <c r="L8" s="30"/>
      <c r="M8" s="30"/>
      <c r="N8" s="30"/>
      <c r="O8" s="30"/>
      <c r="P8" s="32"/>
      <c r="Q8" s="30"/>
      <c r="R8" s="30"/>
      <c r="S8" s="30"/>
      <c r="T8" s="30"/>
      <c r="U8" s="30"/>
      <c r="V8" s="30"/>
      <c r="W8" s="33">
        <v>0.92989999999999995</v>
      </c>
      <c r="X8" s="30"/>
      <c r="Y8" s="30"/>
      <c r="Z8" s="30"/>
      <c r="AA8" s="30"/>
      <c r="AB8" s="30"/>
      <c r="AC8" s="30"/>
      <c r="AD8" s="30"/>
      <c r="AE8" s="31"/>
      <c r="AF8" s="30"/>
      <c r="AG8" s="30"/>
      <c r="AH8" s="30"/>
      <c r="AI8" s="30"/>
      <c r="AJ8" s="32"/>
      <c r="AK8" s="30"/>
      <c r="AL8" s="30"/>
      <c r="AM8" s="30"/>
      <c r="AN8" s="30"/>
      <c r="AO8" s="30"/>
      <c r="AP8" s="30"/>
      <c r="AQ8" s="34">
        <v>0.99609999999999999</v>
      </c>
      <c r="AR8" s="30"/>
      <c r="AS8" s="30"/>
      <c r="AT8" s="30"/>
      <c r="AU8" s="30"/>
      <c r="AV8" s="30"/>
      <c r="AW8" s="30"/>
      <c r="AX8" s="30"/>
      <c r="AY8" s="31"/>
      <c r="AZ8" s="30"/>
      <c r="BA8" s="30"/>
      <c r="BB8" s="30"/>
      <c r="BC8" s="30"/>
      <c r="BD8" s="32"/>
      <c r="BE8" s="30"/>
      <c r="BF8" s="30"/>
      <c r="BG8" s="30"/>
      <c r="BH8" s="30"/>
      <c r="BI8" s="30"/>
      <c r="BJ8" s="30"/>
      <c r="BK8" s="34">
        <f>BK7/BK5</f>
        <v>0.99453268169111753</v>
      </c>
      <c r="BL8" s="30"/>
      <c r="BM8" s="30"/>
      <c r="BN8" s="30"/>
      <c r="BO8" s="30"/>
      <c r="BP8" s="30"/>
      <c r="BQ8" s="30"/>
      <c r="BR8" s="30"/>
      <c r="BS8" s="31"/>
      <c r="BT8" s="30"/>
      <c r="BU8" s="30"/>
      <c r="BV8" s="30"/>
      <c r="BW8" s="30"/>
      <c r="BX8" s="32"/>
      <c r="BY8" s="30"/>
      <c r="BZ8" s="30"/>
      <c r="CA8" s="30"/>
      <c r="CB8" s="30"/>
      <c r="CC8" s="30"/>
      <c r="CD8" s="30"/>
      <c r="CE8" s="29"/>
      <c r="CF8" s="30"/>
      <c r="CG8" s="30"/>
      <c r="CH8" s="30"/>
      <c r="CI8" s="30"/>
      <c r="CJ8" s="30"/>
      <c r="CK8" s="30"/>
      <c r="CL8" s="30"/>
      <c r="CM8" s="31"/>
      <c r="CN8" s="30"/>
      <c r="CO8" s="30"/>
      <c r="CP8" s="30"/>
      <c r="CQ8" s="30"/>
      <c r="CR8" s="32"/>
      <c r="CS8" s="30"/>
      <c r="CT8" s="30"/>
      <c r="CU8" s="30"/>
      <c r="CV8" s="30"/>
      <c r="CW8" s="30"/>
      <c r="CX8" s="30"/>
      <c r="CY8" s="29"/>
      <c r="CZ8" s="30"/>
      <c r="DA8" s="30"/>
      <c r="DB8" s="30"/>
      <c r="DC8" s="30"/>
      <c r="DD8" s="30"/>
      <c r="DE8" s="30"/>
      <c r="DF8" s="30"/>
      <c r="DG8" s="31"/>
      <c r="DH8" s="30"/>
      <c r="DI8" s="30"/>
      <c r="DJ8" s="30"/>
      <c r="DK8" s="30"/>
      <c r="DL8" s="32"/>
      <c r="DM8" s="30"/>
      <c r="DN8" s="30"/>
      <c r="DO8" s="30"/>
      <c r="DP8" s="30"/>
      <c r="DQ8" s="30"/>
      <c r="DR8" s="30"/>
      <c r="DS8" s="29"/>
      <c r="DT8" s="30"/>
      <c r="DU8" s="30"/>
      <c r="DV8" s="30"/>
      <c r="DW8" s="30"/>
      <c r="DX8" s="30"/>
      <c r="DY8" s="30"/>
      <c r="DZ8" s="30"/>
      <c r="EA8" s="31"/>
      <c r="EB8" s="30"/>
      <c r="EC8" s="30"/>
      <c r="ED8" s="30"/>
      <c r="EE8" s="30"/>
      <c r="EF8" s="32"/>
      <c r="EG8" s="30"/>
      <c r="EH8" s="30"/>
      <c r="EI8" s="30"/>
      <c r="EJ8" s="30"/>
      <c r="EK8" s="30"/>
      <c r="EL8" s="30"/>
      <c r="EM8" s="29"/>
      <c r="EN8" s="30"/>
      <c r="EO8" s="30"/>
      <c r="EP8" s="30"/>
      <c r="EQ8" s="30"/>
      <c r="ER8" s="30"/>
      <c r="ES8" s="30"/>
      <c r="ET8" s="30"/>
      <c r="EU8" s="31"/>
      <c r="EV8" s="30"/>
      <c r="EW8" s="30"/>
      <c r="EX8" s="30"/>
      <c r="EY8" s="30"/>
      <c r="EZ8" s="32"/>
      <c r="FA8" s="30"/>
      <c r="FB8" s="30"/>
      <c r="FC8" s="30"/>
      <c r="FD8" s="30"/>
      <c r="FE8" s="30"/>
      <c r="FF8" s="30"/>
      <c r="FG8" s="29"/>
      <c r="FH8" s="30"/>
      <c r="FI8" s="30"/>
      <c r="FJ8" s="30"/>
      <c r="FK8" s="30"/>
      <c r="FL8" s="30"/>
      <c r="FM8" s="30"/>
      <c r="FN8" s="30"/>
      <c r="FO8" s="31"/>
      <c r="FP8" s="30"/>
      <c r="FQ8" s="30"/>
      <c r="FR8" s="30"/>
      <c r="FS8" s="30"/>
      <c r="FT8" s="32"/>
      <c r="FU8" s="30"/>
      <c r="FV8" s="30"/>
      <c r="FW8" s="30"/>
      <c r="FX8" s="30"/>
      <c r="FY8" s="30"/>
      <c r="FZ8" s="30"/>
      <c r="GA8" s="29"/>
      <c r="GB8" s="30"/>
      <c r="GC8" s="30"/>
      <c r="GD8" s="30"/>
      <c r="GE8" s="30"/>
      <c r="GF8" s="30"/>
      <c r="GG8" s="30"/>
      <c r="GH8" s="30"/>
      <c r="GI8" s="31"/>
      <c r="GJ8" s="30"/>
      <c r="GK8" s="30"/>
      <c r="GL8" s="30"/>
      <c r="GM8" s="30"/>
      <c r="GN8" s="32"/>
      <c r="GO8" s="30"/>
      <c r="GP8" s="30"/>
      <c r="GQ8" s="30"/>
      <c r="GR8" s="30"/>
      <c r="GS8" s="30"/>
      <c r="GT8" s="30"/>
      <c r="GU8" s="29"/>
      <c r="GV8" s="30"/>
      <c r="GW8" s="30"/>
      <c r="GX8" s="30"/>
      <c r="GY8" s="30"/>
      <c r="GZ8" s="30"/>
      <c r="HA8" s="30"/>
      <c r="HB8" s="30"/>
      <c r="HC8" s="31"/>
      <c r="HD8" s="30"/>
      <c r="HE8" s="30"/>
      <c r="HF8" s="30"/>
      <c r="HG8" s="30"/>
      <c r="HH8" s="32"/>
      <c r="HI8" s="30"/>
      <c r="HJ8" s="30"/>
      <c r="HK8" s="30"/>
      <c r="HL8" s="30"/>
      <c r="HM8" s="30"/>
      <c r="HN8" s="30"/>
      <c r="HO8" s="29"/>
      <c r="HP8" s="30"/>
      <c r="HQ8" s="30"/>
      <c r="HR8" s="30"/>
      <c r="HS8" s="30"/>
      <c r="HT8" s="30"/>
      <c r="HU8" s="30"/>
      <c r="HV8" s="30"/>
      <c r="HW8" s="31"/>
      <c r="HX8" s="30"/>
      <c r="HY8" s="30"/>
      <c r="HZ8" s="30"/>
      <c r="IA8" s="30"/>
      <c r="IB8" s="32"/>
      <c r="IC8" s="30"/>
      <c r="ID8" s="30"/>
      <c r="IE8" s="30"/>
      <c r="IF8" s="30"/>
      <c r="IG8" s="30"/>
      <c r="IH8" s="30"/>
      <c r="II8" s="29"/>
      <c r="IJ8" s="30"/>
      <c r="IK8" s="30"/>
      <c r="IL8" s="30"/>
      <c r="IM8" s="30"/>
      <c r="IN8" s="30"/>
      <c r="IO8" s="30"/>
      <c r="IP8" s="30"/>
      <c r="IQ8" s="31"/>
      <c r="IR8" s="30"/>
      <c r="IS8" s="30"/>
      <c r="IT8" s="30"/>
      <c r="IU8" s="30"/>
      <c r="IV8" s="32"/>
      <c r="IW8" s="30"/>
      <c r="IX8" s="30"/>
      <c r="IY8" s="30"/>
      <c r="IZ8" s="30"/>
      <c r="JA8" s="30"/>
      <c r="JB8" s="30"/>
    </row>
    <row r="9" spans="1:262" ht="13.5" customHeight="1" x14ac:dyDescent="0.25">
      <c r="A9" s="15" t="s">
        <v>6</v>
      </c>
      <c r="B9" s="15"/>
      <c r="C9" s="5"/>
      <c r="D9" s="17"/>
      <c r="E9" s="17"/>
      <c r="F9" s="30"/>
      <c r="G9" s="17"/>
      <c r="H9" s="17"/>
      <c r="I9" s="17"/>
      <c r="J9" s="17"/>
      <c r="K9" s="18"/>
      <c r="L9" s="17"/>
      <c r="M9" s="17"/>
      <c r="N9" s="17"/>
      <c r="O9" s="17"/>
      <c r="P9" s="19"/>
      <c r="Q9" s="17"/>
      <c r="R9" s="17"/>
      <c r="S9" s="17"/>
      <c r="T9" s="17"/>
      <c r="U9" s="17"/>
      <c r="V9" s="17"/>
      <c r="W9" s="5"/>
      <c r="X9" s="17"/>
      <c r="Y9" s="17"/>
      <c r="Z9" s="30"/>
      <c r="AA9" s="17"/>
      <c r="AB9" s="17"/>
      <c r="AC9" s="30"/>
      <c r="AD9" s="17"/>
      <c r="AE9" s="18"/>
      <c r="AF9" s="17"/>
      <c r="AG9" s="17"/>
      <c r="AH9" s="17"/>
      <c r="AI9" s="17"/>
      <c r="AJ9" s="19"/>
      <c r="AK9" s="17"/>
      <c r="AL9" s="17"/>
      <c r="AM9" s="17"/>
      <c r="AN9" s="17"/>
      <c r="AO9" s="17"/>
      <c r="AP9" s="17"/>
      <c r="AQ9" s="36" t="s">
        <v>1034</v>
      </c>
      <c r="AR9" s="17"/>
      <c r="AS9" s="17"/>
      <c r="AT9" s="30"/>
      <c r="AU9" s="17"/>
      <c r="AV9" s="17"/>
      <c r="AW9" s="30"/>
      <c r="AX9" s="17"/>
      <c r="AY9" s="18"/>
      <c r="AZ9" s="17"/>
      <c r="BA9" s="17"/>
      <c r="BB9" s="17"/>
      <c r="BC9" s="17"/>
      <c r="BD9" s="19"/>
      <c r="BE9" s="17"/>
      <c r="BF9" s="17"/>
      <c r="BG9" s="17"/>
      <c r="BH9" s="17"/>
      <c r="BI9" s="17"/>
      <c r="BJ9" s="17"/>
      <c r="BK9" s="36" t="s">
        <v>1127</v>
      </c>
      <c r="BL9" s="17"/>
      <c r="BM9" s="17"/>
      <c r="BN9" s="17"/>
      <c r="BO9" s="17"/>
      <c r="BP9" s="17"/>
      <c r="BQ9" s="17"/>
      <c r="BR9" s="17"/>
      <c r="BS9" s="18"/>
      <c r="BT9" s="17"/>
      <c r="BU9" s="17"/>
      <c r="BV9" s="17"/>
      <c r="BW9" s="17"/>
      <c r="BX9" s="19"/>
      <c r="BY9" s="17"/>
      <c r="BZ9" s="17"/>
      <c r="CA9" s="17"/>
      <c r="CB9" s="17"/>
      <c r="CC9" s="17"/>
      <c r="CD9" s="17"/>
      <c r="CE9" s="5"/>
      <c r="CF9" s="17"/>
      <c r="CG9" s="17"/>
      <c r="CH9" s="17"/>
      <c r="CI9" s="17"/>
      <c r="CJ9" s="17"/>
      <c r="CK9" s="17"/>
      <c r="CL9" s="17"/>
      <c r="CM9" s="18"/>
      <c r="CN9" s="17"/>
      <c r="CO9" s="17"/>
      <c r="CP9" s="17"/>
      <c r="CQ9" s="17"/>
      <c r="CR9" s="19"/>
      <c r="CS9" s="17"/>
      <c r="CT9" s="17"/>
      <c r="CU9" s="17"/>
      <c r="CV9" s="17"/>
      <c r="CW9" s="17"/>
      <c r="CX9" s="17"/>
      <c r="CY9" s="5"/>
      <c r="CZ9" s="17"/>
      <c r="DA9" s="17"/>
      <c r="DB9" s="17"/>
      <c r="DC9" s="17"/>
      <c r="DD9" s="17"/>
      <c r="DE9" s="17"/>
      <c r="DF9" s="17"/>
      <c r="DG9" s="18"/>
      <c r="DH9" s="17"/>
      <c r="DI9" s="17"/>
      <c r="DJ9" s="17"/>
      <c r="DK9" s="17"/>
      <c r="DL9" s="19"/>
      <c r="DM9" s="17"/>
      <c r="DN9" s="17"/>
      <c r="DO9" s="17"/>
      <c r="DP9" s="17"/>
      <c r="DQ9" s="17"/>
      <c r="DR9" s="17"/>
      <c r="DS9" s="5"/>
      <c r="DT9" s="17"/>
      <c r="DU9" s="17"/>
      <c r="DV9" s="17"/>
      <c r="DW9" s="17"/>
      <c r="DX9" s="17"/>
      <c r="DY9" s="17"/>
      <c r="DZ9" s="17"/>
      <c r="EA9" s="18"/>
      <c r="EB9" s="17"/>
      <c r="EC9" s="17"/>
      <c r="ED9" s="17"/>
      <c r="EE9" s="17"/>
      <c r="EF9" s="19"/>
      <c r="EG9" s="17"/>
      <c r="EH9" s="17"/>
      <c r="EI9" s="17"/>
      <c r="EJ9" s="17"/>
      <c r="EK9" s="17"/>
      <c r="EL9" s="17"/>
      <c r="EM9" s="5"/>
      <c r="EN9" s="17"/>
      <c r="EO9" s="17"/>
      <c r="EP9" s="17"/>
      <c r="EQ9" s="17"/>
      <c r="ER9" s="17"/>
      <c r="ES9" s="17"/>
      <c r="ET9" s="17"/>
      <c r="EU9" s="18"/>
      <c r="EV9" s="17"/>
      <c r="EW9" s="17"/>
      <c r="EX9" s="17"/>
      <c r="EY9" s="17"/>
      <c r="EZ9" s="19"/>
      <c r="FA9" s="17"/>
      <c r="FB9" s="17"/>
      <c r="FC9" s="17"/>
      <c r="FD9" s="17"/>
      <c r="FE9" s="17"/>
      <c r="FF9" s="17"/>
      <c r="FG9" s="5"/>
      <c r="FH9" s="17"/>
      <c r="FI9" s="17"/>
      <c r="FJ9" s="17"/>
      <c r="FK9" s="17"/>
      <c r="FL9" s="17"/>
      <c r="FM9" s="17"/>
      <c r="FN9" s="17"/>
      <c r="FO9" s="18"/>
      <c r="FP9" s="17"/>
      <c r="FQ9" s="17"/>
      <c r="FR9" s="17"/>
      <c r="FS9" s="17"/>
      <c r="FT9" s="19"/>
      <c r="FU9" s="17"/>
      <c r="FV9" s="17"/>
      <c r="FW9" s="17"/>
      <c r="FX9" s="17"/>
      <c r="FY9" s="17"/>
      <c r="FZ9" s="17"/>
      <c r="GA9" s="5"/>
      <c r="GB9" s="17"/>
      <c r="GC9" s="17"/>
      <c r="GD9" s="17"/>
      <c r="GE9" s="17"/>
      <c r="GF9" s="17"/>
      <c r="GG9" s="17"/>
      <c r="GH9" s="17"/>
      <c r="GI9" s="18"/>
      <c r="GJ9" s="17"/>
      <c r="GK9" s="17"/>
      <c r="GL9" s="17"/>
      <c r="GM9" s="17"/>
      <c r="GN9" s="19"/>
      <c r="GO9" s="17"/>
      <c r="GP9" s="17"/>
      <c r="GQ9" s="17"/>
      <c r="GR9" s="17"/>
      <c r="GS9" s="17"/>
      <c r="GT9" s="17"/>
      <c r="GU9" s="5"/>
      <c r="GV9" s="17"/>
      <c r="GW9" s="17"/>
      <c r="GX9" s="17"/>
      <c r="GY9" s="17"/>
      <c r="GZ9" s="17"/>
      <c r="HA9" s="17"/>
      <c r="HB9" s="17"/>
      <c r="HC9" s="18"/>
      <c r="HD9" s="17"/>
      <c r="HE9" s="17"/>
      <c r="HF9" s="17"/>
      <c r="HG9" s="17"/>
      <c r="HH9" s="19"/>
      <c r="HI9" s="17"/>
      <c r="HJ9" s="17"/>
      <c r="HK9" s="17"/>
      <c r="HL9" s="17"/>
      <c r="HM9" s="17"/>
      <c r="HN9" s="17"/>
      <c r="HO9" s="5"/>
      <c r="HP9" s="17"/>
      <c r="HQ9" s="17"/>
      <c r="HR9" s="17"/>
      <c r="HS9" s="17"/>
      <c r="HT9" s="17"/>
      <c r="HU9" s="17"/>
      <c r="HV9" s="17"/>
      <c r="HW9" s="18"/>
      <c r="HX9" s="17"/>
      <c r="HY9" s="17"/>
      <c r="HZ9" s="17"/>
      <c r="IA9" s="17"/>
      <c r="IB9" s="19"/>
      <c r="IC9" s="17"/>
      <c r="ID9" s="17"/>
      <c r="IE9" s="17"/>
      <c r="IF9" s="17"/>
      <c r="IG9" s="17"/>
      <c r="IH9" s="17"/>
      <c r="II9" s="5"/>
      <c r="IJ9" s="17"/>
      <c r="IK9" s="17"/>
      <c r="IL9" s="17"/>
      <c r="IM9" s="17"/>
      <c r="IN9" s="17"/>
      <c r="IO9" s="17"/>
      <c r="IP9" s="17"/>
      <c r="IQ9" s="18"/>
      <c r="IR9" s="17"/>
      <c r="IS9" s="17"/>
      <c r="IT9" s="17"/>
      <c r="IU9" s="17"/>
      <c r="IV9" s="19"/>
      <c r="IW9" s="17"/>
      <c r="IX9" s="17"/>
      <c r="IY9" s="17"/>
      <c r="IZ9" s="17"/>
      <c r="JA9" s="17"/>
      <c r="JB9" s="17"/>
    </row>
    <row r="10" spans="1:262" ht="31.5" customHeight="1" x14ac:dyDescent="0.25">
      <c r="A10" s="37" t="s">
        <v>128</v>
      </c>
      <c r="B10" s="37" t="s">
        <v>33</v>
      </c>
      <c r="C10" s="38" t="s">
        <v>31</v>
      </c>
      <c r="D10" s="37" t="s">
        <v>30</v>
      </c>
      <c r="E10" s="37" t="s">
        <v>25</v>
      </c>
      <c r="F10" s="37" t="s">
        <v>26</v>
      </c>
      <c r="G10" s="37" t="s">
        <v>27</v>
      </c>
      <c r="H10" s="37" t="s">
        <v>28</v>
      </c>
      <c r="I10" s="37" t="s">
        <v>29</v>
      </c>
      <c r="J10" s="37" t="s">
        <v>27</v>
      </c>
      <c r="K10" s="39" t="s">
        <v>101</v>
      </c>
      <c r="L10" s="40" t="s">
        <v>57</v>
      </c>
      <c r="M10" s="40" t="s">
        <v>102</v>
      </c>
      <c r="N10" s="40" t="s">
        <v>103</v>
      </c>
      <c r="O10" s="40" t="s">
        <v>104</v>
      </c>
      <c r="P10" s="41" t="s">
        <v>105</v>
      </c>
      <c r="Q10" s="42" t="s">
        <v>106</v>
      </c>
      <c r="R10" s="42" t="s">
        <v>58</v>
      </c>
      <c r="S10" s="42" t="s">
        <v>107</v>
      </c>
      <c r="T10" s="42" t="s">
        <v>108</v>
      </c>
      <c r="U10" s="42" t="s">
        <v>109</v>
      </c>
      <c r="V10" s="42" t="s">
        <v>132</v>
      </c>
      <c r="W10" s="38" t="s">
        <v>31</v>
      </c>
      <c r="X10" s="37" t="s">
        <v>30</v>
      </c>
      <c r="Y10" s="37" t="s">
        <v>25</v>
      </c>
      <c r="Z10" s="37" t="s">
        <v>26</v>
      </c>
      <c r="AA10" s="37" t="s">
        <v>27</v>
      </c>
      <c r="AB10" s="37" t="s">
        <v>28</v>
      </c>
      <c r="AC10" s="37" t="s">
        <v>29</v>
      </c>
      <c r="AD10" s="37" t="s">
        <v>27</v>
      </c>
      <c r="AE10" s="39" t="s">
        <v>101</v>
      </c>
      <c r="AF10" s="40" t="s">
        <v>57</v>
      </c>
      <c r="AG10" s="40" t="s">
        <v>102</v>
      </c>
      <c r="AH10" s="40" t="s">
        <v>103</v>
      </c>
      <c r="AI10" s="40" t="s">
        <v>104</v>
      </c>
      <c r="AJ10" s="41" t="s">
        <v>105</v>
      </c>
      <c r="AK10" s="42" t="s">
        <v>106</v>
      </c>
      <c r="AL10" s="42" t="s">
        <v>58</v>
      </c>
      <c r="AM10" s="42" t="s">
        <v>107</v>
      </c>
      <c r="AN10" s="42" t="s">
        <v>108</v>
      </c>
      <c r="AO10" s="42" t="s">
        <v>109</v>
      </c>
      <c r="AP10" s="42" t="s">
        <v>132</v>
      </c>
      <c r="AQ10" s="38" t="s">
        <v>31</v>
      </c>
      <c r="AR10" s="37" t="s">
        <v>30</v>
      </c>
      <c r="AS10" s="37" t="s">
        <v>25</v>
      </c>
      <c r="AT10" s="37" t="s">
        <v>26</v>
      </c>
      <c r="AU10" s="37" t="s">
        <v>27</v>
      </c>
      <c r="AV10" s="37" t="s">
        <v>28</v>
      </c>
      <c r="AW10" s="37" t="s">
        <v>29</v>
      </c>
      <c r="AX10" s="37" t="s">
        <v>27</v>
      </c>
      <c r="AY10" s="39" t="s">
        <v>101</v>
      </c>
      <c r="AZ10" s="40" t="s">
        <v>57</v>
      </c>
      <c r="BA10" s="40" t="s">
        <v>102</v>
      </c>
      <c r="BB10" s="40" t="s">
        <v>103</v>
      </c>
      <c r="BC10" s="40" t="s">
        <v>104</v>
      </c>
      <c r="BD10" s="41" t="s">
        <v>105</v>
      </c>
      <c r="BE10" s="42" t="s">
        <v>106</v>
      </c>
      <c r="BF10" s="42" t="s">
        <v>58</v>
      </c>
      <c r="BG10" s="42" t="s">
        <v>107</v>
      </c>
      <c r="BH10" s="42" t="s">
        <v>108</v>
      </c>
      <c r="BI10" s="42" t="s">
        <v>109</v>
      </c>
      <c r="BJ10" s="42" t="s">
        <v>132</v>
      </c>
      <c r="BK10" s="38" t="s">
        <v>31</v>
      </c>
      <c r="BL10" s="37" t="s">
        <v>30</v>
      </c>
      <c r="BM10" s="37" t="s">
        <v>25</v>
      </c>
      <c r="BN10" s="37" t="s">
        <v>26</v>
      </c>
      <c r="BO10" s="37" t="s">
        <v>27</v>
      </c>
      <c r="BP10" s="37" t="s">
        <v>28</v>
      </c>
      <c r="BQ10" s="37" t="s">
        <v>29</v>
      </c>
      <c r="BR10" s="37" t="s">
        <v>27</v>
      </c>
      <c r="BS10" s="39" t="s">
        <v>101</v>
      </c>
      <c r="BT10" s="40" t="s">
        <v>57</v>
      </c>
      <c r="BU10" s="40" t="s">
        <v>102</v>
      </c>
      <c r="BV10" s="40" t="s">
        <v>103</v>
      </c>
      <c r="BW10" s="40" t="s">
        <v>104</v>
      </c>
      <c r="BX10" s="41" t="s">
        <v>105</v>
      </c>
      <c r="BY10" s="42" t="s">
        <v>106</v>
      </c>
      <c r="BZ10" s="42" t="s">
        <v>58</v>
      </c>
      <c r="CA10" s="42" t="s">
        <v>107</v>
      </c>
      <c r="CB10" s="42" t="s">
        <v>108</v>
      </c>
      <c r="CC10" s="42" t="s">
        <v>109</v>
      </c>
      <c r="CD10" s="42" t="s">
        <v>132</v>
      </c>
      <c r="CE10" s="38" t="s">
        <v>31</v>
      </c>
      <c r="CF10" s="37" t="s">
        <v>30</v>
      </c>
      <c r="CG10" s="37" t="s">
        <v>25</v>
      </c>
      <c r="CH10" s="37" t="s">
        <v>26</v>
      </c>
      <c r="CI10" s="37" t="s">
        <v>27</v>
      </c>
      <c r="CJ10" s="37" t="s">
        <v>28</v>
      </c>
      <c r="CK10" s="37" t="s">
        <v>29</v>
      </c>
      <c r="CL10" s="37" t="s">
        <v>27</v>
      </c>
      <c r="CM10" s="39" t="s">
        <v>101</v>
      </c>
      <c r="CN10" s="40" t="s">
        <v>57</v>
      </c>
      <c r="CO10" s="40" t="s">
        <v>102</v>
      </c>
      <c r="CP10" s="40" t="s">
        <v>103</v>
      </c>
      <c r="CQ10" s="40" t="s">
        <v>104</v>
      </c>
      <c r="CR10" s="41" t="s">
        <v>105</v>
      </c>
      <c r="CS10" s="42" t="s">
        <v>106</v>
      </c>
      <c r="CT10" s="42" t="s">
        <v>58</v>
      </c>
      <c r="CU10" s="42" t="s">
        <v>107</v>
      </c>
      <c r="CV10" s="42" t="s">
        <v>108</v>
      </c>
      <c r="CW10" s="42" t="s">
        <v>109</v>
      </c>
      <c r="CX10" s="42" t="s">
        <v>132</v>
      </c>
      <c r="CY10" s="38" t="s">
        <v>31</v>
      </c>
      <c r="CZ10" s="37" t="s">
        <v>30</v>
      </c>
      <c r="DA10" s="37" t="s">
        <v>25</v>
      </c>
      <c r="DB10" s="37" t="s">
        <v>26</v>
      </c>
      <c r="DC10" s="37" t="s">
        <v>27</v>
      </c>
      <c r="DD10" s="37" t="s">
        <v>28</v>
      </c>
      <c r="DE10" s="37" t="s">
        <v>29</v>
      </c>
      <c r="DF10" s="37" t="s">
        <v>27</v>
      </c>
      <c r="DG10" s="39" t="s">
        <v>101</v>
      </c>
      <c r="DH10" s="40" t="s">
        <v>57</v>
      </c>
      <c r="DI10" s="40" t="s">
        <v>102</v>
      </c>
      <c r="DJ10" s="40" t="s">
        <v>103</v>
      </c>
      <c r="DK10" s="40" t="s">
        <v>104</v>
      </c>
      <c r="DL10" s="41" t="s">
        <v>105</v>
      </c>
      <c r="DM10" s="42" t="s">
        <v>106</v>
      </c>
      <c r="DN10" s="42" t="s">
        <v>58</v>
      </c>
      <c r="DO10" s="42" t="s">
        <v>107</v>
      </c>
      <c r="DP10" s="42" t="s">
        <v>108</v>
      </c>
      <c r="DQ10" s="42" t="s">
        <v>109</v>
      </c>
      <c r="DR10" s="42" t="s">
        <v>132</v>
      </c>
      <c r="DS10" s="38" t="s">
        <v>31</v>
      </c>
      <c r="DT10" s="37" t="s">
        <v>30</v>
      </c>
      <c r="DU10" s="37" t="s">
        <v>25</v>
      </c>
      <c r="DV10" s="37" t="s">
        <v>26</v>
      </c>
      <c r="DW10" s="37" t="s">
        <v>27</v>
      </c>
      <c r="DX10" s="37" t="s">
        <v>28</v>
      </c>
      <c r="DY10" s="37" t="s">
        <v>29</v>
      </c>
      <c r="DZ10" s="37" t="s">
        <v>27</v>
      </c>
      <c r="EA10" s="39" t="s">
        <v>101</v>
      </c>
      <c r="EB10" s="40" t="s">
        <v>57</v>
      </c>
      <c r="EC10" s="40" t="s">
        <v>102</v>
      </c>
      <c r="ED10" s="40" t="s">
        <v>103</v>
      </c>
      <c r="EE10" s="40" t="s">
        <v>104</v>
      </c>
      <c r="EF10" s="41" t="s">
        <v>105</v>
      </c>
      <c r="EG10" s="42" t="s">
        <v>106</v>
      </c>
      <c r="EH10" s="42" t="s">
        <v>58</v>
      </c>
      <c r="EI10" s="42" t="s">
        <v>107</v>
      </c>
      <c r="EJ10" s="42" t="s">
        <v>108</v>
      </c>
      <c r="EK10" s="42" t="s">
        <v>109</v>
      </c>
      <c r="EL10" s="42" t="s">
        <v>132</v>
      </c>
      <c r="EM10" s="38" t="s">
        <v>31</v>
      </c>
      <c r="EN10" s="37" t="s">
        <v>30</v>
      </c>
      <c r="EO10" s="37" t="s">
        <v>25</v>
      </c>
      <c r="EP10" s="37" t="s">
        <v>26</v>
      </c>
      <c r="EQ10" s="37" t="s">
        <v>27</v>
      </c>
      <c r="ER10" s="37" t="s">
        <v>28</v>
      </c>
      <c r="ES10" s="37" t="s">
        <v>29</v>
      </c>
      <c r="ET10" s="37" t="s">
        <v>27</v>
      </c>
      <c r="EU10" s="39" t="s">
        <v>101</v>
      </c>
      <c r="EV10" s="40" t="s">
        <v>57</v>
      </c>
      <c r="EW10" s="40" t="s">
        <v>102</v>
      </c>
      <c r="EX10" s="40" t="s">
        <v>103</v>
      </c>
      <c r="EY10" s="40" t="s">
        <v>104</v>
      </c>
      <c r="EZ10" s="41" t="s">
        <v>105</v>
      </c>
      <c r="FA10" s="42" t="s">
        <v>106</v>
      </c>
      <c r="FB10" s="42" t="s">
        <v>58</v>
      </c>
      <c r="FC10" s="42" t="s">
        <v>107</v>
      </c>
      <c r="FD10" s="42" t="s">
        <v>108</v>
      </c>
      <c r="FE10" s="42" t="s">
        <v>109</v>
      </c>
      <c r="FF10" s="42" t="s">
        <v>132</v>
      </c>
      <c r="FG10" s="38" t="s">
        <v>31</v>
      </c>
      <c r="FH10" s="37" t="s">
        <v>30</v>
      </c>
      <c r="FI10" s="37" t="s">
        <v>25</v>
      </c>
      <c r="FJ10" s="37" t="s">
        <v>26</v>
      </c>
      <c r="FK10" s="37" t="s">
        <v>27</v>
      </c>
      <c r="FL10" s="37" t="s">
        <v>28</v>
      </c>
      <c r="FM10" s="37" t="s">
        <v>29</v>
      </c>
      <c r="FN10" s="37" t="s">
        <v>27</v>
      </c>
      <c r="FO10" s="39" t="s">
        <v>101</v>
      </c>
      <c r="FP10" s="40" t="s">
        <v>57</v>
      </c>
      <c r="FQ10" s="40" t="s">
        <v>102</v>
      </c>
      <c r="FR10" s="40" t="s">
        <v>103</v>
      </c>
      <c r="FS10" s="40" t="s">
        <v>104</v>
      </c>
      <c r="FT10" s="41" t="s">
        <v>105</v>
      </c>
      <c r="FU10" s="42" t="s">
        <v>106</v>
      </c>
      <c r="FV10" s="42" t="s">
        <v>58</v>
      </c>
      <c r="FW10" s="42" t="s">
        <v>107</v>
      </c>
      <c r="FX10" s="42" t="s">
        <v>108</v>
      </c>
      <c r="FY10" s="42" t="s">
        <v>109</v>
      </c>
      <c r="FZ10" s="42" t="s">
        <v>132</v>
      </c>
      <c r="GA10" s="38" t="s">
        <v>31</v>
      </c>
      <c r="GB10" s="37" t="s">
        <v>30</v>
      </c>
      <c r="GC10" s="37" t="s">
        <v>25</v>
      </c>
      <c r="GD10" s="37" t="s">
        <v>26</v>
      </c>
      <c r="GE10" s="37" t="s">
        <v>27</v>
      </c>
      <c r="GF10" s="37" t="s">
        <v>28</v>
      </c>
      <c r="GG10" s="37" t="s">
        <v>29</v>
      </c>
      <c r="GH10" s="37" t="s">
        <v>27</v>
      </c>
      <c r="GI10" s="39" t="s">
        <v>101</v>
      </c>
      <c r="GJ10" s="40" t="s">
        <v>57</v>
      </c>
      <c r="GK10" s="40" t="s">
        <v>102</v>
      </c>
      <c r="GL10" s="40" t="s">
        <v>103</v>
      </c>
      <c r="GM10" s="40" t="s">
        <v>104</v>
      </c>
      <c r="GN10" s="41" t="s">
        <v>105</v>
      </c>
      <c r="GO10" s="42" t="s">
        <v>106</v>
      </c>
      <c r="GP10" s="42" t="s">
        <v>58</v>
      </c>
      <c r="GQ10" s="42" t="s">
        <v>107</v>
      </c>
      <c r="GR10" s="42" t="s">
        <v>108</v>
      </c>
      <c r="GS10" s="42" t="s">
        <v>109</v>
      </c>
      <c r="GT10" s="42" t="s">
        <v>132</v>
      </c>
      <c r="GU10" s="38" t="s">
        <v>31</v>
      </c>
      <c r="GV10" s="37" t="s">
        <v>30</v>
      </c>
      <c r="GW10" s="37" t="s">
        <v>25</v>
      </c>
      <c r="GX10" s="37" t="s">
        <v>26</v>
      </c>
      <c r="GY10" s="37" t="s">
        <v>27</v>
      </c>
      <c r="GZ10" s="37" t="s">
        <v>28</v>
      </c>
      <c r="HA10" s="37" t="s">
        <v>29</v>
      </c>
      <c r="HB10" s="37" t="s">
        <v>27</v>
      </c>
      <c r="HC10" s="39" t="s">
        <v>101</v>
      </c>
      <c r="HD10" s="40" t="s">
        <v>57</v>
      </c>
      <c r="HE10" s="40" t="s">
        <v>102</v>
      </c>
      <c r="HF10" s="40" t="s">
        <v>103</v>
      </c>
      <c r="HG10" s="40" t="s">
        <v>104</v>
      </c>
      <c r="HH10" s="41" t="s">
        <v>105</v>
      </c>
      <c r="HI10" s="42" t="s">
        <v>106</v>
      </c>
      <c r="HJ10" s="42" t="s">
        <v>58</v>
      </c>
      <c r="HK10" s="42" t="s">
        <v>107</v>
      </c>
      <c r="HL10" s="42" t="s">
        <v>108</v>
      </c>
      <c r="HM10" s="42" t="s">
        <v>109</v>
      </c>
      <c r="HN10" s="42" t="s">
        <v>132</v>
      </c>
      <c r="HO10" s="38" t="s">
        <v>31</v>
      </c>
      <c r="HP10" s="37" t="s">
        <v>30</v>
      </c>
      <c r="HQ10" s="37" t="s">
        <v>25</v>
      </c>
      <c r="HR10" s="37" t="s">
        <v>26</v>
      </c>
      <c r="HS10" s="37" t="s">
        <v>27</v>
      </c>
      <c r="HT10" s="37" t="s">
        <v>28</v>
      </c>
      <c r="HU10" s="37" t="s">
        <v>29</v>
      </c>
      <c r="HV10" s="37" t="s">
        <v>27</v>
      </c>
      <c r="HW10" s="39" t="s">
        <v>101</v>
      </c>
      <c r="HX10" s="40" t="s">
        <v>57</v>
      </c>
      <c r="HY10" s="40" t="s">
        <v>102</v>
      </c>
      <c r="HZ10" s="40" t="s">
        <v>103</v>
      </c>
      <c r="IA10" s="40" t="s">
        <v>104</v>
      </c>
      <c r="IB10" s="41" t="s">
        <v>105</v>
      </c>
      <c r="IC10" s="42" t="s">
        <v>106</v>
      </c>
      <c r="ID10" s="42" t="s">
        <v>58</v>
      </c>
      <c r="IE10" s="42" t="s">
        <v>107</v>
      </c>
      <c r="IF10" s="42" t="s">
        <v>108</v>
      </c>
      <c r="IG10" s="42" t="s">
        <v>109</v>
      </c>
      <c r="IH10" s="42" t="s">
        <v>132</v>
      </c>
      <c r="II10" s="38" t="s">
        <v>31</v>
      </c>
      <c r="IJ10" s="37" t="s">
        <v>30</v>
      </c>
      <c r="IK10" s="37" t="s">
        <v>25</v>
      </c>
      <c r="IL10" s="37" t="s">
        <v>26</v>
      </c>
      <c r="IM10" s="37" t="s">
        <v>27</v>
      </c>
      <c r="IN10" s="37" t="s">
        <v>28</v>
      </c>
      <c r="IO10" s="37" t="s">
        <v>29</v>
      </c>
      <c r="IP10" s="37" t="s">
        <v>27</v>
      </c>
      <c r="IQ10" s="39" t="s">
        <v>101</v>
      </c>
      <c r="IR10" s="40" t="s">
        <v>57</v>
      </c>
      <c r="IS10" s="40" t="s">
        <v>102</v>
      </c>
      <c r="IT10" s="40" t="s">
        <v>103</v>
      </c>
      <c r="IU10" s="40" t="s">
        <v>104</v>
      </c>
      <c r="IV10" s="41" t="s">
        <v>105</v>
      </c>
      <c r="IW10" s="42" t="s">
        <v>106</v>
      </c>
      <c r="IX10" s="42" t="s">
        <v>58</v>
      </c>
      <c r="IY10" s="42" t="s">
        <v>107</v>
      </c>
      <c r="IZ10" s="42" t="s">
        <v>108</v>
      </c>
      <c r="JA10" s="42" t="s">
        <v>109</v>
      </c>
      <c r="JB10" s="42" t="s">
        <v>132</v>
      </c>
    </row>
    <row r="11" spans="1:262" s="4" customFormat="1" ht="13.5" customHeight="1" x14ac:dyDescent="0.25">
      <c r="A11" s="43" t="s">
        <v>326</v>
      </c>
      <c r="B11" s="2" t="str">
        <f>VLOOKUP(A11,info_parties!A$1:L$155,7,FALSE)&amp;"/_"&amp;VLOOKUP(A11,info_parties!A$1:L$155,11,FALSE)&amp;"_ ("&amp;VLOOKUP(A11,info_parties!A$1:L$155,8,FALSE)&amp;")"</f>
        <v>Alliance of Young Democrats-Hungarian Civic Party/_Fiatal Demokraták Szövetsége-Magyar Polgári Párt_ (Fidesz-MPP)</v>
      </c>
      <c r="C11" s="5"/>
      <c r="E11" s="26">
        <v>1457750</v>
      </c>
      <c r="F11" s="44">
        <v>0.47399999999999998</v>
      </c>
      <c r="G11" s="45">
        <v>0</v>
      </c>
      <c r="H11" s="2">
        <v>12</v>
      </c>
      <c r="I11" s="44">
        <f t="shared" ref="I11:I18" si="0">H11/C$3</f>
        <v>0.5</v>
      </c>
      <c r="J11" s="45">
        <v>0</v>
      </c>
      <c r="K11" s="45"/>
      <c r="L11" s="45"/>
      <c r="M11" s="45"/>
      <c r="N11" s="45"/>
      <c r="O11" s="45"/>
      <c r="P11" s="45"/>
      <c r="Q11" s="26"/>
      <c r="R11" s="45"/>
      <c r="S11" s="45"/>
      <c r="U11" s="45"/>
      <c r="V11" s="45"/>
      <c r="W11" s="5"/>
      <c r="Y11" s="26">
        <v>1632309</v>
      </c>
      <c r="Z11" s="44">
        <v>0.56359999999999999</v>
      </c>
      <c r="AA11" s="142">
        <v>8.9600000000000009E-4</v>
      </c>
      <c r="AB11" s="2">
        <v>14</v>
      </c>
      <c r="AC11" s="44">
        <f>AB11/W$3</f>
        <v>0.63636363636363635</v>
      </c>
      <c r="AD11" s="142">
        <f>AC11-I11</f>
        <v>0.13636363636363635</v>
      </c>
      <c r="AE11" s="45"/>
      <c r="AF11" s="45"/>
      <c r="AG11" s="45"/>
      <c r="AH11" s="45"/>
      <c r="AI11" s="45"/>
      <c r="AJ11" s="45"/>
      <c r="AK11" s="26"/>
      <c r="AM11" s="45"/>
      <c r="AO11" s="45"/>
      <c r="AP11" s="45"/>
      <c r="AQ11" s="4" t="s">
        <v>1042</v>
      </c>
      <c r="AR11" s="4">
        <v>3</v>
      </c>
      <c r="AS11" s="7">
        <v>1193991</v>
      </c>
      <c r="AT11" s="44">
        <v>0.51480000000000004</v>
      </c>
      <c r="AU11" s="44">
        <f>AT11-Z11</f>
        <v>-4.8799999999999955E-2</v>
      </c>
      <c r="AV11" s="72" t="s">
        <v>1035</v>
      </c>
      <c r="AW11" s="44">
        <v>0.57140000000000002</v>
      </c>
      <c r="AX11" s="44">
        <f>AW11-AC11</f>
        <v>-6.4963636363636335E-2</v>
      </c>
      <c r="AY11" s="26"/>
      <c r="AZ11" s="45"/>
      <c r="BA11" s="45"/>
      <c r="BB11" s="45"/>
      <c r="BC11" s="45"/>
      <c r="BD11" s="45"/>
      <c r="BE11" s="26"/>
      <c r="BF11" s="45"/>
      <c r="BG11" s="45"/>
      <c r="BI11" s="45"/>
      <c r="BJ11" s="45"/>
      <c r="BK11" s="5"/>
      <c r="BM11" s="26">
        <v>1824220</v>
      </c>
      <c r="BN11" s="44">
        <f>BM11/$BK$7</f>
        <v>0.52562607943488182</v>
      </c>
      <c r="BO11" s="44">
        <f>BN11-AT11</f>
        <v>1.0826079434881786E-2</v>
      </c>
      <c r="BP11" s="2">
        <v>13</v>
      </c>
      <c r="BQ11" s="44">
        <f>BP11/$BK$3</f>
        <v>0.61904761904761907</v>
      </c>
      <c r="BR11" s="44">
        <f>BQ11-AW11</f>
        <v>4.764761904761905E-2</v>
      </c>
      <c r="BS11" s="26"/>
      <c r="BT11" s="45"/>
      <c r="BU11" s="45"/>
      <c r="BV11" s="136"/>
      <c r="BW11" s="45"/>
      <c r="BX11" s="45"/>
      <c r="BY11" s="26"/>
      <c r="BZ11" s="45"/>
      <c r="CA11" s="45"/>
      <c r="CC11" s="45"/>
      <c r="CD11" s="45"/>
      <c r="CE11" s="26"/>
      <c r="CG11" s="26"/>
      <c r="CH11" s="44"/>
      <c r="CI11" s="44"/>
      <c r="CJ11" s="2"/>
      <c r="CK11" s="44"/>
      <c r="CL11" s="44"/>
      <c r="CM11" s="26"/>
      <c r="CN11" s="45"/>
      <c r="CO11" s="45"/>
      <c r="CR11" s="46"/>
      <c r="CS11" s="26"/>
      <c r="CT11" s="45"/>
      <c r="CU11" s="45"/>
      <c r="CW11" s="45"/>
      <c r="CX11" s="45"/>
      <c r="CY11" s="5"/>
      <c r="DA11" s="26"/>
      <c r="DB11" s="44"/>
      <c r="DC11" s="44"/>
      <c r="DD11" s="2"/>
      <c r="DE11" s="44"/>
      <c r="DF11" s="44"/>
      <c r="DG11" s="26"/>
      <c r="DH11" s="45"/>
      <c r="DI11" s="45"/>
      <c r="DL11" s="46"/>
      <c r="DM11" s="26"/>
      <c r="DN11" s="45"/>
      <c r="DO11" s="45"/>
      <c r="DQ11" s="45"/>
      <c r="DR11" s="45"/>
      <c r="DS11" s="5"/>
      <c r="DU11" s="26"/>
      <c r="DV11" s="44"/>
      <c r="DW11" s="44"/>
      <c r="DX11" s="2"/>
      <c r="DY11" s="44"/>
      <c r="DZ11" s="44"/>
      <c r="EA11" s="26"/>
      <c r="EC11" s="47"/>
      <c r="EF11" s="46"/>
      <c r="EG11" s="26"/>
      <c r="EH11" s="45"/>
      <c r="EI11" s="45"/>
      <c r="EK11" s="45"/>
      <c r="EL11" s="45"/>
      <c r="EM11" s="5"/>
      <c r="EO11" s="26"/>
      <c r="EP11" s="44"/>
      <c r="EQ11" s="44"/>
      <c r="ER11" s="2"/>
      <c r="ES11" s="44"/>
      <c r="ET11" s="44"/>
      <c r="EU11" s="26"/>
      <c r="EV11" s="45"/>
      <c r="EW11" s="45"/>
      <c r="EZ11" s="46"/>
      <c r="FA11" s="26"/>
      <c r="FB11" s="45"/>
      <c r="FC11" s="45"/>
      <c r="FE11" s="45"/>
      <c r="FF11" s="45"/>
      <c r="FG11" s="5"/>
      <c r="FI11" s="26"/>
      <c r="FJ11" s="44"/>
      <c r="FK11" s="44"/>
      <c r="FL11" s="2"/>
      <c r="FM11" s="44"/>
      <c r="FN11" s="44"/>
      <c r="FO11" s="26"/>
      <c r="FP11" s="45"/>
      <c r="FQ11" s="45"/>
      <c r="FT11" s="46"/>
      <c r="FU11" s="26"/>
      <c r="FV11" s="45"/>
      <c r="FW11" s="45"/>
      <c r="FY11" s="45"/>
      <c r="FZ11" s="45"/>
      <c r="GA11" s="5"/>
      <c r="GC11" s="2"/>
      <c r="GD11" s="44"/>
      <c r="GE11" s="2"/>
      <c r="GF11" s="2"/>
      <c r="GG11" s="44"/>
      <c r="GH11" s="2"/>
      <c r="GI11" s="48"/>
      <c r="GN11" s="46"/>
      <c r="GU11" s="5"/>
      <c r="GW11" s="2"/>
      <c r="GX11" s="44"/>
      <c r="GY11" s="2"/>
      <c r="GZ11" s="2"/>
      <c r="HA11" s="44"/>
      <c r="HB11" s="2"/>
      <c r="HC11" s="48"/>
      <c r="HH11" s="46"/>
      <c r="HO11" s="5"/>
      <c r="HQ11" s="2"/>
      <c r="HR11" s="44"/>
      <c r="HS11" s="2"/>
      <c r="HT11" s="2"/>
      <c r="HU11" s="44"/>
      <c r="HV11" s="2"/>
      <c r="HW11" s="48"/>
      <c r="IB11" s="46"/>
      <c r="II11" s="5"/>
      <c r="IK11" s="2"/>
      <c r="IL11" s="44"/>
      <c r="IM11" s="2"/>
      <c r="IN11" s="2"/>
      <c r="IO11" s="44"/>
      <c r="IP11" s="2"/>
      <c r="IQ11" s="48"/>
      <c r="IV11" s="46"/>
    </row>
    <row r="12" spans="1:262" s="4" customFormat="1" ht="13.5" customHeight="1" x14ac:dyDescent="0.25">
      <c r="A12" s="49" t="s">
        <v>325</v>
      </c>
      <c r="B12" s="2" t="str">
        <f>VLOOKUP(A12,info_parties!A$1:L$155,7,FALSE)&amp;"/_"&amp;VLOOKUP(A12,info_parties!A$1:L$155,11,FALSE)&amp;"_ ("&amp;VLOOKUP(A12,info_parties!A$1:L$155,8,FALSE)&amp;")"</f>
        <v>Hungarian Socialist Party/_Magyar Szocialista Pirt_ (MSZP)</v>
      </c>
      <c r="C12" s="5"/>
      <c r="E12" s="26">
        <v>1054921</v>
      </c>
      <c r="F12" s="44">
        <v>0.34300000000000003</v>
      </c>
      <c r="G12" s="45">
        <v>0</v>
      </c>
      <c r="H12" s="2">
        <v>9</v>
      </c>
      <c r="I12" s="44">
        <f t="shared" si="0"/>
        <v>0.375</v>
      </c>
      <c r="J12" s="45">
        <v>0</v>
      </c>
      <c r="K12" s="45"/>
      <c r="L12" s="45"/>
      <c r="M12" s="45"/>
      <c r="N12" s="45"/>
      <c r="O12" s="45"/>
      <c r="P12" s="45"/>
      <c r="Q12" s="26"/>
      <c r="R12" s="45"/>
      <c r="S12" s="45"/>
      <c r="U12" s="45"/>
      <c r="V12" s="45"/>
      <c r="W12" s="5"/>
      <c r="Y12" s="26">
        <v>503140</v>
      </c>
      <c r="Z12" s="44">
        <v>0.17369999999999999</v>
      </c>
      <c r="AA12" s="142">
        <v>-0.16930000000000001</v>
      </c>
      <c r="AB12" s="2">
        <v>4</v>
      </c>
      <c r="AC12" s="44">
        <f>AB12/W$3</f>
        <v>0.18181818181818182</v>
      </c>
      <c r="AD12" s="142">
        <f>AC12-I12</f>
        <v>-0.19318181818181818</v>
      </c>
      <c r="AE12" s="45"/>
      <c r="AF12" s="45"/>
      <c r="AG12" s="45"/>
      <c r="AH12" s="45"/>
      <c r="AI12" s="45"/>
      <c r="AJ12" s="45"/>
      <c r="AK12" s="26"/>
      <c r="AM12" s="45"/>
      <c r="AO12" s="45"/>
      <c r="AP12" s="45"/>
      <c r="AQ12" s="4" t="s">
        <v>1043</v>
      </c>
      <c r="AR12" s="4">
        <v>1</v>
      </c>
      <c r="AS12" s="7">
        <v>252751</v>
      </c>
      <c r="AT12" s="44">
        <v>0.109</v>
      </c>
      <c r="AU12" s="44">
        <f>AT12-Z12</f>
        <v>-6.4699999999999994E-2</v>
      </c>
      <c r="AV12" s="72" t="s">
        <v>1037</v>
      </c>
      <c r="AW12" s="137">
        <v>9.5200000000000007E-2</v>
      </c>
      <c r="AX12" s="44">
        <f>AW12-AC12</f>
        <v>-8.6618181818181816E-2</v>
      </c>
      <c r="AY12" s="26"/>
      <c r="AZ12" s="45"/>
      <c r="BA12" s="45"/>
      <c r="BB12" s="45"/>
      <c r="BC12" s="45"/>
      <c r="BD12" s="45"/>
      <c r="BE12" s="26"/>
      <c r="BF12" s="45"/>
      <c r="BG12" s="45"/>
      <c r="BI12" s="45"/>
      <c r="BJ12" s="45"/>
      <c r="BK12" s="5"/>
      <c r="BM12" s="26">
        <v>229551</v>
      </c>
      <c r="BN12" s="44">
        <f>BM12/$BK$7</f>
        <v>6.6142237318062819E-2</v>
      </c>
      <c r="BO12" s="44">
        <f>BN12-AT12</f>
        <v>-4.2857762681937181E-2</v>
      </c>
      <c r="BP12" s="2">
        <v>2</v>
      </c>
      <c r="BQ12" s="44">
        <f>BP12/$BK$3</f>
        <v>9.5238095238095233E-2</v>
      </c>
      <c r="BR12" s="44">
        <f>BQ12-AW12</f>
        <v>3.8095238095225969E-5</v>
      </c>
      <c r="BS12" s="26"/>
      <c r="BT12" s="45"/>
      <c r="BU12" s="45"/>
      <c r="BV12" s="136"/>
      <c r="BW12" s="45"/>
      <c r="BX12" s="45"/>
      <c r="BY12" s="26"/>
      <c r="BZ12" s="45"/>
      <c r="CA12" s="45"/>
      <c r="CC12" s="45"/>
      <c r="CD12" s="45"/>
      <c r="CE12" s="26"/>
      <c r="CG12" s="26"/>
      <c r="CH12" s="44"/>
      <c r="CI12" s="44"/>
      <c r="CJ12" s="2"/>
      <c r="CK12" s="44"/>
      <c r="CL12" s="44"/>
      <c r="CM12" s="26"/>
      <c r="CN12" s="45"/>
      <c r="CO12" s="45"/>
      <c r="CR12" s="46"/>
      <c r="CS12" s="26"/>
      <c r="CT12" s="45"/>
      <c r="CU12" s="45"/>
      <c r="CW12" s="45"/>
      <c r="CX12" s="45"/>
      <c r="CY12" s="5"/>
      <c r="DA12" s="26"/>
      <c r="DB12" s="44"/>
      <c r="DC12" s="44"/>
      <c r="DD12" s="2"/>
      <c r="DE12" s="44"/>
      <c r="DF12" s="44"/>
      <c r="DG12" s="26"/>
      <c r="DH12" s="45"/>
      <c r="DI12" s="45"/>
      <c r="DL12" s="46"/>
      <c r="DM12" s="26"/>
      <c r="DN12" s="45"/>
      <c r="DO12" s="45"/>
      <c r="DQ12" s="45"/>
      <c r="DR12" s="45"/>
      <c r="DS12" s="5"/>
      <c r="DU12" s="26"/>
      <c r="DV12" s="44"/>
      <c r="DW12" s="44"/>
      <c r="DX12" s="2"/>
      <c r="DY12" s="44"/>
      <c r="DZ12" s="44"/>
      <c r="EA12" s="26"/>
      <c r="EC12" s="47"/>
      <c r="EF12" s="46"/>
      <c r="EG12" s="26"/>
      <c r="EH12" s="45"/>
      <c r="EI12" s="45"/>
      <c r="EK12" s="45"/>
      <c r="EL12" s="45"/>
      <c r="EM12" s="5"/>
      <c r="EO12" s="26"/>
      <c r="EP12" s="44"/>
      <c r="EQ12" s="44"/>
      <c r="ER12" s="2"/>
      <c r="ES12" s="44"/>
      <c r="ET12" s="44"/>
      <c r="EU12" s="26"/>
      <c r="EV12" s="45"/>
      <c r="EW12" s="45"/>
      <c r="EZ12" s="46"/>
      <c r="FA12" s="26"/>
      <c r="FB12" s="45"/>
      <c r="FC12" s="45"/>
      <c r="FE12" s="45"/>
      <c r="FF12" s="45"/>
      <c r="FG12" s="5"/>
      <c r="FI12" s="26"/>
      <c r="FJ12" s="44"/>
      <c r="FK12" s="44"/>
      <c r="FL12" s="2"/>
      <c r="FM12" s="44"/>
      <c r="FN12" s="44"/>
      <c r="FO12" s="26"/>
      <c r="FP12" s="45"/>
      <c r="FQ12" s="45"/>
      <c r="FT12" s="46"/>
      <c r="FU12" s="26"/>
      <c r="FV12" s="45"/>
      <c r="FW12" s="45"/>
      <c r="FY12" s="45"/>
      <c r="FZ12" s="45"/>
      <c r="GA12" s="5"/>
      <c r="GB12" s="50"/>
      <c r="GC12" s="50"/>
      <c r="GD12" s="51"/>
      <c r="GE12" s="2"/>
      <c r="GF12" s="52"/>
      <c r="GG12" s="51"/>
      <c r="GH12" s="2"/>
      <c r="GI12" s="53"/>
      <c r="GJ12" s="2"/>
      <c r="GK12" s="2"/>
      <c r="GL12" s="2"/>
      <c r="GM12" s="2"/>
      <c r="GN12" s="54"/>
      <c r="GO12" s="2"/>
      <c r="GP12" s="2"/>
      <c r="GQ12" s="2"/>
      <c r="GR12" s="2"/>
      <c r="GS12" s="2"/>
      <c r="GT12" s="2"/>
      <c r="GU12" s="5"/>
      <c r="GV12" s="50"/>
      <c r="GW12" s="50"/>
      <c r="GX12" s="51"/>
      <c r="GY12" s="2"/>
      <c r="GZ12" s="52"/>
      <c r="HA12" s="51"/>
      <c r="HB12" s="2"/>
      <c r="HC12" s="53"/>
      <c r="HD12" s="2"/>
      <c r="HE12" s="2"/>
      <c r="HF12" s="2"/>
      <c r="HG12" s="2"/>
      <c r="HH12" s="54"/>
      <c r="HI12" s="2"/>
      <c r="HJ12" s="2"/>
      <c r="HK12" s="2"/>
      <c r="HL12" s="2"/>
      <c r="HM12" s="2"/>
      <c r="HN12" s="2"/>
      <c r="HO12" s="5"/>
      <c r="HP12" s="50"/>
      <c r="HQ12" s="50"/>
      <c r="HR12" s="51"/>
      <c r="HS12" s="2"/>
      <c r="HT12" s="52"/>
      <c r="HU12" s="51"/>
      <c r="HV12" s="2"/>
      <c r="HW12" s="53"/>
      <c r="HX12" s="2"/>
      <c r="HY12" s="2"/>
      <c r="HZ12" s="2"/>
      <c r="IA12" s="2"/>
      <c r="IB12" s="54"/>
      <c r="IC12" s="2"/>
      <c r="ID12" s="2"/>
      <c r="IE12" s="2"/>
      <c r="IF12" s="2"/>
      <c r="IG12" s="2"/>
      <c r="IH12" s="2"/>
      <c r="II12" s="5"/>
      <c r="IJ12" s="50"/>
      <c r="IK12" s="50"/>
      <c r="IL12" s="51"/>
      <c r="IM12" s="2"/>
      <c r="IN12" s="52"/>
      <c r="IO12" s="51"/>
      <c r="IP12" s="2"/>
      <c r="IQ12" s="53"/>
      <c r="IR12" s="2"/>
      <c r="IS12" s="2"/>
      <c r="IT12" s="2"/>
      <c r="IU12" s="2"/>
      <c r="IV12" s="54"/>
      <c r="IW12" s="2"/>
      <c r="IX12" s="2"/>
      <c r="IY12" s="2"/>
      <c r="IZ12" s="2"/>
      <c r="JA12" s="2"/>
      <c r="JB12" s="2"/>
    </row>
    <row r="13" spans="1:262" s="4" customFormat="1" ht="13.5" customHeight="1" x14ac:dyDescent="0.25">
      <c r="A13" s="43" t="s">
        <v>332</v>
      </c>
      <c r="B13" s="2" t="str">
        <f>VLOOKUP(A13,info_parties!A$1:L$155,7,FALSE)&amp;"/_"&amp;VLOOKUP(A13,info_parties!A$1:L$155,11,FALSE)&amp;"_ ("&amp;VLOOKUP(A13,info_parties!A$1:L$155,8,FALSE)&amp;")"</f>
        <v>Alliance of Free Democrats/_Szabad Demokrathk Szovetstge_ (SZDSZ)</v>
      </c>
      <c r="C13" s="5"/>
      <c r="E13" s="26">
        <v>237908</v>
      </c>
      <c r="F13" s="44">
        <v>7.6999999999999999E-2</v>
      </c>
      <c r="G13" s="45">
        <v>0</v>
      </c>
      <c r="H13" s="2">
        <v>2</v>
      </c>
      <c r="I13" s="44">
        <f t="shared" si="0"/>
        <v>8.3333333333333329E-2</v>
      </c>
      <c r="J13" s="45">
        <v>0</v>
      </c>
      <c r="K13" s="45"/>
      <c r="L13" s="45"/>
      <c r="M13" s="45"/>
      <c r="N13" s="45"/>
      <c r="O13" s="45"/>
      <c r="P13" s="45"/>
      <c r="Q13" s="26"/>
      <c r="R13" s="45"/>
      <c r="S13" s="45"/>
      <c r="U13" s="45"/>
      <c r="V13" s="45"/>
      <c r="W13" s="5"/>
      <c r="Y13" s="26">
        <v>62524</v>
      </c>
      <c r="Z13" s="44">
        <v>2.1600000000000001E-2</v>
      </c>
      <c r="AA13" s="142">
        <v>-5.5800000000000002E-2</v>
      </c>
      <c r="AB13" s="2">
        <v>0</v>
      </c>
      <c r="AC13" s="44">
        <f>AB13/W$3</f>
        <v>0</v>
      </c>
      <c r="AD13" s="142">
        <f>AC13-I13</f>
        <v>-8.3333333333333329E-2</v>
      </c>
      <c r="AE13" s="26"/>
      <c r="AF13" s="45"/>
      <c r="AG13" s="45"/>
      <c r="AH13" s="45"/>
      <c r="AI13" s="45"/>
      <c r="AJ13" s="45"/>
      <c r="AK13" s="26"/>
      <c r="AM13" s="45"/>
      <c r="AO13" s="45"/>
      <c r="AP13" s="45"/>
      <c r="AS13" s="7"/>
      <c r="AT13" s="44"/>
      <c r="AU13" s="44"/>
      <c r="AV13" s="72"/>
      <c r="AW13" s="44"/>
      <c r="AX13" s="44"/>
      <c r="AY13" s="26"/>
      <c r="AZ13" s="45"/>
      <c r="BA13" s="45"/>
      <c r="BB13" s="45"/>
      <c r="BC13" s="45"/>
      <c r="BD13" s="45"/>
      <c r="BE13" s="26"/>
      <c r="BF13" s="45"/>
      <c r="BG13" s="45"/>
      <c r="BI13" s="45"/>
      <c r="BJ13" s="45"/>
      <c r="BK13" s="5"/>
      <c r="BM13" s="26"/>
      <c r="BN13" s="44"/>
      <c r="BO13" s="44"/>
      <c r="BP13" s="2"/>
      <c r="BQ13" s="44"/>
      <c r="BR13" s="44"/>
      <c r="BS13" s="26"/>
      <c r="BT13" s="45"/>
      <c r="BU13" s="45"/>
      <c r="BV13" s="136"/>
      <c r="BW13" s="45"/>
      <c r="BX13" s="45"/>
      <c r="BY13" s="26"/>
      <c r="BZ13" s="45"/>
      <c r="CA13" s="45"/>
      <c r="CC13" s="45"/>
      <c r="CD13" s="45"/>
      <c r="CE13" s="26"/>
      <c r="CG13" s="26"/>
      <c r="CH13" s="44"/>
      <c r="CI13" s="44"/>
      <c r="CJ13" s="2"/>
      <c r="CK13" s="44"/>
      <c r="CL13" s="44"/>
      <c r="CM13" s="26"/>
      <c r="CN13" s="45"/>
      <c r="CO13" s="45"/>
      <c r="CR13" s="46"/>
      <c r="CS13" s="26"/>
      <c r="CT13" s="45"/>
      <c r="CU13" s="45"/>
      <c r="CW13" s="45"/>
      <c r="CX13" s="45"/>
      <c r="CY13" s="5"/>
      <c r="DA13" s="26"/>
      <c r="DB13" s="44"/>
      <c r="DC13" s="44"/>
      <c r="DD13" s="2"/>
      <c r="DE13" s="44"/>
      <c r="DF13" s="44"/>
      <c r="DG13" s="26"/>
      <c r="DH13" s="45"/>
      <c r="DI13" s="45"/>
      <c r="DL13" s="46"/>
      <c r="DM13" s="26"/>
      <c r="DN13" s="45"/>
      <c r="DO13" s="45"/>
      <c r="DQ13" s="45"/>
      <c r="DR13" s="45"/>
      <c r="DS13" s="5"/>
      <c r="DU13" s="26"/>
      <c r="DV13" s="44"/>
      <c r="DW13" s="44"/>
      <c r="DX13" s="2"/>
      <c r="DY13" s="44"/>
      <c r="DZ13" s="44"/>
      <c r="EA13" s="26"/>
      <c r="EC13" s="47"/>
      <c r="EF13" s="46"/>
      <c r="EG13" s="26"/>
      <c r="EH13" s="45"/>
      <c r="EI13" s="45"/>
      <c r="EK13" s="45"/>
      <c r="EL13" s="45"/>
      <c r="EM13" s="5"/>
      <c r="EO13" s="26"/>
      <c r="EP13" s="44"/>
      <c r="EQ13" s="44"/>
      <c r="ER13" s="2"/>
      <c r="ES13" s="44"/>
      <c r="ET13" s="44"/>
      <c r="EU13" s="26"/>
      <c r="EV13" s="45"/>
      <c r="EW13" s="45"/>
      <c r="EZ13" s="46"/>
      <c r="FA13" s="26"/>
      <c r="FB13" s="45"/>
      <c r="FC13" s="45"/>
      <c r="FE13" s="45"/>
      <c r="FF13" s="45"/>
      <c r="FG13" s="5"/>
      <c r="FI13" s="26"/>
      <c r="FJ13" s="44"/>
      <c r="FK13" s="44"/>
      <c r="FL13" s="2"/>
      <c r="FM13" s="44"/>
      <c r="FN13" s="44"/>
      <c r="FO13" s="26"/>
      <c r="FP13" s="45"/>
      <c r="FQ13" s="45"/>
      <c r="FT13" s="46"/>
      <c r="FU13" s="26"/>
      <c r="FV13" s="45"/>
      <c r="FW13" s="45"/>
      <c r="FY13" s="45"/>
      <c r="FZ13" s="45"/>
      <c r="GA13" s="5"/>
      <c r="GC13" s="26"/>
      <c r="GD13" s="44"/>
      <c r="GE13" s="2"/>
      <c r="GF13" s="55"/>
      <c r="GG13" s="44"/>
      <c r="GH13" s="2"/>
      <c r="GI13" s="48"/>
      <c r="GN13" s="46"/>
      <c r="GU13" s="5"/>
      <c r="GW13" s="26"/>
      <c r="GX13" s="44"/>
      <c r="GY13" s="2"/>
      <c r="GZ13" s="55"/>
      <c r="HA13" s="44"/>
      <c r="HB13" s="2"/>
      <c r="HC13" s="48"/>
      <c r="HH13" s="46"/>
      <c r="HO13" s="5"/>
      <c r="HQ13" s="26"/>
      <c r="HR13" s="44"/>
      <c r="HS13" s="2"/>
      <c r="HT13" s="55"/>
      <c r="HU13" s="44"/>
      <c r="HV13" s="2"/>
      <c r="HW13" s="48"/>
      <c r="IB13" s="46"/>
      <c r="II13" s="5"/>
      <c r="IK13" s="26"/>
      <c r="IL13" s="44"/>
      <c r="IM13" s="2"/>
      <c r="IN13" s="55"/>
      <c r="IO13" s="44"/>
      <c r="IP13" s="2"/>
      <c r="IQ13" s="48"/>
      <c r="IV13" s="46"/>
    </row>
    <row r="14" spans="1:262" s="4" customFormat="1" ht="13.5" customHeight="1" x14ac:dyDescent="0.25">
      <c r="A14" s="43" t="s">
        <v>335</v>
      </c>
      <c r="B14" s="2" t="str">
        <f>VLOOKUP(A14,info_parties!A$1:L$155,7,FALSE)&amp;"/_"&amp;VLOOKUP(A14,info_parties!A$1:L$155,11,FALSE)&amp;"_ ("&amp;VLOOKUP(A14,info_parties!A$1:L$155,8,FALSE)&amp;")"</f>
        <v>Hungarian Democratic Forum/_Magyar Demokrata Fórum_ (MDF)</v>
      </c>
      <c r="C14" s="5"/>
      <c r="E14" s="26">
        <v>164025</v>
      </c>
      <c r="F14" s="44">
        <v>5.2999999999999999E-2</v>
      </c>
      <c r="G14" s="45">
        <v>0</v>
      </c>
      <c r="H14" s="2">
        <v>1</v>
      </c>
      <c r="I14" s="44">
        <f t="shared" si="0"/>
        <v>4.1666666666666664E-2</v>
      </c>
      <c r="J14" s="45">
        <v>0</v>
      </c>
      <c r="K14" s="45"/>
      <c r="L14" s="45"/>
      <c r="M14" s="45"/>
      <c r="N14" s="45"/>
      <c r="O14" s="45"/>
      <c r="P14" s="45"/>
      <c r="Q14" s="26"/>
      <c r="R14" s="45"/>
      <c r="S14" s="45"/>
      <c r="U14" s="45"/>
      <c r="V14" s="45"/>
      <c r="W14" s="5"/>
      <c r="Y14" s="26">
        <v>153660</v>
      </c>
      <c r="Z14" s="44">
        <v>5.3100000000000001E-2</v>
      </c>
      <c r="AA14" s="142">
        <v>-2.0000000000000001E-4</v>
      </c>
      <c r="AB14" s="2">
        <v>1</v>
      </c>
      <c r="AC14" s="44">
        <f>AB14/W$3</f>
        <v>4.5454545454545456E-2</v>
      </c>
      <c r="AD14" s="142">
        <f>AC14-I14</f>
        <v>3.7878787878787915E-3</v>
      </c>
      <c r="AE14" s="26"/>
      <c r="AF14" s="45"/>
      <c r="AG14" s="45"/>
      <c r="AH14" s="45"/>
      <c r="AI14" s="45"/>
      <c r="AJ14" s="45"/>
      <c r="AK14" s="26"/>
      <c r="AM14" s="45"/>
      <c r="AO14" s="45"/>
      <c r="AP14" s="45"/>
      <c r="AS14" s="7"/>
      <c r="AT14" s="44"/>
      <c r="AU14" s="44"/>
      <c r="AV14" s="72"/>
      <c r="AW14" s="44"/>
      <c r="AX14" s="44"/>
      <c r="AY14" s="26"/>
      <c r="AZ14" s="45"/>
      <c r="BA14" s="45"/>
      <c r="BB14" s="45"/>
      <c r="BC14" s="45"/>
      <c r="BD14" s="45"/>
      <c r="BE14" s="26"/>
      <c r="BF14" s="45"/>
      <c r="BG14" s="45"/>
      <c r="BI14" s="45"/>
      <c r="BJ14" s="45"/>
      <c r="BK14" s="5"/>
      <c r="BM14" s="26"/>
      <c r="BN14" s="44"/>
      <c r="BO14" s="44"/>
      <c r="BP14" s="2"/>
      <c r="BQ14" s="44"/>
      <c r="BR14" s="44"/>
      <c r="BS14" s="26"/>
      <c r="BT14" s="45"/>
      <c r="BU14" s="45"/>
      <c r="BV14" s="136"/>
      <c r="BW14" s="45"/>
      <c r="BX14" s="45"/>
      <c r="BY14" s="26"/>
      <c r="BZ14" s="45"/>
      <c r="CA14" s="45"/>
      <c r="CC14" s="45"/>
      <c r="CD14" s="45"/>
      <c r="CE14" s="26"/>
      <c r="CG14" s="26"/>
      <c r="CH14" s="44"/>
      <c r="CI14" s="44"/>
      <c r="CJ14" s="2"/>
      <c r="CK14" s="44"/>
      <c r="CL14" s="44"/>
      <c r="CM14" s="26"/>
      <c r="CN14" s="45"/>
      <c r="CO14" s="45"/>
      <c r="CR14" s="46"/>
      <c r="CS14" s="26"/>
      <c r="CT14" s="45"/>
      <c r="CU14" s="45"/>
      <c r="CW14" s="45"/>
      <c r="CX14" s="45"/>
      <c r="CY14" s="5"/>
      <c r="DA14" s="26"/>
      <c r="DB14" s="44"/>
      <c r="DC14" s="44"/>
      <c r="DD14" s="2"/>
      <c r="DE14" s="44"/>
      <c r="DF14" s="44"/>
      <c r="DG14" s="26"/>
      <c r="DH14" s="45"/>
      <c r="DI14" s="45"/>
      <c r="DL14" s="46"/>
      <c r="DM14" s="26"/>
      <c r="DN14" s="45"/>
      <c r="DO14" s="45"/>
      <c r="DQ14" s="45"/>
      <c r="DR14" s="45"/>
      <c r="DS14" s="5"/>
      <c r="DU14" s="26"/>
      <c r="DV14" s="44"/>
      <c r="DW14" s="44"/>
      <c r="DX14" s="2"/>
      <c r="DY14" s="44"/>
      <c r="DZ14" s="44"/>
      <c r="EA14" s="26"/>
      <c r="EC14" s="47"/>
      <c r="EF14" s="46"/>
      <c r="EG14" s="26"/>
      <c r="EH14" s="45"/>
      <c r="EI14" s="45"/>
      <c r="EK14" s="45"/>
      <c r="EL14" s="45"/>
      <c r="EM14" s="5"/>
      <c r="EO14" s="26"/>
      <c r="EP14" s="44"/>
      <c r="EQ14" s="44"/>
      <c r="ER14" s="2"/>
      <c r="ES14" s="44"/>
      <c r="ET14" s="44"/>
      <c r="EU14" s="26"/>
      <c r="EV14" s="45"/>
      <c r="EW14" s="45"/>
      <c r="EZ14" s="46"/>
      <c r="FA14" s="26"/>
      <c r="FB14" s="45"/>
      <c r="FC14" s="45"/>
      <c r="FE14" s="45"/>
      <c r="FF14" s="45"/>
      <c r="FG14" s="5"/>
      <c r="FI14" s="26"/>
      <c r="FJ14" s="44"/>
      <c r="FK14" s="44"/>
      <c r="FL14" s="2"/>
      <c r="FM14" s="44"/>
      <c r="FN14" s="44"/>
      <c r="FO14" s="26"/>
      <c r="FP14" s="45"/>
      <c r="FQ14" s="45"/>
      <c r="FT14" s="46"/>
      <c r="FU14" s="26"/>
      <c r="FV14" s="45"/>
      <c r="FW14" s="45"/>
      <c r="FY14" s="45"/>
      <c r="FZ14" s="45"/>
      <c r="GA14" s="5"/>
      <c r="GC14" s="26"/>
      <c r="GD14" s="44"/>
      <c r="GE14" s="2"/>
      <c r="GF14" s="55"/>
      <c r="GG14" s="44"/>
      <c r="GH14" s="2"/>
      <c r="GI14" s="48"/>
      <c r="GN14" s="46"/>
      <c r="GU14" s="5"/>
      <c r="GW14" s="26"/>
      <c r="GX14" s="44"/>
      <c r="GY14" s="2"/>
      <c r="GZ14" s="55"/>
      <c r="HA14" s="44"/>
      <c r="HB14" s="2"/>
      <c r="HC14" s="48"/>
      <c r="HH14" s="46"/>
      <c r="HO14" s="5"/>
      <c r="HQ14" s="26"/>
      <c r="HR14" s="44"/>
      <c r="HS14" s="2"/>
      <c r="HT14" s="55"/>
      <c r="HU14" s="44"/>
      <c r="HV14" s="2"/>
      <c r="HW14" s="48"/>
      <c r="IB14" s="46"/>
      <c r="II14" s="5"/>
      <c r="IK14" s="26"/>
      <c r="IL14" s="44"/>
      <c r="IM14" s="2"/>
      <c r="IN14" s="55"/>
      <c r="IO14" s="44"/>
      <c r="IP14" s="2"/>
      <c r="IQ14" s="48"/>
      <c r="IV14" s="46"/>
    </row>
    <row r="15" spans="1:262" s="4" customFormat="1" ht="13.5" customHeight="1" x14ac:dyDescent="0.25">
      <c r="A15" s="43" t="s">
        <v>333</v>
      </c>
      <c r="B15" s="2" t="str">
        <f>VLOOKUP(A15,info_parties!A$1:L$155,7,FALSE)&amp;"/_"&amp;VLOOKUP(A15,info_parties!A$1:L$155,11,FALSE)&amp;"_ ("&amp;VLOOKUP(A15,info_parties!A$1:L$155,8,FALSE)&amp;")"</f>
        <v>Party of Hungarian Justice and Life/_Magyar Igazságés Élet Párt_ (MIÉP)</v>
      </c>
      <c r="C15" s="5"/>
      <c r="E15" s="26">
        <v>72203</v>
      </c>
      <c r="F15" s="44">
        <v>2.4E-2</v>
      </c>
      <c r="G15" s="45">
        <v>0</v>
      </c>
      <c r="H15" s="2">
        <v>0</v>
      </c>
      <c r="I15" s="44">
        <f t="shared" si="0"/>
        <v>0</v>
      </c>
      <c r="J15" s="45">
        <v>0</v>
      </c>
      <c r="K15" s="45"/>
      <c r="L15" s="45"/>
      <c r="M15" s="45"/>
      <c r="N15" s="45"/>
      <c r="O15" s="45"/>
      <c r="P15" s="45"/>
      <c r="Q15" s="26"/>
      <c r="R15" s="45"/>
      <c r="S15" s="45"/>
      <c r="U15" s="45"/>
      <c r="V15" s="45"/>
      <c r="W15" s="5"/>
      <c r="Y15" s="26"/>
      <c r="Z15" s="44"/>
      <c r="AA15" s="142"/>
      <c r="AB15" s="2"/>
      <c r="AC15" s="44"/>
      <c r="AD15" s="142"/>
      <c r="AE15" s="26"/>
      <c r="AF15" s="45"/>
      <c r="AG15" s="45"/>
      <c r="AH15" s="45"/>
      <c r="AI15" s="45"/>
      <c r="AJ15" s="45"/>
      <c r="AK15" s="26"/>
      <c r="AM15" s="45"/>
      <c r="AO15" s="45"/>
      <c r="AP15" s="45"/>
      <c r="AS15" s="7"/>
      <c r="AT15" s="44"/>
      <c r="AU15" s="44"/>
      <c r="AV15" s="72"/>
      <c r="AW15" s="44"/>
      <c r="AX15" s="44"/>
      <c r="AY15" s="26"/>
      <c r="AZ15" s="45"/>
      <c r="BA15" s="45"/>
      <c r="BB15" s="45"/>
      <c r="BC15" s="45"/>
      <c r="BD15" s="45"/>
      <c r="BE15" s="26"/>
      <c r="BF15" s="45"/>
      <c r="BG15" s="45"/>
      <c r="BI15" s="45"/>
      <c r="BJ15" s="45"/>
      <c r="BK15" s="5"/>
      <c r="BM15" s="26"/>
      <c r="BN15" s="44"/>
      <c r="BO15" s="44"/>
      <c r="BP15" s="2"/>
      <c r="BQ15" s="44"/>
      <c r="BR15" s="44"/>
      <c r="BS15" s="26"/>
      <c r="BT15" s="45"/>
      <c r="BU15" s="45"/>
      <c r="BV15" s="136"/>
      <c r="BW15" s="45"/>
      <c r="BX15" s="45"/>
      <c r="BY15" s="26"/>
      <c r="BZ15" s="45"/>
      <c r="CA15" s="45"/>
      <c r="CC15" s="45"/>
      <c r="CD15" s="45"/>
      <c r="CE15" s="26"/>
      <c r="CG15" s="26"/>
      <c r="CH15" s="44"/>
      <c r="CI15" s="44"/>
      <c r="CJ15" s="2"/>
      <c r="CK15" s="44"/>
      <c r="CL15" s="44"/>
      <c r="CM15" s="26"/>
      <c r="CN15" s="45"/>
      <c r="CO15" s="45"/>
      <c r="CR15" s="46"/>
      <c r="CS15" s="26"/>
      <c r="CT15" s="45"/>
      <c r="CU15" s="45"/>
      <c r="CW15" s="45"/>
      <c r="CX15" s="45"/>
      <c r="CY15" s="5"/>
      <c r="DA15" s="26"/>
      <c r="DB15" s="44"/>
      <c r="DC15" s="44"/>
      <c r="DD15" s="2"/>
      <c r="DE15" s="44"/>
      <c r="DF15" s="44"/>
      <c r="DG15" s="26"/>
      <c r="DH15" s="45"/>
      <c r="DI15" s="45"/>
      <c r="DL15" s="46"/>
      <c r="DM15" s="26"/>
      <c r="DN15" s="45"/>
      <c r="DO15" s="45"/>
      <c r="DQ15" s="45"/>
      <c r="DR15" s="45"/>
      <c r="DS15" s="5"/>
      <c r="DU15" s="26"/>
      <c r="DV15" s="44"/>
      <c r="DW15" s="44"/>
      <c r="DX15" s="2"/>
      <c r="DY15" s="44"/>
      <c r="DZ15" s="44"/>
      <c r="EA15" s="26"/>
      <c r="EC15" s="47"/>
      <c r="EF15" s="46"/>
      <c r="EG15" s="26"/>
      <c r="EH15" s="45"/>
      <c r="EI15" s="45"/>
      <c r="EK15" s="45"/>
      <c r="EL15" s="45"/>
      <c r="EM15" s="5"/>
      <c r="EO15" s="26"/>
      <c r="EP15" s="44"/>
      <c r="EQ15" s="44"/>
      <c r="ER15" s="2"/>
      <c r="ES15" s="44"/>
      <c r="ET15" s="44"/>
      <c r="EU15" s="26"/>
      <c r="EV15" s="45"/>
      <c r="EW15" s="45"/>
      <c r="EZ15" s="46"/>
      <c r="FA15" s="26"/>
      <c r="FB15" s="45"/>
      <c r="FC15" s="45"/>
      <c r="FE15" s="45"/>
      <c r="FF15" s="45"/>
      <c r="FG15" s="5"/>
      <c r="FI15" s="26"/>
      <c r="FJ15" s="44"/>
      <c r="FK15" s="44"/>
      <c r="FL15" s="2"/>
      <c r="FM15" s="44"/>
      <c r="FN15" s="44"/>
      <c r="FO15" s="26"/>
      <c r="FP15" s="45"/>
      <c r="FQ15" s="45"/>
      <c r="FT15" s="46"/>
      <c r="FU15" s="26"/>
      <c r="FV15" s="45"/>
      <c r="FW15" s="45"/>
      <c r="FY15" s="45"/>
      <c r="FZ15" s="45"/>
      <c r="GA15" s="5"/>
      <c r="GC15" s="2"/>
      <c r="GD15" s="44"/>
      <c r="GE15" s="2"/>
      <c r="GF15" s="2"/>
      <c r="GG15" s="44"/>
      <c r="GH15" s="2"/>
      <c r="GI15" s="48"/>
      <c r="GN15" s="46"/>
      <c r="GU15" s="5"/>
      <c r="GW15" s="2"/>
      <c r="GX15" s="44"/>
      <c r="GY15" s="2"/>
      <c r="GZ15" s="2"/>
      <c r="HA15" s="44"/>
      <c r="HB15" s="2"/>
      <c r="HC15" s="48"/>
      <c r="HH15" s="46"/>
      <c r="HO15" s="5"/>
      <c r="HQ15" s="2"/>
      <c r="HR15" s="44"/>
      <c r="HS15" s="2"/>
      <c r="HT15" s="2"/>
      <c r="HU15" s="44"/>
      <c r="HV15" s="2"/>
      <c r="HW15" s="48"/>
      <c r="IB15" s="46"/>
      <c r="II15" s="5"/>
      <c r="IK15" s="2"/>
      <c r="IL15" s="44"/>
      <c r="IM15" s="2"/>
      <c r="IN15" s="2"/>
      <c r="IO15" s="44"/>
      <c r="IP15" s="2"/>
      <c r="IQ15" s="48"/>
      <c r="IV15" s="46"/>
    </row>
    <row r="16" spans="1:262" s="4" customFormat="1" ht="13.5" customHeight="1" x14ac:dyDescent="0.25">
      <c r="A16" s="43" t="s">
        <v>334</v>
      </c>
      <c r="B16" s="2" t="str">
        <f>VLOOKUP(A16,info_parties!A$1:L$155,7,FALSE)&amp;"/_"&amp;VLOOKUP(A16,info_parties!A$1:L$155,11,FALSE)&amp;"_ ("&amp;VLOOKUP(A16,info_parties!A$1:L$155,8,FALSE)&amp;")"</f>
        <v>Workers Party/_Munkáspárt_ (MP)</v>
      </c>
      <c r="C16" s="5"/>
      <c r="E16" s="26">
        <v>56221</v>
      </c>
      <c r="F16" s="44">
        <v>1.7999999999999999E-2</v>
      </c>
      <c r="G16" s="45">
        <v>0</v>
      </c>
      <c r="H16" s="2">
        <v>0</v>
      </c>
      <c r="I16" s="44">
        <f t="shared" si="0"/>
        <v>0</v>
      </c>
      <c r="J16" s="45">
        <v>0</v>
      </c>
      <c r="K16" s="45"/>
      <c r="L16" s="45"/>
      <c r="M16" s="45"/>
      <c r="N16" s="45"/>
      <c r="O16" s="45"/>
      <c r="P16" s="45"/>
      <c r="Q16" s="26"/>
      <c r="R16" s="45"/>
      <c r="S16" s="45"/>
      <c r="U16" s="45"/>
      <c r="V16" s="45"/>
      <c r="W16" s="5"/>
      <c r="Y16" s="26"/>
      <c r="Z16" s="44"/>
      <c r="AA16" s="142"/>
      <c r="AB16" s="2"/>
      <c r="AC16" s="44"/>
      <c r="AD16" s="142"/>
      <c r="AE16" s="26"/>
      <c r="AF16" s="45"/>
      <c r="AG16" s="45"/>
      <c r="AH16" s="45"/>
      <c r="AI16" s="45"/>
      <c r="AJ16" s="45"/>
      <c r="AK16" s="26"/>
      <c r="AM16" s="45"/>
      <c r="AO16" s="45"/>
      <c r="AP16" s="45"/>
      <c r="AS16" s="7"/>
      <c r="AT16" s="44"/>
      <c r="AU16" s="44"/>
      <c r="AV16" s="72"/>
      <c r="AW16" s="44"/>
      <c r="AX16" s="44"/>
      <c r="AY16" s="26"/>
      <c r="AZ16" s="45"/>
      <c r="BA16" s="45"/>
      <c r="BB16" s="45"/>
      <c r="BC16" s="45"/>
      <c r="BD16" s="45"/>
      <c r="BE16" s="26"/>
      <c r="BF16" s="45"/>
      <c r="BG16" s="45"/>
      <c r="BI16" s="45"/>
      <c r="BJ16" s="45"/>
      <c r="BK16" s="5"/>
      <c r="BM16" s="26"/>
      <c r="BN16" s="44"/>
      <c r="BO16" s="44"/>
      <c r="BP16" s="2"/>
      <c r="BQ16" s="44"/>
      <c r="BR16" s="44"/>
      <c r="BS16" s="26"/>
      <c r="BT16" s="45"/>
      <c r="BU16" s="45"/>
      <c r="BV16" s="136"/>
      <c r="BW16" s="45"/>
      <c r="BX16" s="45"/>
      <c r="BY16" s="26"/>
      <c r="BZ16" s="45"/>
      <c r="CA16" s="45"/>
      <c r="CC16" s="45"/>
      <c r="CD16" s="45"/>
      <c r="CE16" s="26"/>
      <c r="CG16" s="26"/>
      <c r="CH16" s="44"/>
      <c r="CI16" s="44"/>
      <c r="CJ16" s="2"/>
      <c r="CK16" s="44"/>
      <c r="CL16" s="44"/>
      <c r="CM16" s="26"/>
      <c r="CN16" s="45"/>
      <c r="CO16" s="45"/>
      <c r="CR16" s="46"/>
      <c r="CS16" s="26"/>
      <c r="CT16" s="45"/>
      <c r="CU16" s="45"/>
      <c r="CW16" s="45"/>
      <c r="CX16" s="45"/>
      <c r="CY16" s="5"/>
      <c r="DA16" s="26"/>
      <c r="DB16" s="44"/>
      <c r="DC16" s="44"/>
      <c r="DD16" s="2"/>
      <c r="DE16" s="44"/>
      <c r="DF16" s="44"/>
      <c r="DG16" s="26"/>
      <c r="DH16" s="45"/>
      <c r="DI16" s="45"/>
      <c r="DL16" s="46"/>
      <c r="DM16" s="26"/>
      <c r="DN16" s="45"/>
      <c r="DO16" s="45"/>
      <c r="DQ16" s="45"/>
      <c r="DR16" s="45"/>
      <c r="DS16" s="5"/>
      <c r="DU16" s="26"/>
      <c r="DV16" s="44"/>
      <c r="DW16" s="44"/>
      <c r="DX16" s="2"/>
      <c r="DY16" s="44"/>
      <c r="DZ16" s="44"/>
      <c r="EA16" s="26"/>
      <c r="EC16" s="47"/>
      <c r="EF16" s="46"/>
      <c r="EG16" s="26"/>
      <c r="EH16" s="45"/>
      <c r="EI16" s="45"/>
      <c r="EK16" s="45"/>
      <c r="EL16" s="45"/>
      <c r="EM16" s="5"/>
      <c r="EO16" s="26"/>
      <c r="EP16" s="44"/>
      <c r="EQ16" s="44"/>
      <c r="ER16" s="2"/>
      <c r="ES16" s="44"/>
      <c r="ET16" s="44"/>
      <c r="EU16" s="26"/>
      <c r="EV16" s="45"/>
      <c r="EW16" s="45"/>
      <c r="EZ16" s="46"/>
      <c r="FA16" s="26"/>
      <c r="FB16" s="45"/>
      <c r="FC16" s="45"/>
      <c r="FE16" s="45"/>
      <c r="FF16" s="45"/>
      <c r="FG16" s="5"/>
      <c r="FI16" s="26"/>
      <c r="FJ16" s="44"/>
      <c r="FK16" s="44"/>
      <c r="FL16" s="2"/>
      <c r="FM16" s="44"/>
      <c r="FN16" s="44"/>
      <c r="FO16" s="26"/>
      <c r="FP16" s="45"/>
      <c r="FQ16" s="45"/>
      <c r="FT16" s="46"/>
      <c r="FU16" s="26"/>
      <c r="FV16" s="45"/>
      <c r="FW16" s="45"/>
      <c r="FY16" s="45"/>
      <c r="FZ16" s="45"/>
      <c r="GA16" s="5"/>
      <c r="GC16" s="26"/>
      <c r="GD16" s="44"/>
      <c r="GE16" s="44"/>
      <c r="GF16" s="2"/>
      <c r="GG16" s="44"/>
      <c r="GH16" s="44"/>
      <c r="GI16" s="48"/>
      <c r="GN16" s="46"/>
      <c r="GU16" s="5"/>
      <c r="GW16" s="26"/>
      <c r="GX16" s="44"/>
      <c r="GY16" s="44"/>
      <c r="GZ16" s="2"/>
      <c r="HA16" s="44"/>
      <c r="HB16" s="44"/>
      <c r="HC16" s="48"/>
      <c r="HH16" s="46"/>
      <c r="HO16" s="5"/>
      <c r="HQ16" s="26"/>
      <c r="HR16" s="44"/>
      <c r="HS16" s="44"/>
      <c r="HT16" s="2"/>
      <c r="HU16" s="44"/>
      <c r="HV16" s="44"/>
      <c r="HW16" s="48"/>
      <c r="IB16" s="46"/>
      <c r="II16" s="5"/>
      <c r="IK16" s="26"/>
      <c r="IL16" s="44"/>
      <c r="IM16" s="44"/>
      <c r="IN16" s="2"/>
      <c r="IO16" s="44"/>
      <c r="IP16" s="44"/>
      <c r="IQ16" s="48"/>
      <c r="IV16" s="46"/>
    </row>
    <row r="17" spans="1:262" s="4" customFormat="1" ht="13.5" customHeight="1" x14ac:dyDescent="0.25">
      <c r="A17" s="43" t="s">
        <v>351</v>
      </c>
      <c r="B17" s="2" t="str">
        <f>VLOOKUP(A17,info_parties!A$1:L$155,7,FALSE)&amp;"/_"&amp;VLOOKUP(A17,info_parties!A$1:L$155,11,FALSE)&amp;"_ ("&amp;VLOOKUP(A17,info_parties!A$1:L$155,8,FALSE)&amp;")"</f>
        <v>Hungarian National Union/_Magyar Nemzeti Szövetség_ (MNSZ)</v>
      </c>
      <c r="C17" s="5"/>
      <c r="E17" s="26">
        <v>20226</v>
      </c>
      <c r="F17" s="44">
        <v>7.0000000000000001E-3</v>
      </c>
      <c r="G17" s="45">
        <v>0</v>
      </c>
      <c r="H17" s="2">
        <v>0</v>
      </c>
      <c r="I17" s="44">
        <f t="shared" si="0"/>
        <v>0</v>
      </c>
      <c r="J17" s="45">
        <v>0</v>
      </c>
      <c r="K17" s="45"/>
      <c r="L17" s="45"/>
      <c r="M17" s="45"/>
      <c r="N17" s="45"/>
      <c r="O17" s="45"/>
      <c r="P17" s="45"/>
      <c r="Q17" s="26"/>
      <c r="R17" s="45"/>
      <c r="S17" s="45"/>
      <c r="U17" s="45"/>
      <c r="V17" s="45"/>
      <c r="W17" s="5"/>
      <c r="Y17" s="26"/>
      <c r="Z17" s="44"/>
      <c r="AA17" s="142"/>
      <c r="AB17" s="2"/>
      <c r="AC17" s="44"/>
      <c r="AD17" s="142"/>
      <c r="AE17" s="26"/>
      <c r="AF17" s="45"/>
      <c r="AG17" s="45"/>
      <c r="AH17" s="45"/>
      <c r="AI17" s="45"/>
      <c r="AJ17" s="45"/>
      <c r="AK17" s="26"/>
      <c r="AM17" s="45"/>
      <c r="AO17" s="45"/>
      <c r="AP17" s="45"/>
      <c r="AS17" s="7"/>
      <c r="AT17" s="44"/>
      <c r="AU17" s="44"/>
      <c r="AV17" s="72"/>
      <c r="AW17" s="44"/>
      <c r="AX17" s="44"/>
      <c r="AY17" s="26"/>
      <c r="AZ17" s="45"/>
      <c r="BA17" s="45"/>
      <c r="BB17" s="45"/>
      <c r="BC17" s="45"/>
      <c r="BD17" s="45"/>
      <c r="BE17" s="26"/>
      <c r="BF17" s="45"/>
      <c r="BG17" s="45"/>
      <c r="BI17" s="45"/>
      <c r="BJ17" s="45"/>
      <c r="BK17" s="5"/>
      <c r="BM17" s="26"/>
      <c r="BN17" s="44"/>
      <c r="BO17" s="44"/>
      <c r="BP17" s="2"/>
      <c r="BQ17" s="44"/>
      <c r="BR17" s="44"/>
      <c r="BS17" s="26"/>
      <c r="BT17" s="45"/>
      <c r="BU17" s="45"/>
      <c r="BV17" s="136"/>
      <c r="BW17" s="45"/>
      <c r="BX17" s="45"/>
      <c r="BY17" s="26"/>
      <c r="BZ17" s="45"/>
      <c r="CA17" s="45"/>
      <c r="CC17" s="45"/>
      <c r="CD17" s="45"/>
      <c r="CE17" s="26"/>
      <c r="CG17" s="26"/>
      <c r="CH17" s="44"/>
      <c r="CI17" s="44"/>
      <c r="CJ17" s="2"/>
      <c r="CK17" s="44"/>
      <c r="CL17" s="44"/>
      <c r="CM17" s="26"/>
      <c r="CN17" s="45"/>
      <c r="CO17" s="45"/>
      <c r="CR17" s="46"/>
      <c r="CS17" s="26"/>
      <c r="CT17" s="45"/>
      <c r="CU17" s="45"/>
      <c r="CW17" s="45"/>
      <c r="CX17" s="45"/>
      <c r="CY17" s="5"/>
      <c r="DA17" s="26"/>
      <c r="DB17" s="44"/>
      <c r="DC17" s="44"/>
      <c r="DD17" s="2"/>
      <c r="DE17" s="44"/>
      <c r="DF17" s="44"/>
      <c r="DG17" s="26"/>
      <c r="DH17" s="45"/>
      <c r="DI17" s="45"/>
      <c r="DL17" s="46"/>
      <c r="DM17" s="26"/>
      <c r="DN17" s="45"/>
      <c r="DO17" s="45"/>
      <c r="DQ17" s="45"/>
      <c r="DR17" s="45"/>
      <c r="DS17" s="5"/>
      <c r="DU17" s="26"/>
      <c r="DV17" s="44"/>
      <c r="DW17" s="44"/>
      <c r="DX17" s="2"/>
      <c r="DY17" s="44"/>
      <c r="DZ17" s="44"/>
      <c r="EA17" s="26"/>
      <c r="EC17" s="47"/>
      <c r="EF17" s="46"/>
      <c r="EG17" s="26"/>
      <c r="EH17" s="45"/>
      <c r="EI17" s="45"/>
      <c r="EK17" s="45"/>
      <c r="EL17" s="45"/>
      <c r="EM17" s="5"/>
      <c r="EO17" s="26"/>
      <c r="EP17" s="44"/>
      <c r="EQ17" s="44"/>
      <c r="ER17" s="2"/>
      <c r="ES17" s="44"/>
      <c r="ET17" s="44"/>
      <c r="EU17" s="26"/>
      <c r="EV17" s="45"/>
      <c r="EW17" s="45"/>
      <c r="EZ17" s="46"/>
      <c r="FA17" s="26"/>
      <c r="FB17" s="45"/>
      <c r="FC17" s="45"/>
      <c r="FE17" s="45"/>
      <c r="FF17" s="45"/>
      <c r="FG17" s="5"/>
      <c r="FI17" s="26"/>
      <c r="FJ17" s="44"/>
      <c r="FK17" s="44"/>
      <c r="FL17" s="2"/>
      <c r="FM17" s="44"/>
      <c r="FN17" s="44"/>
      <c r="FO17" s="26"/>
      <c r="FP17" s="45"/>
      <c r="FQ17" s="45"/>
      <c r="FT17" s="46"/>
      <c r="FU17" s="26"/>
      <c r="FV17" s="45"/>
      <c r="FW17" s="45"/>
      <c r="FY17" s="45"/>
      <c r="FZ17" s="45"/>
      <c r="GA17" s="5"/>
      <c r="GC17" s="26"/>
      <c r="GD17" s="44"/>
      <c r="GE17" s="2"/>
      <c r="GF17" s="2"/>
      <c r="GG17" s="44"/>
      <c r="GH17" s="2"/>
      <c r="GI17" s="48"/>
      <c r="GN17" s="46"/>
      <c r="GU17" s="5"/>
      <c r="GW17" s="26"/>
      <c r="GX17" s="44"/>
      <c r="GY17" s="2"/>
      <c r="GZ17" s="2"/>
      <c r="HA17" s="44"/>
      <c r="HB17" s="2"/>
      <c r="HC17" s="48"/>
      <c r="HH17" s="46"/>
      <c r="HO17" s="5"/>
      <c r="HQ17" s="26"/>
      <c r="HR17" s="44"/>
      <c r="HS17" s="2"/>
      <c r="HT17" s="2"/>
      <c r="HU17" s="44"/>
      <c r="HV17" s="2"/>
      <c r="HW17" s="48"/>
      <c r="IB17" s="46"/>
      <c r="II17" s="5"/>
      <c r="IK17" s="26"/>
      <c r="IL17" s="44"/>
      <c r="IM17" s="2"/>
      <c r="IN17" s="2"/>
      <c r="IO17" s="44"/>
      <c r="IP17" s="2"/>
      <c r="IQ17" s="48"/>
      <c r="IV17" s="46"/>
    </row>
    <row r="18" spans="1:262" s="4" customFormat="1" ht="13.5" customHeight="1" x14ac:dyDescent="0.25">
      <c r="A18" s="43" t="s">
        <v>352</v>
      </c>
      <c r="B18" s="2" t="str">
        <f>VLOOKUP(A18,info_parties!A$1:L$155,7,FALSE)&amp;"/_"&amp;VLOOKUP(A18,info_parties!A$1:L$155,11,FALSE)&amp;"_ ("&amp;VLOOKUP(A18,info_parties!A$1:L$155,8,FALSE)&amp;")"</f>
        <v>Social Democratic Party/_Szociáldemokrata Párt_ (SZDP)</v>
      </c>
      <c r="C18" s="5"/>
      <c r="E18" s="26">
        <v>12196</v>
      </c>
      <c r="F18" s="44">
        <v>4.0000000000000001E-3</v>
      </c>
      <c r="G18" s="45">
        <v>0</v>
      </c>
      <c r="H18" s="2">
        <v>0</v>
      </c>
      <c r="I18" s="44">
        <f t="shared" si="0"/>
        <v>0</v>
      </c>
      <c r="J18" s="45">
        <v>0</v>
      </c>
      <c r="K18" s="45"/>
      <c r="L18" s="45"/>
      <c r="M18" s="45"/>
      <c r="N18" s="45"/>
      <c r="O18" s="45"/>
      <c r="P18" s="45"/>
      <c r="Q18" s="26"/>
      <c r="R18" s="45"/>
      <c r="S18" s="45"/>
      <c r="U18" s="45"/>
      <c r="V18" s="45"/>
      <c r="W18" s="5"/>
      <c r="Y18" s="26"/>
      <c r="Z18" s="44"/>
      <c r="AA18" s="142"/>
      <c r="AB18" s="2"/>
      <c r="AC18" s="44"/>
      <c r="AD18" s="142"/>
      <c r="AE18" s="26"/>
      <c r="AF18" s="45"/>
      <c r="AG18" s="45"/>
      <c r="AH18" s="45"/>
      <c r="AI18" s="45"/>
      <c r="AJ18" s="45"/>
      <c r="AK18" s="26"/>
      <c r="AM18" s="45"/>
      <c r="AO18" s="45"/>
      <c r="AP18" s="45"/>
      <c r="AS18" s="7"/>
      <c r="AT18" s="44"/>
      <c r="AU18" s="44"/>
      <c r="AV18" s="72"/>
      <c r="AW18" s="44"/>
      <c r="AX18" s="44"/>
      <c r="AY18" s="26"/>
      <c r="AZ18" s="45"/>
      <c r="BA18" s="45"/>
      <c r="BB18" s="45"/>
      <c r="BC18" s="45"/>
      <c r="BD18" s="45"/>
      <c r="BE18" s="26"/>
      <c r="BF18" s="45"/>
      <c r="BG18" s="45"/>
      <c r="BI18" s="45"/>
      <c r="BJ18" s="45"/>
      <c r="BK18" s="5"/>
      <c r="BM18" s="26"/>
      <c r="BN18" s="44"/>
      <c r="BO18" s="44"/>
      <c r="BP18" s="2"/>
      <c r="BQ18" s="44"/>
      <c r="BR18" s="44"/>
      <c r="BS18" s="26"/>
      <c r="BT18" s="45"/>
      <c r="BU18" s="45"/>
      <c r="BV18" s="136"/>
      <c r="BW18" s="45"/>
      <c r="BX18" s="45"/>
      <c r="BY18" s="26"/>
      <c r="BZ18" s="45"/>
      <c r="CA18" s="45"/>
      <c r="CC18" s="45"/>
      <c r="CD18" s="45"/>
      <c r="CE18" s="26"/>
      <c r="CG18" s="26"/>
      <c r="CH18" s="44"/>
      <c r="CI18" s="44"/>
      <c r="CJ18" s="2"/>
      <c r="CK18" s="44"/>
      <c r="CL18" s="44"/>
      <c r="CM18" s="26"/>
      <c r="CN18" s="45"/>
      <c r="CO18" s="45"/>
      <c r="CR18" s="46"/>
      <c r="CS18" s="26"/>
      <c r="CT18" s="45"/>
      <c r="CU18" s="45"/>
      <c r="CW18" s="45"/>
      <c r="CX18" s="45"/>
      <c r="CY18" s="5"/>
      <c r="DA18" s="26"/>
      <c r="DB18" s="44"/>
      <c r="DC18" s="44"/>
      <c r="DD18" s="2"/>
      <c r="DE18" s="44"/>
      <c r="DF18" s="44"/>
      <c r="DG18" s="26"/>
      <c r="DH18" s="45"/>
      <c r="DI18" s="45"/>
      <c r="DL18" s="46"/>
      <c r="DM18" s="26"/>
      <c r="DN18" s="45"/>
      <c r="DO18" s="45"/>
      <c r="DQ18" s="45"/>
      <c r="DR18" s="45"/>
      <c r="DS18" s="5"/>
      <c r="DU18" s="26"/>
      <c r="DV18" s="44"/>
      <c r="DW18" s="44"/>
      <c r="DX18" s="2"/>
      <c r="DY18" s="44"/>
      <c r="DZ18" s="44"/>
      <c r="EA18" s="26"/>
      <c r="EC18" s="47"/>
      <c r="EF18" s="46"/>
      <c r="EG18" s="26"/>
      <c r="EH18" s="45"/>
      <c r="EI18" s="45"/>
      <c r="EK18" s="45"/>
      <c r="EL18" s="45"/>
      <c r="EM18" s="5"/>
      <c r="EO18" s="26"/>
      <c r="EP18" s="44"/>
      <c r="EQ18" s="44"/>
      <c r="ER18" s="2"/>
      <c r="ES18" s="44"/>
      <c r="ET18" s="44"/>
      <c r="EU18" s="26"/>
      <c r="EV18" s="45"/>
      <c r="EW18" s="45"/>
      <c r="EZ18" s="46"/>
      <c r="FA18" s="26"/>
      <c r="FB18" s="45"/>
      <c r="FC18" s="45"/>
      <c r="FE18" s="45"/>
      <c r="FF18" s="45"/>
      <c r="FG18" s="5"/>
      <c r="FI18" s="26"/>
      <c r="FJ18" s="44"/>
      <c r="FK18" s="44"/>
      <c r="FL18" s="2"/>
      <c r="FM18" s="44"/>
      <c r="FN18" s="44"/>
      <c r="FO18" s="26"/>
      <c r="FP18" s="45"/>
      <c r="FQ18" s="45"/>
      <c r="FT18" s="46"/>
      <c r="FU18" s="26"/>
      <c r="FV18" s="45"/>
      <c r="FW18" s="45"/>
      <c r="FY18" s="45"/>
      <c r="FZ18" s="45"/>
      <c r="GA18" s="5"/>
      <c r="GC18" s="26"/>
      <c r="GD18" s="44"/>
      <c r="GE18" s="2"/>
      <c r="GF18" s="2"/>
      <c r="GG18" s="44"/>
      <c r="GH18" s="2"/>
      <c r="GI18" s="48"/>
      <c r="GN18" s="46"/>
      <c r="GU18" s="5"/>
      <c r="GW18" s="26"/>
      <c r="GX18" s="44"/>
      <c r="GY18" s="2"/>
      <c r="GZ18" s="2"/>
      <c r="HA18" s="44"/>
      <c r="HB18" s="2"/>
      <c r="HC18" s="48"/>
      <c r="HH18" s="46"/>
      <c r="HO18" s="5"/>
      <c r="HQ18" s="26"/>
      <c r="HR18" s="44"/>
      <c r="HS18" s="2"/>
      <c r="HT18" s="2"/>
      <c r="HU18" s="44"/>
      <c r="HV18" s="2"/>
      <c r="HW18" s="48"/>
      <c r="IB18" s="46"/>
      <c r="II18" s="5"/>
      <c r="IK18" s="26"/>
      <c r="IL18" s="44"/>
      <c r="IM18" s="2"/>
      <c r="IN18" s="2"/>
      <c r="IO18" s="44"/>
      <c r="IP18" s="2"/>
      <c r="IQ18" s="48"/>
      <c r="IV18" s="46"/>
    </row>
    <row r="19" spans="1:262" s="4" customFormat="1" ht="13.5" customHeight="1" x14ac:dyDescent="0.25">
      <c r="A19" s="43" t="s">
        <v>353</v>
      </c>
      <c r="B19" s="2" t="str">
        <f>VLOOKUP(A19,info_parties!A$1:L$155,7,FALSE)&amp;"/_"&amp;VLOOKUP(A19,info_parties!A$1:L$155,11,FALSE)&amp;"_ ("&amp;VLOOKUP(A19,info_parties!A$1:L$155,8,FALSE)&amp;")"</f>
        <v>For the Right Hungary/Jobbik/_For the Right Hungary/Jobbik_ (fr-jobbik)</v>
      </c>
      <c r="C19" s="5"/>
      <c r="E19" s="26"/>
      <c r="F19" s="44"/>
      <c r="G19" s="45"/>
      <c r="H19" s="2"/>
      <c r="I19" s="44"/>
      <c r="J19" s="45"/>
      <c r="K19" s="45"/>
      <c r="L19" s="45"/>
      <c r="M19" s="45"/>
      <c r="N19" s="45"/>
      <c r="O19" s="45"/>
      <c r="P19" s="45"/>
      <c r="Q19" s="26"/>
      <c r="R19" s="45"/>
      <c r="S19" s="45"/>
      <c r="U19" s="45"/>
      <c r="V19" s="45"/>
      <c r="W19" s="5"/>
      <c r="Y19" s="26">
        <v>427773</v>
      </c>
      <c r="Z19" s="44">
        <v>0.1477</v>
      </c>
      <c r="AA19" s="142">
        <v>0.1477</v>
      </c>
      <c r="AB19" s="2">
        <v>3</v>
      </c>
      <c r="AC19" s="44">
        <f>AB19/W$3</f>
        <v>0.13636363636363635</v>
      </c>
      <c r="AD19" s="142">
        <f>AC19-I19</f>
        <v>0.13636363636363635</v>
      </c>
      <c r="AE19" s="26"/>
      <c r="AF19" s="45"/>
      <c r="AG19" s="45"/>
      <c r="AH19" s="45"/>
      <c r="AI19" s="45"/>
      <c r="AJ19" s="45"/>
      <c r="AK19" s="26"/>
      <c r="AM19" s="45"/>
      <c r="AO19" s="45"/>
      <c r="AP19" s="45"/>
      <c r="AQ19" s="4" t="s">
        <v>1018</v>
      </c>
      <c r="AR19" s="4">
        <v>4</v>
      </c>
      <c r="AS19" s="7">
        <v>340287</v>
      </c>
      <c r="AT19" s="44">
        <v>0.1467</v>
      </c>
      <c r="AU19" s="44">
        <f>AT19-AC19</f>
        <v>1.0336363636363644E-2</v>
      </c>
      <c r="AV19" s="72" t="s">
        <v>1036</v>
      </c>
      <c r="AW19" s="44">
        <v>0.1429</v>
      </c>
      <c r="AX19" s="44">
        <f>AW19-AC19</f>
        <v>6.5363636363636457E-3</v>
      </c>
      <c r="AY19" s="26"/>
      <c r="AZ19" s="45"/>
      <c r="BA19" s="45"/>
      <c r="BB19" s="45"/>
      <c r="BC19" s="45"/>
      <c r="BD19" s="45"/>
      <c r="BE19" s="26"/>
      <c r="BF19" s="45"/>
      <c r="BG19" s="45"/>
      <c r="BI19" s="45"/>
      <c r="BJ19" s="45"/>
      <c r="BK19" s="5"/>
      <c r="BM19" s="26">
        <v>220184</v>
      </c>
      <c r="BN19" s="44">
        <f>BM19/$BK$7</f>
        <v>6.344325392457599E-2</v>
      </c>
      <c r="BO19" s="44">
        <f>BN19-AT19</f>
        <v>-8.3256746075424007E-2</v>
      </c>
      <c r="BP19" s="2">
        <v>1</v>
      </c>
      <c r="BQ19" s="44">
        <f>BP19/$BK$3</f>
        <v>4.7619047619047616E-2</v>
      </c>
      <c r="BR19" s="44">
        <f>BQ19-AW19</f>
        <v>-9.5280952380952383E-2</v>
      </c>
      <c r="BS19" s="26"/>
      <c r="BT19" s="45"/>
      <c r="BU19" s="45"/>
      <c r="BV19" s="136"/>
      <c r="BW19" s="45"/>
      <c r="BX19" s="45"/>
      <c r="BY19" s="26"/>
      <c r="BZ19" s="45"/>
      <c r="CA19" s="45"/>
      <c r="CC19" s="45"/>
      <c r="CD19" s="45"/>
      <c r="CE19" s="26"/>
      <c r="CG19" s="26"/>
      <c r="CH19" s="44"/>
      <c r="CI19" s="44"/>
      <c r="CJ19" s="2"/>
      <c r="CK19" s="44"/>
      <c r="CL19" s="44"/>
      <c r="CM19" s="26"/>
      <c r="CN19" s="45"/>
      <c r="CO19" s="45"/>
      <c r="CR19" s="46"/>
      <c r="CS19" s="26"/>
      <c r="CT19" s="45"/>
      <c r="CU19" s="45"/>
      <c r="CW19" s="45"/>
      <c r="CX19" s="45"/>
      <c r="CY19" s="5"/>
      <c r="DA19" s="26"/>
      <c r="DB19" s="44"/>
      <c r="DC19" s="44"/>
      <c r="DD19" s="2"/>
      <c r="DE19" s="44"/>
      <c r="DF19" s="44"/>
      <c r="DG19" s="26"/>
      <c r="DH19" s="45"/>
      <c r="DI19" s="45"/>
      <c r="DL19" s="46"/>
      <c r="DM19" s="26"/>
      <c r="DN19" s="45"/>
      <c r="DO19" s="45"/>
      <c r="DQ19" s="45"/>
      <c r="DR19" s="45"/>
      <c r="DS19" s="5"/>
      <c r="DU19" s="26"/>
      <c r="DV19" s="44"/>
      <c r="DW19" s="44"/>
      <c r="DX19" s="2"/>
      <c r="DY19" s="44"/>
      <c r="DZ19" s="44"/>
      <c r="EA19" s="26"/>
      <c r="EC19" s="47"/>
      <c r="EF19" s="46"/>
      <c r="EG19" s="26"/>
      <c r="EH19" s="45"/>
      <c r="EI19" s="45"/>
      <c r="EK19" s="45"/>
      <c r="EL19" s="45"/>
      <c r="EM19" s="5"/>
      <c r="EO19" s="26"/>
      <c r="EP19" s="44"/>
      <c r="EQ19" s="44"/>
      <c r="ER19" s="2"/>
      <c r="ES19" s="44"/>
      <c r="ET19" s="44"/>
      <c r="EU19" s="26"/>
      <c r="EV19" s="45"/>
      <c r="EW19" s="45"/>
      <c r="EZ19" s="46"/>
      <c r="FA19" s="26"/>
      <c r="FB19" s="45"/>
      <c r="FC19" s="45"/>
      <c r="FE19" s="45"/>
      <c r="FF19" s="45"/>
      <c r="FG19" s="5"/>
      <c r="FI19" s="26"/>
      <c r="FJ19" s="44"/>
      <c r="FK19" s="44"/>
      <c r="FL19" s="2"/>
      <c r="FM19" s="44"/>
      <c r="FN19" s="44"/>
      <c r="FO19" s="26"/>
      <c r="FP19" s="45"/>
      <c r="FQ19" s="45"/>
      <c r="FT19" s="46"/>
      <c r="FU19" s="26"/>
      <c r="FV19" s="45"/>
      <c r="FW19" s="45"/>
      <c r="FY19" s="45"/>
      <c r="FZ19" s="45"/>
      <c r="GA19" s="5"/>
      <c r="GC19" s="26"/>
      <c r="GD19" s="44"/>
      <c r="GE19" s="2"/>
      <c r="GF19" s="2"/>
      <c r="GG19" s="44"/>
      <c r="GH19" s="2"/>
      <c r="GI19" s="48"/>
      <c r="GN19" s="46"/>
      <c r="GU19" s="5"/>
      <c r="GW19" s="26"/>
      <c r="GX19" s="44"/>
      <c r="GY19" s="2"/>
      <c r="GZ19" s="2"/>
      <c r="HA19" s="44"/>
      <c r="HB19" s="2"/>
      <c r="HC19" s="48"/>
      <c r="HH19" s="46"/>
      <c r="HO19" s="5"/>
      <c r="HQ19" s="26"/>
      <c r="HR19" s="44"/>
      <c r="HS19" s="2"/>
      <c r="HT19" s="2"/>
      <c r="HU19" s="44"/>
      <c r="HV19" s="2"/>
      <c r="HW19" s="48"/>
      <c r="IB19" s="46"/>
      <c r="II19" s="5"/>
      <c r="IK19" s="26"/>
      <c r="IL19" s="44"/>
      <c r="IM19" s="2"/>
      <c r="IN19" s="2"/>
      <c r="IO19" s="44"/>
      <c r="IP19" s="2"/>
      <c r="IQ19" s="48"/>
      <c r="IV19" s="46"/>
    </row>
    <row r="20" spans="1:262" s="4" customFormat="1" ht="13.5" customHeight="1" x14ac:dyDescent="0.25">
      <c r="A20" s="43" t="s">
        <v>348</v>
      </c>
      <c r="B20" s="2" t="str">
        <f>VLOOKUP(A20,info_parties!A$1:L$155,7,FALSE)&amp;"/_"&amp;VLOOKUP(A20,info_parties!A$1:L$155,11,FALSE)&amp;"_ ("&amp;VLOOKUP(A20,info_parties!A$1:L$155,8,FALSE)&amp;")"</f>
        <v>Politics Can be Different/_Lehet Más a Politika_ (LMP)</v>
      </c>
      <c r="C20" s="5"/>
      <c r="E20" s="26"/>
      <c r="F20" s="44"/>
      <c r="G20" s="45"/>
      <c r="H20" s="2"/>
      <c r="I20" s="44"/>
      <c r="J20" s="45"/>
      <c r="K20" s="45"/>
      <c r="L20" s="45"/>
      <c r="M20" s="45"/>
      <c r="N20" s="45"/>
      <c r="O20" s="45"/>
      <c r="P20" s="45"/>
      <c r="Q20" s="26"/>
      <c r="R20" s="45"/>
      <c r="S20" s="45"/>
      <c r="U20" s="45"/>
      <c r="V20" s="45"/>
      <c r="W20" s="5"/>
      <c r="Y20" s="26">
        <v>75522</v>
      </c>
      <c r="Z20" s="44">
        <v>2.6100000000000002E-2</v>
      </c>
      <c r="AA20" s="142">
        <v>0</v>
      </c>
      <c r="AB20" s="2">
        <v>0</v>
      </c>
      <c r="AC20" s="44">
        <f>AB20/W$3</f>
        <v>0</v>
      </c>
      <c r="AD20" s="142">
        <f>AC20-I20</f>
        <v>0</v>
      </c>
      <c r="AE20" s="26"/>
      <c r="AF20" s="45"/>
      <c r="AG20" s="45"/>
      <c r="AH20" s="45"/>
      <c r="AI20" s="45"/>
      <c r="AJ20" s="45"/>
      <c r="AK20" s="26"/>
      <c r="AM20" s="45"/>
      <c r="AO20" s="45"/>
      <c r="AP20" s="45"/>
      <c r="AQ20" s="4" t="s">
        <v>1044</v>
      </c>
      <c r="AR20" s="4">
        <v>5</v>
      </c>
      <c r="AS20" s="7">
        <v>116904</v>
      </c>
      <c r="AT20" s="44">
        <v>5.04E-2</v>
      </c>
      <c r="AU20" s="44">
        <f>AT20-AC20</f>
        <v>5.04E-2</v>
      </c>
      <c r="AV20" s="72" t="s">
        <v>1038</v>
      </c>
      <c r="AW20" s="44">
        <v>4.7600000000000003E-2</v>
      </c>
      <c r="AX20" s="44">
        <f>AW20-AC20</f>
        <v>4.7600000000000003E-2</v>
      </c>
      <c r="AY20" s="26"/>
      <c r="AZ20" s="45"/>
      <c r="BA20" s="45"/>
      <c r="BB20" s="45"/>
      <c r="BC20" s="45"/>
      <c r="BD20" s="45"/>
      <c r="BE20" s="26"/>
      <c r="BF20" s="45"/>
      <c r="BG20" s="45"/>
      <c r="BI20" s="45"/>
      <c r="BJ20" s="45"/>
      <c r="BK20" s="5"/>
      <c r="BM20" s="26"/>
      <c r="BN20" s="44"/>
      <c r="BO20" s="44"/>
      <c r="BP20" s="2"/>
      <c r="BQ20" s="44"/>
      <c r="BR20" s="44"/>
      <c r="BS20" s="26"/>
      <c r="BT20" s="45"/>
      <c r="BU20" s="45"/>
      <c r="BV20" s="136"/>
      <c r="BW20" s="45"/>
      <c r="BX20" s="45"/>
      <c r="BY20" s="26"/>
      <c r="BZ20" s="45"/>
      <c r="CA20" s="45"/>
      <c r="CC20" s="45"/>
      <c r="CD20" s="45"/>
      <c r="CE20" s="26"/>
      <c r="CG20" s="26"/>
      <c r="CH20" s="44"/>
      <c r="CI20" s="44"/>
      <c r="CJ20" s="2"/>
      <c r="CK20" s="44"/>
      <c r="CL20" s="44"/>
      <c r="CM20" s="26"/>
      <c r="CN20" s="45"/>
      <c r="CO20" s="45"/>
      <c r="CR20" s="46"/>
      <c r="CS20" s="26"/>
      <c r="CT20" s="45"/>
      <c r="CU20" s="45"/>
      <c r="CW20" s="45"/>
      <c r="CX20" s="45"/>
      <c r="CY20" s="5"/>
      <c r="DA20" s="26"/>
      <c r="DB20" s="44"/>
      <c r="DC20" s="44"/>
      <c r="DD20" s="2"/>
      <c r="DE20" s="44"/>
      <c r="DF20" s="44"/>
      <c r="DG20" s="26"/>
      <c r="DH20" s="45"/>
      <c r="DI20" s="45"/>
      <c r="DL20" s="46"/>
      <c r="DM20" s="26"/>
      <c r="DN20" s="45"/>
      <c r="DO20" s="45"/>
      <c r="DQ20" s="45"/>
      <c r="DR20" s="45"/>
      <c r="DS20" s="5"/>
      <c r="DU20" s="26"/>
      <c r="DV20" s="44"/>
      <c r="DW20" s="44"/>
      <c r="DX20" s="2"/>
      <c r="DY20" s="44"/>
      <c r="DZ20" s="44"/>
      <c r="EA20" s="26"/>
      <c r="EC20" s="47"/>
      <c r="EF20" s="46"/>
      <c r="EG20" s="26"/>
      <c r="EH20" s="45"/>
      <c r="EI20" s="45"/>
      <c r="EK20" s="45"/>
      <c r="EL20" s="45"/>
      <c r="EM20" s="5"/>
      <c r="EO20" s="26"/>
      <c r="EP20" s="44"/>
      <c r="EQ20" s="44"/>
      <c r="ER20" s="2"/>
      <c r="ES20" s="44"/>
      <c r="ET20" s="44"/>
      <c r="EU20" s="26"/>
      <c r="EV20" s="45"/>
      <c r="EW20" s="45"/>
      <c r="EZ20" s="46"/>
      <c r="FA20" s="26"/>
      <c r="FB20" s="45"/>
      <c r="FC20" s="45"/>
      <c r="FE20" s="45"/>
      <c r="FF20" s="45"/>
      <c r="FG20" s="5"/>
      <c r="FI20" s="26"/>
      <c r="FJ20" s="44"/>
      <c r="FK20" s="44"/>
      <c r="FL20" s="2"/>
      <c r="FM20" s="44"/>
      <c r="FN20" s="44"/>
      <c r="FO20" s="26"/>
      <c r="FP20" s="45"/>
      <c r="FQ20" s="45"/>
      <c r="FT20" s="46"/>
      <c r="FU20" s="26"/>
      <c r="FV20" s="45"/>
      <c r="FW20" s="45"/>
      <c r="FY20" s="45"/>
      <c r="FZ20" s="45"/>
      <c r="GA20" s="5"/>
      <c r="GC20" s="2"/>
      <c r="GD20" s="44"/>
      <c r="GE20" s="26"/>
      <c r="GF20" s="26"/>
      <c r="GG20" s="44"/>
      <c r="GH20" s="26"/>
      <c r="GI20" s="48"/>
      <c r="GN20" s="46"/>
      <c r="GU20" s="5"/>
      <c r="GW20" s="2"/>
      <c r="GX20" s="44"/>
      <c r="GY20" s="26"/>
      <c r="GZ20" s="26"/>
      <c r="HA20" s="44"/>
      <c r="HB20" s="26"/>
      <c r="HC20" s="48"/>
      <c r="HH20" s="46"/>
      <c r="HO20" s="5"/>
      <c r="HQ20" s="2"/>
      <c r="HR20" s="44"/>
      <c r="HS20" s="26"/>
      <c r="HT20" s="26"/>
      <c r="HU20" s="44"/>
      <c r="HV20" s="26"/>
      <c r="HW20" s="48"/>
      <c r="IB20" s="46"/>
      <c r="II20" s="5"/>
      <c r="IK20" s="2"/>
      <c r="IL20" s="44"/>
      <c r="IM20" s="26"/>
      <c r="IN20" s="26"/>
      <c r="IO20" s="44"/>
      <c r="IP20" s="26"/>
      <c r="IQ20" s="48"/>
      <c r="IV20" s="46"/>
    </row>
    <row r="21" spans="1:262" s="4" customFormat="1" ht="13.5" customHeight="1" x14ac:dyDescent="0.25">
      <c r="A21" s="43" t="s">
        <v>334</v>
      </c>
      <c r="B21" s="2" t="str">
        <f>VLOOKUP(A21,info_parties!A$1:L$155,7,FALSE)&amp;"/_"&amp;VLOOKUP(A21,info_parties!A$1:L$155,11,FALSE)&amp;"_ ("&amp;VLOOKUP(A21,info_parties!A$1:L$155,8,FALSE)&amp;")"</f>
        <v>Workers Party/_Munkáspárt_ (MP)</v>
      </c>
      <c r="C21" s="5"/>
      <c r="E21" s="26"/>
      <c r="F21" s="44"/>
      <c r="G21" s="45"/>
      <c r="H21" s="2"/>
      <c r="I21" s="44"/>
      <c r="J21" s="45"/>
      <c r="K21" s="45"/>
      <c r="L21" s="45"/>
      <c r="M21" s="45"/>
      <c r="N21" s="45"/>
      <c r="O21" s="45"/>
      <c r="P21" s="45"/>
      <c r="Q21" s="26"/>
      <c r="R21" s="45"/>
      <c r="S21" s="45"/>
      <c r="U21" s="45"/>
      <c r="V21" s="45"/>
      <c r="W21" s="5"/>
      <c r="Y21" s="26">
        <v>27817</v>
      </c>
      <c r="Z21" s="133">
        <v>9.5999999999999992E-3</v>
      </c>
      <c r="AA21" s="142">
        <v>-8.6999999999999994E-3</v>
      </c>
      <c r="AB21" s="2">
        <v>0</v>
      </c>
      <c r="AC21" s="44">
        <f>AB21/W$3</f>
        <v>0</v>
      </c>
      <c r="AD21" s="142">
        <f>AC21-I21</f>
        <v>0</v>
      </c>
      <c r="AE21" s="26"/>
      <c r="AF21" s="45"/>
      <c r="AG21" s="45"/>
      <c r="AH21" s="45"/>
      <c r="AI21" s="45"/>
      <c r="AJ21" s="45"/>
      <c r="AK21" s="26"/>
      <c r="AM21" s="45"/>
      <c r="AO21" s="45"/>
      <c r="AP21" s="45"/>
      <c r="AS21" s="7"/>
      <c r="AT21" s="44"/>
      <c r="AU21" s="44"/>
      <c r="AV21" s="72"/>
      <c r="AW21" s="44"/>
      <c r="AX21" s="44"/>
      <c r="AY21" s="26"/>
      <c r="AZ21" s="45"/>
      <c r="BA21" s="45"/>
      <c r="BB21" s="45"/>
      <c r="BC21" s="45"/>
      <c r="BD21" s="45"/>
      <c r="BE21" s="26"/>
      <c r="BF21" s="45"/>
      <c r="BG21" s="45"/>
      <c r="BI21" s="45"/>
      <c r="BJ21" s="45"/>
      <c r="BK21" s="5"/>
      <c r="BM21" s="26"/>
      <c r="BN21" s="44"/>
      <c r="BO21" s="44"/>
      <c r="BP21" s="2"/>
      <c r="BQ21" s="44"/>
      <c r="BR21" s="44"/>
      <c r="BS21" s="26"/>
      <c r="BT21" s="45"/>
      <c r="BU21" s="45"/>
      <c r="BV21" s="136"/>
      <c r="BW21" s="45"/>
      <c r="BX21" s="45"/>
      <c r="BY21" s="26"/>
      <c r="BZ21" s="45"/>
      <c r="CA21" s="45"/>
      <c r="CC21" s="45"/>
      <c r="CD21" s="45"/>
      <c r="CE21" s="26"/>
      <c r="CG21" s="26"/>
      <c r="CH21" s="44"/>
      <c r="CI21" s="44"/>
      <c r="CJ21" s="2"/>
      <c r="CK21" s="44"/>
      <c r="CL21" s="44"/>
      <c r="CM21" s="26"/>
      <c r="CN21" s="45"/>
      <c r="CO21" s="45"/>
      <c r="CR21" s="46"/>
      <c r="CS21" s="26"/>
      <c r="CT21" s="45"/>
      <c r="CU21" s="45"/>
      <c r="CW21" s="45"/>
      <c r="CX21" s="45"/>
      <c r="CY21" s="5"/>
      <c r="DA21" s="26"/>
      <c r="DB21" s="44"/>
      <c r="DC21" s="44"/>
      <c r="DD21" s="2"/>
      <c r="DE21" s="44"/>
      <c r="DF21" s="44"/>
      <c r="DG21" s="26"/>
      <c r="DH21" s="45"/>
      <c r="DI21" s="45"/>
      <c r="DL21" s="46"/>
      <c r="DM21" s="26"/>
      <c r="DN21" s="45"/>
      <c r="DO21" s="45"/>
      <c r="DQ21" s="45"/>
      <c r="DR21" s="45"/>
      <c r="DS21" s="5"/>
      <c r="DU21" s="26"/>
      <c r="DV21" s="44"/>
      <c r="DW21" s="44"/>
      <c r="DX21" s="2"/>
      <c r="DY21" s="44"/>
      <c r="DZ21" s="44"/>
      <c r="EA21" s="26"/>
      <c r="EC21" s="47"/>
      <c r="EF21" s="46"/>
      <c r="EG21" s="26"/>
      <c r="EH21" s="45"/>
      <c r="EI21" s="45"/>
      <c r="EK21" s="45"/>
      <c r="EL21" s="45"/>
      <c r="EM21" s="5"/>
      <c r="EO21" s="26"/>
      <c r="EP21" s="44"/>
      <c r="EQ21" s="44"/>
      <c r="ER21" s="2"/>
      <c r="ES21" s="44"/>
      <c r="ET21" s="44"/>
      <c r="EU21" s="26"/>
      <c r="EV21" s="45"/>
      <c r="EW21" s="45"/>
      <c r="EZ21" s="46"/>
      <c r="FA21" s="26"/>
      <c r="FB21" s="45"/>
      <c r="FC21" s="45"/>
      <c r="FE21" s="45"/>
      <c r="FF21" s="45"/>
      <c r="FG21" s="5"/>
      <c r="FI21" s="26"/>
      <c r="FJ21" s="44"/>
      <c r="FK21" s="44"/>
      <c r="FL21" s="2"/>
      <c r="FM21" s="44"/>
      <c r="FN21" s="44"/>
      <c r="FO21" s="26"/>
      <c r="FP21" s="45"/>
      <c r="FQ21" s="45"/>
      <c r="FT21" s="46"/>
      <c r="FU21" s="26"/>
      <c r="FV21" s="45"/>
      <c r="FW21" s="45"/>
      <c r="FY21" s="45"/>
      <c r="FZ21" s="45"/>
      <c r="GA21" s="5"/>
      <c r="GC21" s="2"/>
      <c r="GD21" s="44"/>
      <c r="GE21" s="2"/>
      <c r="GF21" s="2"/>
      <c r="GG21" s="44"/>
      <c r="GH21" s="2"/>
      <c r="GI21" s="48"/>
      <c r="GN21" s="46"/>
      <c r="GU21" s="5"/>
      <c r="GW21" s="2"/>
      <c r="GX21" s="44"/>
      <c r="GY21" s="2"/>
      <c r="GZ21" s="2"/>
      <c r="HA21" s="44"/>
      <c r="HB21" s="2"/>
      <c r="HC21" s="48"/>
      <c r="HH21" s="46"/>
      <c r="HO21" s="5"/>
      <c r="HQ21" s="2"/>
      <c r="HR21" s="44"/>
      <c r="HS21" s="2"/>
      <c r="HT21" s="2"/>
      <c r="HU21" s="44"/>
      <c r="HV21" s="2"/>
      <c r="HW21" s="48"/>
      <c r="IB21" s="46"/>
      <c r="II21" s="5"/>
      <c r="IK21" s="2"/>
      <c r="IL21" s="44"/>
      <c r="IM21" s="2"/>
      <c r="IN21" s="2"/>
      <c r="IO21" s="44"/>
      <c r="IP21" s="2"/>
      <c r="IQ21" s="48"/>
      <c r="IV21" s="46"/>
    </row>
    <row r="22" spans="1:262" s="4" customFormat="1" ht="13.5" customHeight="1" x14ac:dyDescent="0.25">
      <c r="A22" s="43" t="s">
        <v>355</v>
      </c>
      <c r="B22" s="2" t="str">
        <f>VLOOKUP(A22,info_parties!A$1:L$155,7,FALSE)&amp;"/_"&amp;VLOOKUP(A22,info_parties!A$1:L$155,11,FALSE)&amp;"_ ("&amp;VLOOKUP(A22,info_parties!A$1:L$155,8,FALSE)&amp;")"</f>
        <v>MCF Roma Alliance/_MCF Roma Összefogás_ (MCF)</v>
      </c>
      <c r="C22" s="5"/>
      <c r="E22" s="26"/>
      <c r="F22" s="44"/>
      <c r="G22" s="45"/>
      <c r="H22" s="2"/>
      <c r="I22" s="44"/>
      <c r="J22" s="45"/>
      <c r="K22" s="45"/>
      <c r="L22" s="45"/>
      <c r="M22" s="45"/>
      <c r="N22" s="45"/>
      <c r="O22" s="45"/>
      <c r="P22" s="45"/>
      <c r="Q22" s="26"/>
      <c r="R22" s="45"/>
      <c r="S22" s="45"/>
      <c r="U22" s="45"/>
      <c r="V22" s="45"/>
      <c r="W22" s="5"/>
      <c r="Y22" s="26">
        <v>13431</v>
      </c>
      <c r="Z22" s="44">
        <v>4.5999999999999999E-3</v>
      </c>
      <c r="AA22" s="142">
        <v>0</v>
      </c>
      <c r="AB22" s="2">
        <v>0</v>
      </c>
      <c r="AC22" s="44">
        <f>AB22/W$3</f>
        <v>0</v>
      </c>
      <c r="AD22" s="142">
        <f>AC22-I22</f>
        <v>0</v>
      </c>
      <c r="AE22" s="26"/>
      <c r="AF22" s="45"/>
      <c r="AG22" s="45"/>
      <c r="AH22" s="45"/>
      <c r="AI22" s="45"/>
      <c r="AJ22" s="45"/>
      <c r="AK22" s="26"/>
      <c r="AM22" s="45"/>
      <c r="AO22" s="45"/>
      <c r="AP22" s="45"/>
      <c r="AS22" s="7"/>
      <c r="AT22" s="44"/>
      <c r="AU22" s="44"/>
      <c r="AV22" s="72"/>
      <c r="AW22" s="44"/>
      <c r="AX22" s="44"/>
      <c r="AY22" s="26"/>
      <c r="AZ22" s="45"/>
      <c r="BA22" s="45"/>
      <c r="BB22" s="45"/>
      <c r="BC22" s="45"/>
      <c r="BD22" s="45"/>
      <c r="BE22" s="26"/>
      <c r="BF22" s="45"/>
      <c r="BG22" s="45"/>
      <c r="BI22" s="45"/>
      <c r="BJ22" s="45"/>
      <c r="BK22" s="5"/>
      <c r="BM22" s="26"/>
      <c r="BN22" s="44"/>
      <c r="BO22" s="44"/>
      <c r="BP22" s="2"/>
      <c r="BQ22" s="44"/>
      <c r="BR22" s="44"/>
      <c r="BS22" s="26"/>
      <c r="BT22" s="45"/>
      <c r="BU22" s="45"/>
      <c r="BV22" s="136"/>
      <c r="BW22" s="45"/>
      <c r="BX22" s="45"/>
      <c r="BY22" s="26"/>
      <c r="BZ22" s="45"/>
      <c r="CA22" s="45"/>
      <c r="CC22" s="45"/>
      <c r="CD22" s="45"/>
      <c r="CE22" s="26"/>
      <c r="CG22" s="26"/>
      <c r="CH22" s="44"/>
      <c r="CI22" s="44"/>
      <c r="CJ22" s="2"/>
      <c r="CK22" s="44"/>
      <c r="CL22" s="44"/>
      <c r="CM22" s="26"/>
      <c r="CN22" s="45"/>
      <c r="CO22" s="45"/>
      <c r="CR22" s="46"/>
      <c r="CS22" s="26"/>
      <c r="CT22" s="45"/>
      <c r="CU22" s="45"/>
      <c r="CW22" s="45"/>
      <c r="CX22" s="45"/>
      <c r="CY22" s="5"/>
      <c r="DA22" s="26"/>
      <c r="DB22" s="44"/>
      <c r="DC22" s="44"/>
      <c r="DD22" s="2"/>
      <c r="DE22" s="44"/>
      <c r="DF22" s="44"/>
      <c r="DG22" s="26"/>
      <c r="DH22" s="45"/>
      <c r="DI22" s="45"/>
      <c r="DL22" s="46"/>
      <c r="DM22" s="26"/>
      <c r="DN22" s="45"/>
      <c r="DO22" s="45"/>
      <c r="DQ22" s="45"/>
      <c r="DR22" s="45"/>
      <c r="DS22" s="5"/>
      <c r="DU22" s="26"/>
      <c r="DV22" s="44"/>
      <c r="DW22" s="44"/>
      <c r="DX22" s="2"/>
      <c r="DY22" s="44"/>
      <c r="DZ22" s="44"/>
      <c r="EA22" s="26"/>
      <c r="EC22" s="47"/>
      <c r="EF22" s="46"/>
      <c r="EG22" s="26"/>
      <c r="EH22" s="45"/>
      <c r="EI22" s="45"/>
      <c r="EK22" s="45"/>
      <c r="EL22" s="45"/>
      <c r="EM22" s="5"/>
      <c r="EO22" s="26"/>
      <c r="EP22" s="44"/>
      <c r="EQ22" s="44"/>
      <c r="ER22" s="2"/>
      <c r="ES22" s="44"/>
      <c r="ET22" s="44"/>
      <c r="EU22" s="26"/>
      <c r="EV22" s="45"/>
      <c r="EW22" s="45"/>
      <c r="EZ22" s="46"/>
      <c r="FA22" s="26"/>
      <c r="FB22" s="45"/>
      <c r="FC22" s="45"/>
      <c r="FE22" s="45"/>
      <c r="FF22" s="45"/>
      <c r="FG22" s="5"/>
      <c r="FI22" s="26"/>
      <c r="FJ22" s="44"/>
      <c r="FK22" s="44"/>
      <c r="FL22" s="2"/>
      <c r="FM22" s="44"/>
      <c r="FN22" s="44"/>
      <c r="FO22" s="26"/>
      <c r="FP22" s="45"/>
      <c r="FQ22" s="45"/>
      <c r="FT22" s="46"/>
      <c r="FU22" s="26"/>
      <c r="FV22" s="45"/>
      <c r="FW22" s="45"/>
      <c r="FY22" s="45"/>
      <c r="FZ22" s="45"/>
      <c r="GA22" s="5"/>
      <c r="GC22" s="2"/>
      <c r="GD22" s="44"/>
      <c r="GE22" s="2"/>
      <c r="GF22" s="2"/>
      <c r="GG22" s="44"/>
      <c r="GH22" s="2"/>
      <c r="GI22" s="48"/>
      <c r="GN22" s="46"/>
      <c r="GU22" s="5"/>
      <c r="GW22" s="2"/>
      <c r="GX22" s="44"/>
      <c r="GY22" s="2"/>
      <c r="GZ22" s="2"/>
      <c r="HA22" s="44"/>
      <c r="HB22" s="2"/>
      <c r="HC22" s="48"/>
      <c r="HH22" s="46"/>
      <c r="HO22" s="5"/>
      <c r="HQ22" s="2"/>
      <c r="HR22" s="44"/>
      <c r="HS22" s="2"/>
      <c r="HT22" s="2"/>
      <c r="HU22" s="44"/>
      <c r="HV22" s="2"/>
      <c r="HW22" s="48"/>
      <c r="IB22" s="46"/>
      <c r="II22" s="5"/>
      <c r="IK22" s="2"/>
      <c r="IL22" s="44"/>
      <c r="IM22" s="2"/>
      <c r="IN22" s="2"/>
      <c r="IO22" s="44"/>
      <c r="IP22" s="2"/>
      <c r="IQ22" s="48"/>
      <c r="IV22" s="46"/>
    </row>
    <row r="23" spans="1:262" s="4" customFormat="1" ht="13.5" customHeight="1" x14ac:dyDescent="0.25">
      <c r="A23" s="43" t="s">
        <v>1052</v>
      </c>
      <c r="B23" s="2" t="s">
        <v>1045</v>
      </c>
      <c r="C23" s="5"/>
      <c r="E23" s="26"/>
      <c r="F23" s="44"/>
      <c r="G23" s="45"/>
      <c r="H23" s="2"/>
      <c r="I23" s="44"/>
      <c r="J23" s="45"/>
      <c r="K23" s="45"/>
      <c r="L23" s="45"/>
      <c r="M23" s="45"/>
      <c r="N23" s="45"/>
      <c r="O23" s="45"/>
      <c r="P23" s="45"/>
      <c r="Q23" s="26"/>
      <c r="R23" s="45"/>
      <c r="S23" s="45"/>
      <c r="U23" s="45"/>
      <c r="V23" s="45"/>
      <c r="W23" s="5"/>
      <c r="Y23" s="26"/>
      <c r="Z23" s="44"/>
      <c r="AA23" s="44"/>
      <c r="AB23" s="2"/>
      <c r="AC23" s="44"/>
      <c r="AD23" s="44"/>
      <c r="AE23" s="26"/>
      <c r="AF23" s="45"/>
      <c r="AG23" s="45"/>
      <c r="AH23" s="45"/>
      <c r="AI23" s="45"/>
      <c r="AJ23" s="45"/>
      <c r="AK23" s="26"/>
      <c r="AM23" s="45"/>
      <c r="AO23" s="45"/>
      <c r="AP23" s="45"/>
      <c r="AR23" s="4">
        <v>11</v>
      </c>
      <c r="AS23" s="7">
        <v>226086</v>
      </c>
      <c r="AT23" s="44">
        <v>9.7500000000000003E-2</v>
      </c>
      <c r="AU23" s="44">
        <f>AT23-AC23</f>
        <v>9.7500000000000003E-2</v>
      </c>
      <c r="AV23" s="72" t="s">
        <v>1037</v>
      </c>
      <c r="AW23" s="44">
        <v>9.5200000000000007E-2</v>
      </c>
      <c r="AX23" s="44">
        <f>AW23-AC23</f>
        <v>9.5200000000000007E-2</v>
      </c>
      <c r="AY23" s="26"/>
      <c r="AZ23" s="45"/>
      <c r="BA23" s="45"/>
      <c r="BB23" s="45"/>
      <c r="BC23" s="45"/>
      <c r="BD23" s="45"/>
      <c r="BE23" s="26"/>
      <c r="BF23" s="45"/>
      <c r="BG23" s="45"/>
      <c r="BI23" s="45"/>
      <c r="BJ23" s="45"/>
      <c r="BK23" s="5"/>
      <c r="BM23" s="26">
        <v>557081</v>
      </c>
      <c r="BN23" s="44">
        <f>BM23/$BK$7</f>
        <v>0.16051589279673689</v>
      </c>
      <c r="BO23" s="44">
        <f>BN23-AT23</f>
        <v>6.3015892796736889E-2</v>
      </c>
      <c r="BP23" s="2">
        <v>4</v>
      </c>
      <c r="BQ23" s="44">
        <f>BP23/$BK$3</f>
        <v>0.19047619047619047</v>
      </c>
      <c r="BR23" s="44">
        <f>BQ23-AW23</f>
        <v>9.5276190476190459E-2</v>
      </c>
      <c r="BS23" s="26"/>
      <c r="BT23" s="45"/>
      <c r="BU23" s="45"/>
      <c r="BV23" s="136"/>
      <c r="BW23" s="45"/>
      <c r="BX23" s="45"/>
      <c r="BY23" s="26"/>
      <c r="BZ23" s="45"/>
      <c r="CA23" s="45"/>
      <c r="CC23" s="45"/>
      <c r="CD23" s="45"/>
      <c r="CE23" s="26"/>
      <c r="CG23" s="26"/>
      <c r="CH23" s="44"/>
      <c r="CI23" s="44"/>
      <c r="CJ23" s="2"/>
      <c r="CK23" s="44"/>
      <c r="CL23" s="44"/>
      <c r="CM23" s="26"/>
      <c r="CN23" s="45"/>
      <c r="CO23" s="45"/>
      <c r="CR23" s="46"/>
      <c r="CS23" s="26"/>
      <c r="CT23" s="45"/>
      <c r="CU23" s="45"/>
      <c r="CW23" s="45"/>
      <c r="CX23" s="45"/>
      <c r="CY23" s="5"/>
      <c r="DA23" s="26"/>
      <c r="DB23" s="44"/>
      <c r="DC23" s="44"/>
      <c r="DD23" s="2"/>
      <c r="DE23" s="44"/>
      <c r="DF23" s="44"/>
      <c r="DG23" s="26"/>
      <c r="DH23" s="45"/>
      <c r="DI23" s="45"/>
      <c r="DL23" s="46"/>
      <c r="DM23" s="26"/>
      <c r="DN23" s="45"/>
      <c r="DO23" s="45"/>
      <c r="DQ23" s="45"/>
      <c r="DR23" s="45"/>
      <c r="DS23" s="5"/>
      <c r="DU23" s="26"/>
      <c r="DV23" s="44"/>
      <c r="DW23" s="44"/>
      <c r="DX23" s="2"/>
      <c r="DY23" s="44"/>
      <c r="DZ23" s="44"/>
      <c r="EA23" s="26"/>
      <c r="EC23" s="47"/>
      <c r="EF23" s="46"/>
      <c r="EG23" s="26"/>
      <c r="EH23" s="45"/>
      <c r="EI23" s="45"/>
      <c r="EK23" s="45"/>
      <c r="EL23" s="45"/>
      <c r="EM23" s="5"/>
      <c r="EO23" s="26"/>
      <c r="EP23" s="44"/>
      <c r="EQ23" s="44"/>
      <c r="ER23" s="2"/>
      <c r="ES23" s="44"/>
      <c r="ET23" s="44"/>
      <c r="EU23" s="26"/>
      <c r="EV23" s="45"/>
      <c r="EW23" s="45"/>
      <c r="EZ23" s="46"/>
      <c r="FA23" s="26"/>
      <c r="FB23" s="45"/>
      <c r="FC23" s="45"/>
      <c r="FE23" s="45"/>
      <c r="FF23" s="45"/>
      <c r="FG23" s="5"/>
      <c r="FI23" s="26"/>
      <c r="FJ23" s="44"/>
      <c r="FK23" s="44"/>
      <c r="FL23" s="2"/>
      <c r="FM23" s="44"/>
      <c r="FN23" s="44"/>
      <c r="FO23" s="26"/>
      <c r="FP23" s="45"/>
      <c r="FQ23" s="45"/>
      <c r="FT23" s="46"/>
      <c r="FU23" s="26"/>
      <c r="FV23" s="45"/>
      <c r="FW23" s="45"/>
      <c r="FY23" s="45"/>
      <c r="FZ23" s="45"/>
      <c r="GA23" s="5"/>
      <c r="GC23" s="2"/>
      <c r="GD23" s="44"/>
      <c r="GE23" s="2"/>
      <c r="GF23" s="2"/>
      <c r="GG23" s="44"/>
      <c r="GH23" s="2"/>
      <c r="GI23" s="48"/>
      <c r="GN23" s="46"/>
      <c r="GU23" s="5"/>
      <c r="GW23" s="2"/>
      <c r="GX23" s="44"/>
      <c r="GY23" s="2"/>
      <c r="GZ23" s="2"/>
      <c r="HA23" s="44"/>
      <c r="HB23" s="2"/>
      <c r="HC23" s="48"/>
      <c r="HH23" s="46"/>
      <c r="HO23" s="5"/>
      <c r="HQ23" s="2"/>
      <c r="HR23" s="44"/>
      <c r="HS23" s="2"/>
      <c r="HT23" s="2"/>
      <c r="HU23" s="44"/>
      <c r="HV23" s="2"/>
      <c r="HW23" s="48"/>
      <c r="IB23" s="46"/>
      <c r="II23" s="5"/>
      <c r="IK23" s="2"/>
      <c r="IL23" s="44"/>
      <c r="IM23" s="2"/>
      <c r="IN23" s="2"/>
      <c r="IO23" s="44"/>
      <c r="IP23" s="2"/>
      <c r="IQ23" s="48"/>
      <c r="IV23" s="46"/>
    </row>
    <row r="24" spans="1:262" s="4" customFormat="1" ht="13.5" customHeight="1" x14ac:dyDescent="0.25">
      <c r="A24" s="43" t="s">
        <v>1053</v>
      </c>
      <c r="B24" s="2" t="s">
        <v>1041</v>
      </c>
      <c r="C24" s="5"/>
      <c r="E24" s="26"/>
      <c r="F24" s="44"/>
      <c r="G24" s="45"/>
      <c r="H24" s="2"/>
      <c r="I24" s="44"/>
      <c r="J24" s="45"/>
      <c r="K24" s="45"/>
      <c r="L24" s="45"/>
      <c r="M24" s="45"/>
      <c r="N24" s="45"/>
      <c r="O24" s="45"/>
      <c r="P24" s="45"/>
      <c r="Q24" s="26"/>
      <c r="R24" s="45"/>
      <c r="S24" s="45"/>
      <c r="U24" s="45"/>
      <c r="V24" s="45"/>
      <c r="W24" s="5"/>
      <c r="Y24" s="26"/>
      <c r="Z24" s="133"/>
      <c r="AA24" s="44"/>
      <c r="AB24" s="2"/>
      <c r="AC24" s="133"/>
      <c r="AD24" s="44"/>
      <c r="AE24" s="26"/>
      <c r="AF24" s="45"/>
      <c r="AG24" s="45"/>
      <c r="AH24" s="45"/>
      <c r="AI24" s="45"/>
      <c r="AJ24" s="45"/>
      <c r="AK24" s="26"/>
      <c r="AM24" s="45"/>
      <c r="AO24" s="45"/>
      <c r="AP24" s="45"/>
      <c r="AR24" s="4">
        <v>7</v>
      </c>
      <c r="AS24" s="7">
        <v>168076</v>
      </c>
      <c r="AT24" s="44">
        <v>7.2499999999999995E-2</v>
      </c>
      <c r="AU24" s="44">
        <f>AT24-AC24</f>
        <v>7.2499999999999995E-2</v>
      </c>
      <c r="AV24" s="72" t="s">
        <v>1038</v>
      </c>
      <c r="AW24" s="44">
        <v>4.7600000000000003E-2</v>
      </c>
      <c r="AX24" s="44">
        <f>AW24-AC24</f>
        <v>4.7600000000000003E-2</v>
      </c>
      <c r="AY24" s="26"/>
      <c r="AZ24" s="45"/>
      <c r="BA24" s="45"/>
      <c r="BB24" s="45"/>
      <c r="BC24" s="45"/>
      <c r="BD24" s="45"/>
      <c r="BE24" s="26"/>
      <c r="BF24" s="45"/>
      <c r="BG24" s="45"/>
      <c r="BI24" s="45"/>
      <c r="BJ24" s="45"/>
      <c r="BK24" s="5"/>
      <c r="BM24" s="26"/>
      <c r="BN24" s="44"/>
      <c r="BO24" s="44"/>
      <c r="BP24" s="2"/>
      <c r="BQ24" s="44"/>
      <c r="BR24" s="44"/>
      <c r="BS24" s="26"/>
      <c r="BT24" s="45"/>
      <c r="BU24" s="45"/>
      <c r="BV24" s="136"/>
      <c r="BW24" s="45"/>
      <c r="BX24" s="45"/>
      <c r="BY24" s="26"/>
      <c r="BZ24" s="45"/>
      <c r="CA24" s="45"/>
      <c r="CC24" s="45"/>
      <c r="CD24" s="45"/>
      <c r="CE24" s="26"/>
      <c r="CG24" s="26"/>
      <c r="CH24" s="44"/>
      <c r="CI24" s="44"/>
      <c r="CJ24" s="2"/>
      <c r="CK24" s="44"/>
      <c r="CL24" s="44"/>
      <c r="CM24" s="26"/>
      <c r="CN24" s="45"/>
      <c r="CO24" s="45"/>
      <c r="CR24" s="46"/>
      <c r="CS24" s="26"/>
      <c r="CT24" s="45"/>
      <c r="CU24" s="45"/>
      <c r="CW24" s="45"/>
      <c r="CX24" s="45"/>
      <c r="CY24" s="5"/>
      <c r="DA24" s="26"/>
      <c r="DB24" s="44"/>
      <c r="DC24" s="44"/>
      <c r="DD24" s="2"/>
      <c r="DE24" s="44"/>
      <c r="DF24" s="44"/>
      <c r="DG24" s="26"/>
      <c r="DH24" s="45"/>
      <c r="DI24" s="45"/>
      <c r="DL24" s="46"/>
      <c r="DM24" s="26"/>
      <c r="DN24" s="45"/>
      <c r="DO24" s="45"/>
      <c r="DQ24" s="45"/>
      <c r="DR24" s="45"/>
      <c r="DS24" s="5"/>
      <c r="DU24" s="26"/>
      <c r="DV24" s="44"/>
      <c r="DW24" s="44"/>
      <c r="DX24" s="2"/>
      <c r="DY24" s="44"/>
      <c r="DZ24" s="44"/>
      <c r="EA24" s="26"/>
      <c r="EC24" s="47"/>
      <c r="EF24" s="46"/>
      <c r="EG24" s="26"/>
      <c r="EH24" s="45"/>
      <c r="EI24" s="45"/>
      <c r="EK24" s="45"/>
      <c r="EL24" s="45"/>
      <c r="EM24" s="5"/>
      <c r="EO24" s="26"/>
      <c r="EP24" s="44"/>
      <c r="EQ24" s="44"/>
      <c r="ER24" s="2"/>
      <c r="ES24" s="44"/>
      <c r="ET24" s="44"/>
      <c r="EU24" s="26"/>
      <c r="EV24" s="45"/>
      <c r="EW24" s="45"/>
      <c r="EZ24" s="46"/>
      <c r="FA24" s="26"/>
      <c r="FB24" s="45"/>
      <c r="FC24" s="45"/>
      <c r="FE24" s="45"/>
      <c r="FF24" s="45"/>
      <c r="FG24" s="5"/>
      <c r="FI24" s="26"/>
      <c r="FJ24" s="44"/>
      <c r="FK24" s="44"/>
      <c r="FL24" s="2"/>
      <c r="FM24" s="44"/>
      <c r="FN24" s="44"/>
      <c r="FO24" s="26"/>
      <c r="FP24" s="45"/>
      <c r="FQ24" s="45"/>
      <c r="FT24" s="46"/>
      <c r="FU24" s="26"/>
      <c r="FV24" s="45"/>
      <c r="FW24" s="45"/>
      <c r="FY24" s="45"/>
      <c r="FZ24" s="45"/>
      <c r="GA24" s="5"/>
      <c r="GC24" s="2"/>
      <c r="GD24" s="44"/>
      <c r="GE24" s="2"/>
      <c r="GF24" s="2"/>
      <c r="GG24" s="44"/>
      <c r="GH24" s="2"/>
      <c r="GI24" s="48"/>
      <c r="GN24" s="46"/>
      <c r="GU24" s="5"/>
      <c r="GW24" s="2"/>
      <c r="GX24" s="44"/>
      <c r="GY24" s="2"/>
      <c r="GZ24" s="2"/>
      <c r="HA24" s="44"/>
      <c r="HB24" s="2"/>
      <c r="HC24" s="48"/>
      <c r="HH24" s="46"/>
      <c r="HO24" s="5"/>
      <c r="HQ24" s="2"/>
      <c r="HR24" s="44"/>
      <c r="HS24" s="2"/>
      <c r="HT24" s="2"/>
      <c r="HU24" s="44"/>
      <c r="HV24" s="2"/>
      <c r="HW24" s="48"/>
      <c r="IB24" s="46"/>
      <c r="II24" s="5"/>
      <c r="IK24" s="2"/>
      <c r="IL24" s="44"/>
      <c r="IM24" s="2"/>
      <c r="IN24" s="2"/>
      <c r="IO24" s="44"/>
      <c r="IP24" s="2"/>
      <c r="IQ24" s="48"/>
      <c r="IV24" s="46"/>
    </row>
    <row r="25" spans="1:262" s="4" customFormat="1" ht="13.5" customHeight="1" x14ac:dyDescent="0.25">
      <c r="A25" s="43" t="s">
        <v>1054</v>
      </c>
      <c r="B25" s="2" t="s">
        <v>1046</v>
      </c>
      <c r="C25" s="5"/>
      <c r="D25" s="174"/>
      <c r="E25" s="26"/>
      <c r="F25" s="44"/>
      <c r="G25" s="45"/>
      <c r="H25" s="2"/>
      <c r="I25" s="44"/>
      <c r="J25" s="45"/>
      <c r="K25" s="45"/>
      <c r="L25" s="45"/>
      <c r="M25" s="45"/>
      <c r="N25" s="45"/>
      <c r="O25" s="45"/>
      <c r="P25" s="45"/>
      <c r="Q25" s="26"/>
      <c r="R25" s="45"/>
      <c r="S25" s="45"/>
      <c r="U25" s="45"/>
      <c r="V25" s="45"/>
      <c r="W25" s="5"/>
      <c r="Y25" s="26"/>
      <c r="Z25" s="133"/>
      <c r="AA25" s="44"/>
      <c r="AB25" s="2"/>
      <c r="AC25" s="133"/>
      <c r="AD25" s="44"/>
      <c r="AE25" s="26"/>
      <c r="AF25" s="45"/>
      <c r="AG25" s="45"/>
      <c r="AH25" s="45"/>
      <c r="AI25" s="45"/>
      <c r="AJ25" s="45"/>
      <c r="AK25" s="26"/>
      <c r="AM25" s="45"/>
      <c r="AO25" s="45"/>
      <c r="AP25" s="45"/>
      <c r="AR25" s="4">
        <v>4</v>
      </c>
      <c r="AS25" s="7">
        <v>12119</v>
      </c>
      <c r="AT25" s="44">
        <v>5.1999999999999998E-3</v>
      </c>
      <c r="AU25" s="44">
        <f>AT25-AC25</f>
        <v>5.1999999999999998E-3</v>
      </c>
      <c r="AV25" s="72">
        <v>0</v>
      </c>
      <c r="AW25" s="44">
        <v>0</v>
      </c>
      <c r="AX25" s="44">
        <f>AW25-AC25</f>
        <v>0</v>
      </c>
      <c r="AY25" s="26"/>
      <c r="AZ25" s="45"/>
      <c r="BA25" s="45"/>
      <c r="BB25" s="45"/>
      <c r="BC25" s="45"/>
      <c r="BD25" s="45"/>
      <c r="BE25" s="26"/>
      <c r="BF25" s="45"/>
      <c r="BG25" s="45"/>
      <c r="BI25" s="45"/>
      <c r="BJ25" s="45"/>
      <c r="BK25" s="5"/>
      <c r="BM25" s="26"/>
      <c r="BN25" s="44" t="s">
        <v>291</v>
      </c>
      <c r="BO25" s="44" t="s">
        <v>291</v>
      </c>
      <c r="BP25" s="2" t="s">
        <v>291</v>
      </c>
      <c r="BQ25" s="44" t="s">
        <v>291</v>
      </c>
      <c r="BR25" s="44" t="s">
        <v>291</v>
      </c>
      <c r="BS25" s="26"/>
      <c r="BT25" s="45" t="s">
        <v>291</v>
      </c>
      <c r="BU25" s="45" t="s">
        <v>291</v>
      </c>
      <c r="BV25" s="45" t="s">
        <v>291</v>
      </c>
      <c r="BW25" s="45" t="s">
        <v>291</v>
      </c>
      <c r="BX25" s="45" t="s">
        <v>291</v>
      </c>
      <c r="BY25" s="26"/>
      <c r="BZ25" s="45" t="s">
        <v>291</v>
      </c>
      <c r="CA25" s="45"/>
      <c r="CC25" s="45"/>
      <c r="CD25" s="45"/>
      <c r="CE25" s="26"/>
      <c r="CG25" s="26"/>
      <c r="CH25" s="44"/>
      <c r="CI25" s="44"/>
      <c r="CJ25" s="2"/>
      <c r="CK25" s="44"/>
      <c r="CL25" s="44"/>
      <c r="CM25" s="26"/>
      <c r="CN25" s="45"/>
      <c r="CO25" s="45"/>
      <c r="CR25" s="46"/>
      <c r="CS25" s="26"/>
      <c r="CT25" s="45"/>
      <c r="CU25" s="45"/>
      <c r="CW25" s="45"/>
      <c r="CX25" s="45"/>
      <c r="CY25" s="5"/>
      <c r="DA25" s="26"/>
      <c r="DB25" s="44"/>
      <c r="DC25" s="44"/>
      <c r="DD25" s="2"/>
      <c r="DE25" s="44"/>
      <c r="DF25" s="44"/>
      <c r="DG25" s="26"/>
      <c r="DH25" s="45"/>
      <c r="DI25" s="45"/>
      <c r="DL25" s="46"/>
      <c r="DM25" s="26"/>
      <c r="DN25" s="45"/>
      <c r="DO25" s="45"/>
      <c r="DQ25" s="45"/>
      <c r="DR25" s="45"/>
      <c r="DS25" s="5"/>
      <c r="DU25" s="26"/>
      <c r="DV25" s="44"/>
      <c r="DW25" s="44"/>
      <c r="DX25" s="2"/>
      <c r="DY25" s="44"/>
      <c r="DZ25" s="44"/>
      <c r="EA25" s="26"/>
      <c r="EC25" s="47"/>
      <c r="EF25" s="46"/>
      <c r="EG25" s="26"/>
      <c r="EH25" s="45"/>
      <c r="EI25" s="45"/>
      <c r="EK25" s="45"/>
      <c r="EL25" s="45"/>
      <c r="EM25" s="5"/>
      <c r="EO25" s="26"/>
      <c r="EP25" s="44"/>
      <c r="EQ25" s="44"/>
      <c r="ER25" s="2"/>
      <c r="ES25" s="44"/>
      <c r="ET25" s="44"/>
      <c r="EU25" s="26"/>
      <c r="EV25" s="45"/>
      <c r="EW25" s="45"/>
      <c r="EZ25" s="46"/>
      <c r="FA25" s="26"/>
      <c r="FB25" s="45"/>
      <c r="FC25" s="45"/>
      <c r="FE25" s="45"/>
      <c r="FF25" s="45"/>
      <c r="FG25" s="5"/>
      <c r="FI25" s="26"/>
      <c r="FJ25" s="44"/>
      <c r="FK25" s="44"/>
      <c r="FL25" s="2"/>
      <c r="FM25" s="44"/>
      <c r="FN25" s="44"/>
      <c r="FO25" s="26"/>
      <c r="FP25" s="45"/>
      <c r="FQ25" s="45"/>
      <c r="FT25" s="46"/>
      <c r="FU25" s="26"/>
      <c r="FV25" s="45"/>
      <c r="FW25" s="45"/>
      <c r="FY25" s="45"/>
      <c r="FZ25" s="45"/>
      <c r="GA25" s="16"/>
      <c r="GB25" s="50"/>
      <c r="GC25" s="50"/>
      <c r="GD25" s="51"/>
      <c r="GE25" s="26"/>
      <c r="GF25" s="26"/>
      <c r="GG25" s="44"/>
      <c r="GH25" s="26"/>
      <c r="GI25" s="53"/>
      <c r="GJ25" s="2"/>
      <c r="GK25" s="2"/>
      <c r="GL25" s="2"/>
      <c r="GM25" s="2"/>
      <c r="GN25" s="54"/>
      <c r="GO25" s="2"/>
      <c r="GP25" s="2"/>
      <c r="GQ25" s="2"/>
      <c r="GR25" s="2"/>
      <c r="GS25" s="2"/>
      <c r="GT25" s="2"/>
      <c r="GU25" s="16"/>
      <c r="GV25" s="50"/>
      <c r="GW25" s="50"/>
      <c r="GX25" s="51"/>
      <c r="GY25" s="26"/>
      <c r="GZ25" s="26"/>
      <c r="HA25" s="44"/>
      <c r="HB25" s="26"/>
      <c r="HC25" s="53"/>
      <c r="HD25" s="2"/>
      <c r="HE25" s="2"/>
      <c r="HF25" s="2"/>
      <c r="HG25" s="2"/>
      <c r="HH25" s="54"/>
      <c r="HI25" s="2"/>
      <c r="HJ25" s="2"/>
      <c r="HK25" s="2"/>
      <c r="HL25" s="2"/>
      <c r="HM25" s="2"/>
      <c r="HN25" s="2"/>
      <c r="HO25" s="16"/>
      <c r="HP25" s="50"/>
      <c r="HQ25" s="50"/>
      <c r="HR25" s="51"/>
      <c r="HS25" s="26"/>
      <c r="HT25" s="26"/>
      <c r="HU25" s="44"/>
      <c r="HV25" s="26"/>
      <c r="HW25" s="53"/>
      <c r="HX25" s="2"/>
      <c r="HY25" s="2"/>
      <c r="HZ25" s="2"/>
      <c r="IA25" s="2"/>
      <c r="IB25" s="54"/>
      <c r="IC25" s="2"/>
      <c r="ID25" s="2"/>
      <c r="IE25" s="2"/>
      <c r="IF25" s="2"/>
      <c r="IG25" s="2"/>
      <c r="IH25" s="2"/>
      <c r="II25" s="16"/>
      <c r="IJ25" s="50"/>
      <c r="IK25" s="50"/>
      <c r="IL25" s="51"/>
      <c r="IM25" s="26"/>
      <c r="IN25" s="26"/>
      <c r="IO25" s="44"/>
      <c r="IP25" s="26"/>
      <c r="IQ25" s="53"/>
      <c r="IR25" s="2"/>
      <c r="IS25" s="2"/>
      <c r="IT25" s="2"/>
      <c r="IU25" s="2"/>
      <c r="IV25" s="54"/>
      <c r="IW25" s="2"/>
      <c r="IX25" s="2"/>
      <c r="IY25" s="2"/>
      <c r="IZ25" s="2"/>
      <c r="JA25" s="2"/>
      <c r="JB25" s="2"/>
    </row>
    <row r="26" spans="1:262" s="4" customFormat="1" ht="13.5" customHeight="1" x14ac:dyDescent="0.25">
      <c r="A26" s="43" t="s">
        <v>1055</v>
      </c>
      <c r="B26" s="2" t="s">
        <v>1056</v>
      </c>
      <c r="C26" s="5"/>
      <c r="E26" s="26"/>
      <c r="F26" s="44"/>
      <c r="G26" s="45"/>
      <c r="H26" s="2"/>
      <c r="I26" s="44"/>
      <c r="J26" s="45"/>
      <c r="K26" s="45"/>
      <c r="L26" s="45"/>
      <c r="M26" s="45"/>
      <c r="N26" s="45"/>
      <c r="O26" s="45"/>
      <c r="P26" s="45"/>
      <c r="Q26" s="26"/>
      <c r="R26" s="45"/>
      <c r="S26" s="45"/>
      <c r="U26" s="45"/>
      <c r="V26" s="45"/>
      <c r="W26" s="5"/>
      <c r="Y26" s="26"/>
      <c r="Z26" s="44"/>
      <c r="AA26" s="44"/>
      <c r="AB26" s="2"/>
      <c r="AC26" s="44"/>
      <c r="AD26" s="44"/>
      <c r="AE26" s="26"/>
      <c r="AF26" s="45"/>
      <c r="AG26" s="45"/>
      <c r="AH26" s="45"/>
      <c r="AI26" s="45"/>
      <c r="AJ26" s="45"/>
      <c r="AK26" s="26"/>
      <c r="AM26" s="45"/>
      <c r="AO26" s="45"/>
      <c r="AP26" s="45"/>
      <c r="AR26" s="4">
        <v>2</v>
      </c>
      <c r="AS26" s="7">
        <v>9279</v>
      </c>
      <c r="AT26" s="44">
        <v>4.0000000000000001E-3</v>
      </c>
      <c r="AU26" s="44">
        <f>AT26-AC26</f>
        <v>4.0000000000000001E-3</v>
      </c>
      <c r="AV26" s="72">
        <v>0</v>
      </c>
      <c r="AW26" s="44">
        <v>0</v>
      </c>
      <c r="AX26" s="44">
        <f>AW26-AC26</f>
        <v>0</v>
      </c>
      <c r="AY26" s="26"/>
      <c r="AZ26" s="45"/>
      <c r="BA26" s="45"/>
      <c r="BB26" s="45"/>
      <c r="BC26" s="45"/>
      <c r="BD26" s="45"/>
      <c r="BE26" s="26"/>
      <c r="BF26" s="45"/>
      <c r="BG26" s="45"/>
      <c r="BI26" s="45"/>
      <c r="BJ26" s="45"/>
      <c r="BK26" s="5"/>
      <c r="BM26" s="26"/>
      <c r="BN26" s="44" t="s">
        <v>291</v>
      </c>
      <c r="BO26" s="44" t="s">
        <v>291</v>
      </c>
      <c r="BP26" s="2" t="s">
        <v>291</v>
      </c>
      <c r="BQ26" s="44" t="s">
        <v>291</v>
      </c>
      <c r="BR26" s="44" t="s">
        <v>291</v>
      </c>
      <c r="BS26" s="26"/>
      <c r="BT26" s="45" t="s">
        <v>291</v>
      </c>
      <c r="BU26" s="45" t="s">
        <v>291</v>
      </c>
      <c r="BV26" s="45" t="s">
        <v>291</v>
      </c>
      <c r="BW26" s="45" t="s">
        <v>291</v>
      </c>
      <c r="BX26" s="45" t="s">
        <v>291</v>
      </c>
      <c r="BY26" s="26"/>
      <c r="BZ26" s="45" t="s">
        <v>291</v>
      </c>
      <c r="CA26" s="45"/>
      <c r="CC26" s="45"/>
      <c r="CD26" s="45"/>
      <c r="CE26" s="26"/>
      <c r="CG26" s="26"/>
      <c r="CH26" s="44"/>
      <c r="CI26" s="44"/>
      <c r="CJ26" s="2"/>
      <c r="CK26" s="44"/>
      <c r="CL26" s="44"/>
      <c r="CM26" s="26"/>
      <c r="CN26" s="45"/>
      <c r="CO26" s="45"/>
      <c r="CR26" s="46"/>
      <c r="CS26" s="26"/>
      <c r="CT26" s="45"/>
      <c r="CU26" s="45"/>
      <c r="CW26" s="45"/>
      <c r="CX26" s="45"/>
      <c r="CY26" s="5"/>
      <c r="DA26" s="26"/>
      <c r="DB26" s="44"/>
      <c r="DC26" s="44"/>
      <c r="DD26" s="2"/>
      <c r="DE26" s="44"/>
      <c r="DF26" s="44"/>
      <c r="DG26" s="26"/>
      <c r="DH26" s="45"/>
      <c r="DI26" s="45"/>
      <c r="DL26" s="46"/>
      <c r="DM26" s="26"/>
      <c r="DN26" s="45"/>
      <c r="DO26" s="45"/>
      <c r="DQ26" s="45"/>
      <c r="DR26" s="45"/>
      <c r="DS26" s="5"/>
      <c r="DU26" s="26"/>
      <c r="DV26" s="44"/>
      <c r="DW26" s="44"/>
      <c r="DX26" s="2"/>
      <c r="DY26" s="44"/>
      <c r="DZ26" s="44"/>
      <c r="EA26" s="26"/>
      <c r="EC26" s="47"/>
      <c r="EF26" s="46"/>
      <c r="EG26" s="26"/>
      <c r="EH26" s="45"/>
      <c r="EI26" s="45"/>
      <c r="EK26" s="45"/>
      <c r="EL26" s="45"/>
      <c r="EM26" s="5"/>
      <c r="EO26" s="26"/>
      <c r="EP26" s="44"/>
      <c r="EQ26" s="44"/>
      <c r="ER26" s="2"/>
      <c r="ES26" s="44"/>
      <c r="ET26" s="44"/>
      <c r="EU26" s="26"/>
      <c r="EV26" s="45"/>
      <c r="EW26" s="45"/>
      <c r="EZ26" s="46"/>
      <c r="FA26" s="26"/>
      <c r="FB26" s="45"/>
      <c r="FC26" s="45"/>
      <c r="FE26" s="45"/>
      <c r="FF26" s="45"/>
      <c r="FG26" s="5"/>
      <c r="FI26" s="26"/>
      <c r="FJ26" s="44"/>
      <c r="FK26" s="44"/>
      <c r="FL26" s="2"/>
      <c r="FM26" s="44"/>
      <c r="FN26" s="44"/>
      <c r="FO26" s="26"/>
      <c r="FP26" s="45"/>
      <c r="FQ26" s="45"/>
      <c r="FT26" s="46"/>
      <c r="FU26" s="26"/>
      <c r="FV26" s="45"/>
      <c r="FW26" s="45"/>
      <c r="FY26" s="45"/>
      <c r="FZ26" s="45"/>
      <c r="GA26" s="16"/>
      <c r="GB26" s="50"/>
      <c r="GC26" s="50"/>
      <c r="GD26" s="51"/>
      <c r="GE26" s="26"/>
      <c r="GF26" s="26"/>
      <c r="GG26" s="44"/>
      <c r="GH26" s="26"/>
      <c r="GI26" s="53"/>
      <c r="GJ26" s="2"/>
      <c r="GK26" s="2"/>
      <c r="GL26" s="2"/>
      <c r="GM26" s="2"/>
      <c r="GN26" s="54"/>
      <c r="GO26" s="2"/>
      <c r="GP26" s="2"/>
      <c r="GQ26" s="2"/>
      <c r="GR26" s="2"/>
      <c r="GS26" s="2"/>
      <c r="GT26" s="2"/>
      <c r="GU26" s="16"/>
      <c r="GV26" s="50"/>
      <c r="GW26" s="50"/>
      <c r="GX26" s="51"/>
      <c r="GY26" s="26"/>
      <c r="GZ26" s="26"/>
      <c r="HA26" s="44"/>
      <c r="HB26" s="26"/>
      <c r="HC26" s="53"/>
      <c r="HD26" s="2"/>
      <c r="HE26" s="2"/>
      <c r="HF26" s="2"/>
      <c r="HG26" s="2"/>
      <c r="HH26" s="54"/>
      <c r="HI26" s="2"/>
      <c r="HJ26" s="2"/>
      <c r="HK26" s="2"/>
      <c r="HL26" s="2"/>
      <c r="HM26" s="2"/>
      <c r="HN26" s="2"/>
      <c r="HO26" s="16"/>
      <c r="HP26" s="50"/>
      <c r="HQ26" s="50"/>
      <c r="HR26" s="51"/>
      <c r="HS26" s="26"/>
      <c r="HT26" s="26"/>
      <c r="HU26" s="44"/>
      <c r="HV26" s="26"/>
      <c r="HW26" s="53"/>
      <c r="HX26" s="2"/>
      <c r="HY26" s="2"/>
      <c r="HZ26" s="2"/>
      <c r="IA26" s="2"/>
      <c r="IB26" s="54"/>
      <c r="IC26" s="2"/>
      <c r="ID26" s="2"/>
      <c r="IE26" s="2"/>
      <c r="IF26" s="2"/>
      <c r="IG26" s="2"/>
      <c r="IH26" s="2"/>
      <c r="II26" s="16"/>
      <c r="IJ26" s="50"/>
      <c r="IK26" s="50"/>
      <c r="IL26" s="51"/>
      <c r="IM26" s="26"/>
      <c r="IN26" s="26"/>
      <c r="IO26" s="44"/>
      <c r="IP26" s="26"/>
      <c r="IQ26" s="53"/>
      <c r="IR26" s="2"/>
      <c r="IS26" s="2"/>
      <c r="IT26" s="2"/>
      <c r="IU26" s="2"/>
      <c r="IV26" s="54"/>
      <c r="IW26" s="2"/>
      <c r="IX26" s="2"/>
      <c r="IY26" s="2"/>
      <c r="IZ26" s="2"/>
      <c r="JA26" s="2"/>
      <c r="JB26" s="2"/>
    </row>
    <row r="27" spans="1:262" s="4" customFormat="1" ht="13.5" customHeight="1" x14ac:dyDescent="0.25">
      <c r="A27" s="43" t="s">
        <v>1117</v>
      </c>
      <c r="B27" s="2" t="s">
        <v>1118</v>
      </c>
      <c r="C27" s="5"/>
      <c r="E27" s="26"/>
      <c r="F27" s="44"/>
      <c r="G27" s="45"/>
      <c r="H27" s="2"/>
      <c r="I27" s="44"/>
      <c r="J27" s="45"/>
      <c r="K27" s="45"/>
      <c r="L27" s="45"/>
      <c r="M27" s="45"/>
      <c r="N27" s="45"/>
      <c r="O27" s="45"/>
      <c r="P27" s="45"/>
      <c r="Q27" s="26"/>
      <c r="R27" s="45"/>
      <c r="S27" s="45"/>
      <c r="U27" s="45"/>
      <c r="V27" s="45"/>
      <c r="W27" s="5"/>
      <c r="Y27" s="26"/>
      <c r="Z27" s="44"/>
      <c r="AA27" s="44"/>
      <c r="AB27" s="2"/>
      <c r="AC27" s="44"/>
      <c r="AD27" s="44"/>
      <c r="AE27" s="26"/>
      <c r="AF27" s="45"/>
      <c r="AG27" s="45"/>
      <c r="AH27" s="45"/>
      <c r="AI27" s="45"/>
      <c r="AJ27" s="45"/>
      <c r="AK27" s="26"/>
      <c r="AM27" s="45"/>
      <c r="AO27" s="45"/>
      <c r="AP27" s="45"/>
      <c r="AQ27" s="5"/>
      <c r="AS27" s="7"/>
      <c r="AT27" s="44"/>
      <c r="AU27" s="44"/>
      <c r="AV27" s="72"/>
      <c r="AW27" s="44"/>
      <c r="AX27" s="44"/>
      <c r="AY27" s="26"/>
      <c r="AZ27" s="45"/>
      <c r="BA27" s="45"/>
      <c r="BB27" s="45"/>
      <c r="BC27" s="45"/>
      <c r="BD27" s="45"/>
      <c r="BE27" s="26"/>
      <c r="BF27" s="45"/>
      <c r="BG27" s="45"/>
      <c r="BI27" s="45"/>
      <c r="BJ27" s="45"/>
      <c r="BK27" s="5"/>
      <c r="BM27" s="26">
        <v>344512</v>
      </c>
      <c r="BN27" s="44">
        <f>BM27/$BK$7</f>
        <v>9.9266805472075739E-2</v>
      </c>
      <c r="BO27" s="44">
        <f>BN27-AT27</f>
        <v>9.9266805472075739E-2</v>
      </c>
      <c r="BP27" s="2">
        <v>2</v>
      </c>
      <c r="BQ27" s="44">
        <f>BP27/$BK$3</f>
        <v>9.5238095238095233E-2</v>
      </c>
      <c r="BR27" s="44">
        <f>BQ27-AW27</f>
        <v>9.5238095238095233E-2</v>
      </c>
      <c r="BS27" s="26"/>
      <c r="BT27" s="45" t="s">
        <v>291</v>
      </c>
      <c r="BU27" s="45" t="s">
        <v>291</v>
      </c>
      <c r="BV27" s="45" t="s">
        <v>291</v>
      </c>
      <c r="BW27" s="45" t="s">
        <v>291</v>
      </c>
      <c r="BX27" s="45" t="s">
        <v>291</v>
      </c>
      <c r="BY27" s="26"/>
      <c r="BZ27" s="45"/>
      <c r="CA27" s="45"/>
      <c r="CC27" s="45"/>
      <c r="CD27" s="45"/>
      <c r="CE27" s="26"/>
      <c r="CG27" s="26"/>
      <c r="CH27" s="44"/>
      <c r="CI27" s="44"/>
      <c r="CJ27" s="2"/>
      <c r="CK27" s="44"/>
      <c r="CL27" s="44"/>
      <c r="CM27" s="26"/>
      <c r="CN27" s="45"/>
      <c r="CO27" s="45"/>
      <c r="CR27" s="46"/>
      <c r="CS27" s="26"/>
      <c r="CT27" s="45"/>
      <c r="CU27" s="45"/>
      <c r="CW27" s="45"/>
      <c r="CX27" s="45"/>
      <c r="CY27" s="5"/>
      <c r="DA27" s="26"/>
      <c r="DB27" s="44"/>
      <c r="DC27" s="44"/>
      <c r="DD27" s="2"/>
      <c r="DE27" s="44"/>
      <c r="DF27" s="44"/>
      <c r="DG27" s="26"/>
      <c r="DH27" s="45"/>
      <c r="DI27" s="45"/>
      <c r="DL27" s="46"/>
      <c r="DM27" s="26"/>
      <c r="DN27" s="45"/>
      <c r="DO27" s="45"/>
      <c r="DQ27" s="45"/>
      <c r="DR27" s="45"/>
      <c r="DS27" s="5"/>
      <c r="DU27" s="26"/>
      <c r="DV27" s="44"/>
      <c r="DW27" s="44"/>
      <c r="DX27" s="2"/>
      <c r="DY27" s="44"/>
      <c r="DZ27" s="44"/>
      <c r="EA27" s="26"/>
      <c r="EC27" s="47"/>
      <c r="EF27" s="46"/>
      <c r="EG27" s="26"/>
      <c r="EH27" s="45"/>
      <c r="EI27" s="45"/>
      <c r="EK27" s="45"/>
      <c r="EL27" s="45"/>
      <c r="EM27" s="5"/>
      <c r="EO27" s="26"/>
      <c r="EP27" s="44"/>
      <c r="EQ27" s="44"/>
      <c r="ER27" s="2"/>
      <c r="ES27" s="44"/>
      <c r="ET27" s="44"/>
      <c r="EU27" s="26"/>
      <c r="EV27" s="45"/>
      <c r="EW27" s="45"/>
      <c r="EZ27" s="46"/>
      <c r="FA27" s="26"/>
      <c r="FB27" s="45"/>
      <c r="FC27" s="45"/>
      <c r="FE27" s="45"/>
      <c r="FF27" s="45"/>
      <c r="FG27" s="5"/>
      <c r="FI27" s="26"/>
      <c r="FJ27" s="44"/>
      <c r="FK27" s="44"/>
      <c r="FL27" s="2"/>
      <c r="FM27" s="44"/>
      <c r="FN27" s="44"/>
      <c r="FO27" s="26"/>
      <c r="FP27" s="45"/>
      <c r="FQ27" s="45"/>
      <c r="FT27" s="46"/>
      <c r="FU27" s="26"/>
      <c r="FV27" s="45"/>
      <c r="FW27" s="45"/>
      <c r="FY27" s="45"/>
      <c r="FZ27" s="45"/>
      <c r="GA27" s="16"/>
      <c r="GB27" s="50"/>
      <c r="GC27" s="50"/>
      <c r="GD27" s="51"/>
      <c r="GE27" s="26"/>
      <c r="GF27" s="26"/>
      <c r="GG27" s="44"/>
      <c r="GH27" s="26"/>
      <c r="GI27" s="53"/>
      <c r="GJ27" s="2"/>
      <c r="GK27" s="2"/>
      <c r="GL27" s="2"/>
      <c r="GM27" s="2"/>
      <c r="GN27" s="54"/>
      <c r="GO27" s="2"/>
      <c r="GP27" s="2"/>
      <c r="GQ27" s="2"/>
      <c r="GR27" s="2"/>
      <c r="GS27" s="2"/>
      <c r="GT27" s="2"/>
      <c r="GU27" s="16"/>
      <c r="GV27" s="50"/>
      <c r="GW27" s="50"/>
      <c r="GX27" s="51"/>
      <c r="GY27" s="26"/>
      <c r="GZ27" s="26"/>
      <c r="HA27" s="44"/>
      <c r="HB27" s="26"/>
      <c r="HC27" s="53"/>
      <c r="HD27" s="2"/>
      <c r="HE27" s="2"/>
      <c r="HF27" s="2"/>
      <c r="HG27" s="2"/>
      <c r="HH27" s="54"/>
      <c r="HI27" s="2"/>
      <c r="HJ27" s="2"/>
      <c r="HK27" s="2"/>
      <c r="HL27" s="2"/>
      <c r="HM27" s="2"/>
      <c r="HN27" s="2"/>
      <c r="HO27" s="16"/>
      <c r="HP27" s="50"/>
      <c r="HQ27" s="50"/>
      <c r="HR27" s="51"/>
      <c r="HS27" s="26"/>
      <c r="HT27" s="26"/>
      <c r="HU27" s="44"/>
      <c r="HV27" s="26"/>
      <c r="HW27" s="53"/>
      <c r="HX27" s="2"/>
      <c r="HY27" s="2"/>
      <c r="HZ27" s="2"/>
      <c r="IA27" s="2"/>
      <c r="IB27" s="54"/>
      <c r="IC27" s="2"/>
      <c r="ID27" s="2"/>
      <c r="IE27" s="2"/>
      <c r="IF27" s="2"/>
      <c r="IG27" s="2"/>
      <c r="IH27" s="2"/>
      <c r="II27" s="16"/>
      <c r="IJ27" s="50"/>
      <c r="IK27" s="50"/>
      <c r="IL27" s="51"/>
      <c r="IM27" s="26"/>
      <c r="IN27" s="26"/>
      <c r="IO27" s="44"/>
      <c r="IP27" s="26"/>
      <c r="IQ27" s="53"/>
      <c r="IR27" s="2"/>
      <c r="IS27" s="2"/>
      <c r="IT27" s="2"/>
      <c r="IU27" s="2"/>
      <c r="IV27" s="54"/>
      <c r="IW27" s="2"/>
      <c r="IX27" s="2"/>
      <c r="IY27" s="2"/>
      <c r="IZ27" s="2"/>
      <c r="JA27" s="2"/>
      <c r="JB27" s="2"/>
    </row>
    <row r="28" spans="1:262" s="4" customFormat="1" ht="13.5" customHeight="1" x14ac:dyDescent="0.25">
      <c r="A28" s="43"/>
      <c r="B28" s="2"/>
      <c r="C28" s="5"/>
      <c r="E28" s="26"/>
      <c r="F28" s="44"/>
      <c r="G28" s="45"/>
      <c r="H28" s="2"/>
      <c r="I28" s="44"/>
      <c r="J28" s="45"/>
      <c r="K28" s="45"/>
      <c r="L28" s="45"/>
      <c r="M28" s="45"/>
      <c r="N28" s="45"/>
      <c r="O28" s="45"/>
      <c r="P28" s="45"/>
      <c r="Q28" s="26"/>
      <c r="R28" s="45"/>
      <c r="S28" s="45"/>
      <c r="U28" s="45"/>
      <c r="V28" s="45"/>
      <c r="W28" s="5"/>
      <c r="Y28" s="26"/>
      <c r="Z28" s="44"/>
      <c r="AA28" s="44"/>
      <c r="AB28" s="2"/>
      <c r="AC28" s="44"/>
      <c r="AD28" s="44"/>
      <c r="AE28" s="26"/>
      <c r="AF28" s="45"/>
      <c r="AG28" s="45"/>
      <c r="AH28" s="45"/>
      <c r="AI28" s="45"/>
      <c r="AJ28" s="45"/>
      <c r="AK28" s="26"/>
      <c r="AM28" s="45"/>
      <c r="AO28" s="45"/>
      <c r="AP28" s="45"/>
      <c r="AQ28" s="5"/>
      <c r="AS28" s="7"/>
      <c r="AT28" s="44"/>
      <c r="AU28" s="44"/>
      <c r="AV28" s="72"/>
      <c r="AW28" s="44"/>
      <c r="AX28" s="44"/>
      <c r="AY28" s="26"/>
      <c r="AZ28" s="45"/>
      <c r="BA28" s="45"/>
      <c r="BB28" s="45"/>
      <c r="BC28" s="45"/>
      <c r="BD28" s="45"/>
      <c r="BE28" s="26"/>
      <c r="BF28" s="45"/>
      <c r="BG28" s="45"/>
      <c r="BI28" s="45"/>
      <c r="BJ28" s="45"/>
      <c r="BK28" s="5"/>
      <c r="BM28" s="26"/>
      <c r="BN28" s="44" t="s">
        <v>291</v>
      </c>
      <c r="BO28" s="44" t="s">
        <v>291</v>
      </c>
      <c r="BP28" s="2" t="s">
        <v>291</v>
      </c>
      <c r="BQ28" s="44" t="s">
        <v>291</v>
      </c>
      <c r="BR28" s="44" t="s">
        <v>291</v>
      </c>
      <c r="BS28" s="26"/>
      <c r="BT28" s="45" t="s">
        <v>291</v>
      </c>
      <c r="BU28" s="45" t="s">
        <v>291</v>
      </c>
      <c r="BV28" s="45" t="s">
        <v>291</v>
      </c>
      <c r="BW28" s="45" t="s">
        <v>291</v>
      </c>
      <c r="BX28" s="45" t="s">
        <v>291</v>
      </c>
      <c r="BY28" s="26"/>
      <c r="BZ28" s="45"/>
      <c r="CA28" s="45"/>
      <c r="CC28" s="45"/>
      <c r="CD28" s="45"/>
      <c r="CE28" s="26"/>
      <c r="CG28" s="26"/>
      <c r="CH28" s="44"/>
      <c r="CI28" s="44"/>
      <c r="CJ28" s="2"/>
      <c r="CK28" s="44"/>
      <c r="CL28" s="44"/>
      <c r="CM28" s="26"/>
      <c r="CN28" s="45"/>
      <c r="CO28" s="45"/>
      <c r="CR28" s="46"/>
      <c r="CS28" s="26"/>
      <c r="CT28" s="45"/>
      <c r="CU28" s="45"/>
      <c r="CW28" s="45"/>
      <c r="CX28" s="45"/>
      <c r="CY28" s="5"/>
      <c r="DA28" s="26"/>
      <c r="DB28" s="44"/>
      <c r="DC28" s="44"/>
      <c r="DD28" s="2"/>
      <c r="DE28" s="44"/>
      <c r="DF28" s="44"/>
      <c r="DG28" s="26"/>
      <c r="DH28" s="45"/>
      <c r="DI28" s="45"/>
      <c r="DL28" s="46"/>
      <c r="DM28" s="26"/>
      <c r="DN28" s="45"/>
      <c r="DO28" s="45"/>
      <c r="DQ28" s="45"/>
      <c r="DR28" s="45"/>
      <c r="DS28" s="5"/>
      <c r="DU28" s="26"/>
      <c r="DV28" s="44"/>
      <c r="DW28" s="44"/>
      <c r="DX28" s="2"/>
      <c r="DY28" s="44"/>
      <c r="DZ28" s="44"/>
      <c r="EA28" s="26"/>
      <c r="EC28" s="47"/>
      <c r="EF28" s="46"/>
      <c r="EG28" s="26"/>
      <c r="EH28" s="45"/>
      <c r="EI28" s="45"/>
      <c r="EK28" s="45"/>
      <c r="EL28" s="45"/>
      <c r="EM28" s="5"/>
      <c r="EO28" s="26"/>
      <c r="EP28" s="44"/>
      <c r="EQ28" s="44"/>
      <c r="ER28" s="2"/>
      <c r="ES28" s="44"/>
      <c r="ET28" s="44"/>
      <c r="EU28" s="26"/>
      <c r="EV28" s="45"/>
      <c r="EW28" s="45"/>
      <c r="EZ28" s="46"/>
      <c r="FA28" s="26"/>
      <c r="FB28" s="45"/>
      <c r="FC28" s="45"/>
      <c r="FE28" s="45"/>
      <c r="FF28" s="45"/>
      <c r="FG28" s="5"/>
      <c r="FI28" s="26"/>
      <c r="FJ28" s="44"/>
      <c r="FK28" s="44"/>
      <c r="FL28" s="2"/>
      <c r="FM28" s="44"/>
      <c r="FN28" s="44"/>
      <c r="FO28" s="26"/>
      <c r="FP28" s="45"/>
      <c r="FQ28" s="45"/>
      <c r="FT28" s="46"/>
      <c r="FU28" s="26"/>
      <c r="FV28" s="45"/>
      <c r="FW28" s="45"/>
      <c r="FY28" s="45"/>
      <c r="FZ28" s="45"/>
      <c r="GA28" s="16"/>
      <c r="GB28" s="50"/>
      <c r="GC28" s="50"/>
      <c r="GD28" s="51"/>
      <c r="GE28" s="26"/>
      <c r="GF28" s="26"/>
      <c r="GG28" s="44"/>
      <c r="GH28" s="26"/>
      <c r="GI28" s="53"/>
      <c r="GJ28" s="2"/>
      <c r="GK28" s="2"/>
      <c r="GL28" s="2"/>
      <c r="GM28" s="2"/>
      <c r="GN28" s="54"/>
      <c r="GO28" s="2"/>
      <c r="GP28" s="2"/>
      <c r="GQ28" s="2"/>
      <c r="GR28" s="2"/>
      <c r="GS28" s="2"/>
      <c r="GT28" s="2"/>
      <c r="GU28" s="16"/>
      <c r="GV28" s="50"/>
      <c r="GW28" s="50"/>
      <c r="GX28" s="51"/>
      <c r="GY28" s="26"/>
      <c r="GZ28" s="26"/>
      <c r="HA28" s="44"/>
      <c r="HB28" s="26"/>
      <c r="HC28" s="53"/>
      <c r="HD28" s="2"/>
      <c r="HE28" s="2"/>
      <c r="HF28" s="2"/>
      <c r="HG28" s="2"/>
      <c r="HH28" s="54"/>
      <c r="HI28" s="2"/>
      <c r="HJ28" s="2"/>
      <c r="HK28" s="2"/>
      <c r="HL28" s="2"/>
      <c r="HM28" s="2"/>
      <c r="HN28" s="2"/>
      <c r="HO28" s="16"/>
      <c r="HP28" s="50"/>
      <c r="HQ28" s="50"/>
      <c r="HR28" s="51"/>
      <c r="HS28" s="26"/>
      <c r="HT28" s="26"/>
      <c r="HU28" s="44"/>
      <c r="HV28" s="26"/>
      <c r="HW28" s="53"/>
      <c r="HX28" s="2"/>
      <c r="HY28" s="2"/>
      <c r="HZ28" s="2"/>
      <c r="IA28" s="2"/>
      <c r="IB28" s="54"/>
      <c r="IC28" s="2"/>
      <c r="ID28" s="2"/>
      <c r="IE28" s="2"/>
      <c r="IF28" s="2"/>
      <c r="IG28" s="2"/>
      <c r="IH28" s="2"/>
      <c r="II28" s="16"/>
      <c r="IJ28" s="50"/>
      <c r="IK28" s="50"/>
      <c r="IL28" s="51"/>
      <c r="IM28" s="26"/>
      <c r="IN28" s="26"/>
      <c r="IO28" s="44"/>
      <c r="IP28" s="26"/>
      <c r="IQ28" s="53"/>
      <c r="IR28" s="2"/>
      <c r="IS28" s="2"/>
      <c r="IT28" s="2"/>
      <c r="IU28" s="2"/>
      <c r="IV28" s="54"/>
      <c r="IW28" s="2"/>
      <c r="IX28" s="2"/>
      <c r="IY28" s="2"/>
      <c r="IZ28" s="2"/>
      <c r="JA28" s="2"/>
      <c r="JB28" s="2"/>
    </row>
    <row r="29" spans="1:262" s="4" customFormat="1" ht="13.5" customHeight="1" x14ac:dyDescent="0.25">
      <c r="A29" s="43"/>
      <c r="B29" s="2"/>
      <c r="C29" s="5"/>
      <c r="E29" s="26"/>
      <c r="F29" s="44"/>
      <c r="G29" s="45"/>
      <c r="H29" s="2"/>
      <c r="I29" s="44"/>
      <c r="J29" s="45"/>
      <c r="K29" s="45"/>
      <c r="L29" s="45"/>
      <c r="M29" s="45"/>
      <c r="N29" s="45"/>
      <c r="O29" s="45"/>
      <c r="P29" s="45"/>
      <c r="Q29" s="26"/>
      <c r="R29" s="45"/>
      <c r="S29" s="45"/>
      <c r="U29" s="45"/>
      <c r="V29" s="45"/>
      <c r="W29" s="5"/>
      <c r="Y29" s="26"/>
      <c r="Z29" s="44"/>
      <c r="AA29" s="44"/>
      <c r="AB29" s="2"/>
      <c r="AC29" s="133"/>
      <c r="AD29" s="44"/>
      <c r="AE29" s="26"/>
      <c r="AF29" s="45"/>
      <c r="AG29" s="45"/>
      <c r="AH29" s="45"/>
      <c r="AI29" s="45"/>
      <c r="AJ29" s="45"/>
      <c r="AK29" s="26"/>
      <c r="AM29" s="45"/>
      <c r="AO29" s="45"/>
      <c r="AP29" s="45"/>
      <c r="AQ29" s="5"/>
      <c r="AS29" s="7"/>
      <c r="AT29" s="44"/>
      <c r="AU29" s="44"/>
      <c r="AV29" s="72"/>
      <c r="AW29" s="44"/>
      <c r="AX29" s="44"/>
      <c r="AY29" s="26"/>
      <c r="AZ29" s="45"/>
      <c r="BA29" s="45"/>
      <c r="BB29" s="45"/>
      <c r="BC29" s="45"/>
      <c r="BD29" s="45"/>
      <c r="BE29" s="26"/>
      <c r="BF29" s="45"/>
      <c r="BG29" s="45"/>
      <c r="BI29" s="45"/>
      <c r="BJ29" s="45"/>
      <c r="BK29" s="5"/>
      <c r="BM29" s="26"/>
      <c r="BN29" s="44" t="s">
        <v>291</v>
      </c>
      <c r="BO29" s="44" t="s">
        <v>291</v>
      </c>
      <c r="BP29" s="2" t="s">
        <v>291</v>
      </c>
      <c r="BQ29" s="44" t="s">
        <v>291</v>
      </c>
      <c r="BR29" s="44" t="s">
        <v>291</v>
      </c>
      <c r="BS29" s="26"/>
      <c r="BT29" s="45" t="s">
        <v>291</v>
      </c>
      <c r="BU29" s="45" t="s">
        <v>291</v>
      </c>
      <c r="BV29" s="45" t="s">
        <v>291</v>
      </c>
      <c r="BW29" s="45" t="s">
        <v>291</v>
      </c>
      <c r="BX29" s="45" t="s">
        <v>291</v>
      </c>
      <c r="BY29" s="26"/>
      <c r="BZ29" s="45"/>
      <c r="CA29" s="45"/>
      <c r="CC29" s="45"/>
      <c r="CD29" s="45"/>
      <c r="CE29" s="26"/>
      <c r="CG29" s="26"/>
      <c r="CH29" s="44"/>
      <c r="CI29" s="44"/>
      <c r="CJ29" s="2"/>
      <c r="CK29" s="44"/>
      <c r="CL29" s="44"/>
      <c r="CM29" s="26"/>
      <c r="CN29" s="45"/>
      <c r="CO29" s="45"/>
      <c r="CR29" s="46"/>
      <c r="CS29" s="26"/>
      <c r="CT29" s="45"/>
      <c r="CU29" s="45"/>
      <c r="CW29" s="45"/>
      <c r="CX29" s="45"/>
      <c r="CY29" s="5"/>
      <c r="DA29" s="26"/>
      <c r="DB29" s="44"/>
      <c r="DC29" s="44"/>
      <c r="DD29" s="2"/>
      <c r="DE29" s="44"/>
      <c r="DF29" s="44"/>
      <c r="DG29" s="26"/>
      <c r="DH29" s="45"/>
      <c r="DI29" s="45"/>
      <c r="DL29" s="46"/>
      <c r="DM29" s="26"/>
      <c r="DN29" s="45"/>
      <c r="DO29" s="45"/>
      <c r="DQ29" s="45"/>
      <c r="DR29" s="45"/>
      <c r="DS29" s="5"/>
      <c r="DU29" s="26"/>
      <c r="DV29" s="44"/>
      <c r="DW29" s="44"/>
      <c r="DX29" s="2"/>
      <c r="DY29" s="44"/>
      <c r="DZ29" s="44"/>
      <c r="EA29" s="26"/>
      <c r="EC29" s="47"/>
      <c r="EF29" s="46"/>
      <c r="EG29" s="26"/>
      <c r="EH29" s="45"/>
      <c r="EI29" s="45"/>
      <c r="EK29" s="45"/>
      <c r="EL29" s="45"/>
      <c r="EM29" s="5"/>
      <c r="EO29" s="26"/>
      <c r="EP29" s="44"/>
      <c r="EQ29" s="44"/>
      <c r="ER29" s="2"/>
      <c r="ES29" s="44"/>
      <c r="ET29" s="44"/>
      <c r="EU29" s="26"/>
      <c r="EV29" s="45"/>
      <c r="EW29" s="45"/>
      <c r="EZ29" s="46"/>
      <c r="FA29" s="26"/>
      <c r="FB29" s="45"/>
      <c r="FC29" s="45"/>
      <c r="FE29" s="45"/>
      <c r="FF29" s="45"/>
      <c r="FG29" s="5"/>
      <c r="FI29" s="26"/>
      <c r="FJ29" s="44"/>
      <c r="FK29" s="44"/>
      <c r="FL29" s="2"/>
      <c r="FM29" s="44"/>
      <c r="FN29" s="44"/>
      <c r="FO29" s="26"/>
      <c r="FP29" s="45"/>
      <c r="FQ29" s="45"/>
      <c r="FT29" s="46"/>
      <c r="FU29" s="26"/>
      <c r="FV29" s="45"/>
      <c r="FW29" s="45"/>
      <c r="FY29" s="45"/>
      <c r="FZ29" s="45"/>
      <c r="GA29" s="16"/>
      <c r="GB29" s="50"/>
      <c r="GC29" s="50"/>
      <c r="GD29" s="51"/>
      <c r="GE29" s="26"/>
      <c r="GF29" s="26"/>
      <c r="GG29" s="44"/>
      <c r="GH29" s="26"/>
      <c r="GI29" s="53"/>
      <c r="GJ29" s="2"/>
      <c r="GK29" s="2"/>
      <c r="GL29" s="2"/>
      <c r="GM29" s="2"/>
      <c r="GN29" s="54"/>
      <c r="GO29" s="2"/>
      <c r="GP29" s="2"/>
      <c r="GQ29" s="2"/>
      <c r="GR29" s="2"/>
      <c r="GS29" s="2"/>
      <c r="GT29" s="2"/>
      <c r="GU29" s="16"/>
      <c r="GV29" s="50"/>
      <c r="GW29" s="50"/>
      <c r="GX29" s="51"/>
      <c r="GY29" s="26"/>
      <c r="GZ29" s="26"/>
      <c r="HA29" s="44"/>
      <c r="HB29" s="26"/>
      <c r="HC29" s="53"/>
      <c r="HD29" s="2"/>
      <c r="HE29" s="2"/>
      <c r="HF29" s="2"/>
      <c r="HG29" s="2"/>
      <c r="HH29" s="54"/>
      <c r="HI29" s="2"/>
      <c r="HJ29" s="2"/>
      <c r="HK29" s="2"/>
      <c r="HL29" s="2"/>
      <c r="HM29" s="2"/>
      <c r="HN29" s="2"/>
      <c r="HO29" s="16"/>
      <c r="HP29" s="50"/>
      <c r="HQ29" s="50"/>
      <c r="HR29" s="51"/>
      <c r="HS29" s="26"/>
      <c r="HT29" s="26"/>
      <c r="HU29" s="44"/>
      <c r="HV29" s="26"/>
      <c r="HW29" s="53"/>
      <c r="HX29" s="2"/>
      <c r="HY29" s="2"/>
      <c r="HZ29" s="2"/>
      <c r="IA29" s="2"/>
      <c r="IB29" s="54"/>
      <c r="IC29" s="2"/>
      <c r="ID29" s="2"/>
      <c r="IE29" s="2"/>
      <c r="IF29" s="2"/>
      <c r="IG29" s="2"/>
      <c r="IH29" s="2"/>
      <c r="II29" s="16"/>
      <c r="IJ29" s="50"/>
      <c r="IK29" s="50"/>
      <c r="IL29" s="51"/>
      <c r="IM29" s="26"/>
      <c r="IN29" s="26"/>
      <c r="IO29" s="44"/>
      <c r="IP29" s="26"/>
      <c r="IQ29" s="53"/>
      <c r="IR29" s="2"/>
      <c r="IS29" s="2"/>
      <c r="IT29" s="2"/>
      <c r="IU29" s="2"/>
      <c r="IV29" s="54"/>
      <c r="IW29" s="2"/>
      <c r="IX29" s="2"/>
      <c r="IY29" s="2"/>
      <c r="IZ29" s="2"/>
      <c r="JA29" s="2"/>
      <c r="JB29" s="2"/>
    </row>
    <row r="30" spans="1:262" s="4" customFormat="1" ht="13.5" customHeight="1" x14ac:dyDescent="0.25">
      <c r="A30" s="43"/>
      <c r="B30" s="2"/>
      <c r="C30" s="5"/>
      <c r="E30" s="26"/>
      <c r="F30" s="44"/>
      <c r="G30" s="45"/>
      <c r="H30" s="2"/>
      <c r="I30" s="44"/>
      <c r="J30" s="45"/>
      <c r="K30" s="45"/>
      <c r="L30" s="45"/>
      <c r="M30" s="45"/>
      <c r="N30" s="45"/>
      <c r="O30" s="45"/>
      <c r="P30" s="45"/>
      <c r="Q30" s="26"/>
      <c r="R30" s="45"/>
      <c r="S30" s="45"/>
      <c r="U30" s="45"/>
      <c r="V30" s="45"/>
      <c r="W30" s="5"/>
      <c r="Y30" s="26"/>
      <c r="Z30" s="44"/>
      <c r="AA30" s="44"/>
      <c r="AB30" s="2"/>
      <c r="AC30" s="44"/>
      <c r="AD30" s="44"/>
      <c r="AE30" s="26"/>
      <c r="AF30" s="45"/>
      <c r="AG30" s="45"/>
      <c r="AH30" s="45"/>
      <c r="AI30" s="45"/>
      <c r="AJ30" s="45"/>
      <c r="AK30" s="26"/>
      <c r="AM30" s="45"/>
      <c r="AO30" s="45"/>
      <c r="AP30" s="45"/>
      <c r="AQ30" s="5"/>
      <c r="AS30" s="7"/>
      <c r="AT30" s="44"/>
      <c r="AU30" s="44"/>
      <c r="AV30" s="72"/>
      <c r="AW30" s="44"/>
      <c r="AX30" s="44"/>
      <c r="AY30" s="26"/>
      <c r="AZ30" s="45"/>
      <c r="BA30" s="45"/>
      <c r="BB30" s="45"/>
      <c r="BC30" s="45"/>
      <c r="BD30" s="45"/>
      <c r="BE30" s="26"/>
      <c r="BF30" s="45"/>
      <c r="BG30" s="45"/>
      <c r="BI30" s="45"/>
      <c r="BJ30" s="45"/>
      <c r="BK30" s="5"/>
      <c r="BM30" s="26"/>
      <c r="BN30" s="44" t="s">
        <v>291</v>
      </c>
      <c r="BO30" s="44" t="s">
        <v>291</v>
      </c>
      <c r="BP30" s="2" t="s">
        <v>291</v>
      </c>
      <c r="BQ30" s="44" t="s">
        <v>291</v>
      </c>
      <c r="BR30" s="44" t="s">
        <v>291</v>
      </c>
      <c r="BS30" s="26"/>
      <c r="BT30" s="45" t="s">
        <v>291</v>
      </c>
      <c r="BU30" s="45" t="s">
        <v>291</v>
      </c>
      <c r="BV30" s="45" t="s">
        <v>291</v>
      </c>
      <c r="BW30" s="45" t="s">
        <v>291</v>
      </c>
      <c r="BX30" s="45" t="s">
        <v>291</v>
      </c>
      <c r="BY30" s="26"/>
      <c r="BZ30" s="45"/>
      <c r="CA30" s="45"/>
      <c r="CC30" s="45"/>
      <c r="CD30" s="45"/>
      <c r="CE30" s="26"/>
      <c r="CG30" s="26"/>
      <c r="CH30" s="44"/>
      <c r="CI30" s="44"/>
      <c r="CJ30" s="2"/>
      <c r="CK30" s="44"/>
      <c r="CL30" s="44"/>
      <c r="CM30" s="26"/>
      <c r="CN30" s="45"/>
      <c r="CO30" s="45"/>
      <c r="CR30" s="46"/>
      <c r="CS30" s="26"/>
      <c r="CT30" s="45"/>
      <c r="CU30" s="45"/>
      <c r="CW30" s="45"/>
      <c r="CX30" s="45"/>
      <c r="CY30" s="5"/>
      <c r="DA30" s="26"/>
      <c r="DB30" s="44"/>
      <c r="DC30" s="44"/>
      <c r="DD30" s="2"/>
      <c r="DE30" s="44"/>
      <c r="DF30" s="44"/>
      <c r="DG30" s="26"/>
      <c r="DH30" s="45"/>
      <c r="DI30" s="45"/>
      <c r="DL30" s="46"/>
      <c r="DM30" s="26"/>
      <c r="DN30" s="45"/>
      <c r="DO30" s="45"/>
      <c r="DQ30" s="45"/>
      <c r="DR30" s="45"/>
      <c r="DS30" s="5"/>
      <c r="DU30" s="26"/>
      <c r="DV30" s="44"/>
      <c r="DW30" s="44"/>
      <c r="DX30" s="2"/>
      <c r="DY30" s="44"/>
      <c r="DZ30" s="44"/>
      <c r="EA30" s="26"/>
      <c r="EC30" s="47"/>
      <c r="EF30" s="46"/>
      <c r="EG30" s="26"/>
      <c r="EH30" s="45"/>
      <c r="EI30" s="45"/>
      <c r="EK30" s="45"/>
      <c r="EL30" s="45"/>
      <c r="EM30" s="5"/>
      <c r="EO30" s="26"/>
      <c r="EP30" s="44"/>
      <c r="EQ30" s="44"/>
      <c r="ER30" s="2"/>
      <c r="ES30" s="44"/>
      <c r="ET30" s="44"/>
      <c r="EU30" s="26"/>
      <c r="EV30" s="45"/>
      <c r="EW30" s="45"/>
      <c r="EZ30" s="46"/>
      <c r="FA30" s="26"/>
      <c r="FB30" s="45"/>
      <c r="FC30" s="45"/>
      <c r="FE30" s="45"/>
      <c r="FF30" s="45"/>
      <c r="FG30" s="5"/>
      <c r="FI30" s="26"/>
      <c r="FJ30" s="44"/>
      <c r="FK30" s="44"/>
      <c r="FL30" s="2"/>
      <c r="FM30" s="44"/>
      <c r="FN30" s="44"/>
      <c r="FO30" s="26"/>
      <c r="FP30" s="45"/>
      <c r="FQ30" s="45"/>
      <c r="FT30" s="46"/>
      <c r="FU30" s="26"/>
      <c r="FV30" s="45"/>
      <c r="FW30" s="45"/>
      <c r="FY30" s="45"/>
      <c r="FZ30" s="45"/>
      <c r="GA30" s="16"/>
      <c r="GB30" s="50"/>
      <c r="GC30" s="50"/>
      <c r="GD30" s="51"/>
      <c r="GE30" s="2"/>
      <c r="GF30" s="52"/>
      <c r="GG30" s="51"/>
      <c r="GH30" s="2"/>
      <c r="GI30" s="53"/>
      <c r="GJ30" s="2"/>
      <c r="GK30" s="2"/>
      <c r="GL30" s="2"/>
      <c r="GM30" s="2"/>
      <c r="GN30" s="54"/>
      <c r="GO30" s="2"/>
      <c r="GP30" s="2"/>
      <c r="GQ30" s="2"/>
      <c r="GR30" s="2"/>
      <c r="GS30" s="2"/>
      <c r="GT30" s="2"/>
      <c r="GU30" s="16"/>
      <c r="GV30" s="50"/>
      <c r="GW30" s="50"/>
      <c r="GX30" s="51"/>
      <c r="GY30" s="2"/>
      <c r="GZ30" s="52"/>
      <c r="HA30" s="51"/>
      <c r="HB30" s="2"/>
      <c r="HC30" s="53"/>
      <c r="HD30" s="2"/>
      <c r="HE30" s="2"/>
      <c r="HF30" s="2"/>
      <c r="HG30" s="2"/>
      <c r="HH30" s="54"/>
      <c r="HI30" s="2"/>
      <c r="HJ30" s="2"/>
      <c r="HK30" s="2"/>
      <c r="HL30" s="2"/>
      <c r="HM30" s="2"/>
      <c r="HN30" s="2"/>
      <c r="HO30" s="16"/>
      <c r="HP30" s="50"/>
      <c r="HQ30" s="50"/>
      <c r="HR30" s="51"/>
      <c r="HS30" s="2"/>
      <c r="HT30" s="52"/>
      <c r="HU30" s="51"/>
      <c r="HV30" s="2"/>
      <c r="HW30" s="53"/>
      <c r="HX30" s="2"/>
      <c r="HY30" s="2"/>
      <c r="HZ30" s="2"/>
      <c r="IA30" s="2"/>
      <c r="IB30" s="54"/>
      <c r="IC30" s="2"/>
      <c r="ID30" s="2"/>
      <c r="IE30" s="2"/>
      <c r="IF30" s="2"/>
      <c r="IG30" s="2"/>
      <c r="IH30" s="2"/>
      <c r="II30" s="16"/>
      <c r="IJ30" s="50"/>
      <c r="IK30" s="50"/>
      <c r="IL30" s="51"/>
      <c r="IM30" s="2"/>
      <c r="IN30" s="52"/>
      <c r="IO30" s="51"/>
      <c r="IP30" s="2"/>
      <c r="IQ30" s="53"/>
      <c r="IR30" s="2"/>
      <c r="IS30" s="2"/>
      <c r="IT30" s="2"/>
      <c r="IU30" s="2"/>
      <c r="IV30" s="54"/>
      <c r="IW30" s="2"/>
      <c r="IX30" s="2"/>
      <c r="IY30" s="2"/>
      <c r="IZ30" s="2"/>
      <c r="JA30" s="2"/>
      <c r="JB30" s="2"/>
    </row>
    <row r="31" spans="1:262" s="4" customFormat="1" ht="13.5" customHeight="1" x14ac:dyDescent="0.25">
      <c r="A31" s="43"/>
      <c r="B31" s="2"/>
      <c r="C31" s="5"/>
      <c r="E31" s="26"/>
      <c r="F31" s="44"/>
      <c r="G31" s="45"/>
      <c r="H31" s="2"/>
      <c r="I31" s="44"/>
      <c r="J31" s="45"/>
      <c r="K31" s="45"/>
      <c r="L31" s="45"/>
      <c r="M31" s="45"/>
      <c r="N31" s="45"/>
      <c r="O31" s="45"/>
      <c r="P31" s="45"/>
      <c r="Q31" s="26"/>
      <c r="R31" s="45"/>
      <c r="S31" s="45"/>
      <c r="U31" s="45"/>
      <c r="V31" s="45"/>
      <c r="W31" s="5"/>
      <c r="Y31" s="26"/>
      <c r="Z31" s="133"/>
      <c r="AA31" s="44"/>
      <c r="AB31" s="2"/>
      <c r="AC31" s="133"/>
      <c r="AD31" s="44"/>
      <c r="AE31" s="26"/>
      <c r="AF31" s="45"/>
      <c r="AG31" s="45"/>
      <c r="AH31" s="45"/>
      <c r="AI31" s="45"/>
      <c r="AJ31" s="45"/>
      <c r="AK31" s="26"/>
      <c r="AM31" s="45"/>
      <c r="AO31" s="45"/>
      <c r="AP31" s="45"/>
      <c r="AQ31" s="5"/>
      <c r="AS31" s="7"/>
      <c r="AT31" s="44"/>
      <c r="AU31" s="44"/>
      <c r="AV31" s="72"/>
      <c r="AW31" s="44"/>
      <c r="AX31" s="44"/>
      <c r="AY31" s="26"/>
      <c r="AZ31" s="45"/>
      <c r="BA31" s="45"/>
      <c r="BB31" s="45"/>
      <c r="BC31" s="45"/>
      <c r="BD31" s="45"/>
      <c r="BE31" s="26"/>
      <c r="BF31" s="45"/>
      <c r="BG31" s="45"/>
      <c r="BI31" s="45"/>
      <c r="BJ31" s="45"/>
      <c r="BK31" s="5"/>
      <c r="BM31" s="26"/>
      <c r="BN31" s="44" t="s">
        <v>291</v>
      </c>
      <c r="BO31" s="44" t="s">
        <v>291</v>
      </c>
      <c r="BP31" s="2" t="s">
        <v>291</v>
      </c>
      <c r="BQ31" s="44" t="s">
        <v>291</v>
      </c>
      <c r="BR31" s="44" t="s">
        <v>291</v>
      </c>
      <c r="BS31" s="26"/>
      <c r="BT31" s="45" t="s">
        <v>291</v>
      </c>
      <c r="BU31" s="45" t="s">
        <v>291</v>
      </c>
      <c r="BV31" s="45" t="s">
        <v>291</v>
      </c>
      <c r="BW31" s="45" t="s">
        <v>291</v>
      </c>
      <c r="BX31" s="45" t="s">
        <v>291</v>
      </c>
      <c r="BY31" s="26"/>
      <c r="BZ31" s="45"/>
      <c r="CA31" s="45"/>
      <c r="CC31" s="45"/>
      <c r="CD31" s="45"/>
      <c r="CE31" s="26"/>
      <c r="CG31" s="26"/>
      <c r="CH31" s="44"/>
      <c r="CI31" s="44"/>
      <c r="CJ31" s="2"/>
      <c r="CK31" s="44"/>
      <c r="CL31" s="44"/>
      <c r="CM31" s="26"/>
      <c r="CN31" s="45"/>
      <c r="CO31" s="45"/>
      <c r="CR31" s="46"/>
      <c r="CS31" s="26"/>
      <c r="CT31" s="45"/>
      <c r="CU31" s="45"/>
      <c r="CW31" s="45"/>
      <c r="CX31" s="45"/>
      <c r="CY31" s="5"/>
      <c r="DA31" s="26"/>
      <c r="DB31" s="44"/>
      <c r="DC31" s="44"/>
      <c r="DD31" s="2"/>
      <c r="DE31" s="44"/>
      <c r="DF31" s="44"/>
      <c r="DG31" s="26"/>
      <c r="DH31" s="45"/>
      <c r="DI31" s="45"/>
      <c r="DL31" s="46"/>
      <c r="DM31" s="26"/>
      <c r="DN31" s="45"/>
      <c r="DO31" s="45"/>
      <c r="DQ31" s="45"/>
      <c r="DR31" s="45"/>
      <c r="DS31" s="5"/>
      <c r="DU31" s="26"/>
      <c r="DV31" s="44"/>
      <c r="DW31" s="44"/>
      <c r="DX31" s="2"/>
      <c r="DY31" s="44"/>
      <c r="DZ31" s="44"/>
      <c r="EA31" s="26"/>
      <c r="EC31" s="47"/>
      <c r="EF31" s="46"/>
      <c r="EG31" s="26"/>
      <c r="EH31" s="45"/>
      <c r="EI31" s="45"/>
      <c r="EK31" s="45"/>
      <c r="EL31" s="45"/>
      <c r="EM31" s="5"/>
      <c r="EO31" s="26"/>
      <c r="EP31" s="44"/>
      <c r="EQ31" s="44"/>
      <c r="ER31" s="2"/>
      <c r="ES31" s="44"/>
      <c r="ET31" s="44"/>
      <c r="EU31" s="26"/>
      <c r="EV31" s="45"/>
      <c r="EW31" s="45"/>
      <c r="EZ31" s="46"/>
      <c r="FA31" s="26"/>
      <c r="FB31" s="45"/>
      <c r="FC31" s="45"/>
      <c r="FE31" s="45"/>
      <c r="FF31" s="45"/>
      <c r="FG31" s="5"/>
      <c r="FI31" s="26"/>
      <c r="FJ31" s="44"/>
      <c r="FK31" s="44"/>
      <c r="FL31" s="2"/>
      <c r="FM31" s="44"/>
      <c r="FN31" s="44"/>
      <c r="FO31" s="26"/>
      <c r="FP31" s="45"/>
      <c r="FQ31" s="45"/>
      <c r="FT31" s="46"/>
      <c r="FU31" s="26"/>
      <c r="FV31" s="45"/>
      <c r="FW31" s="45"/>
      <c r="FY31" s="45"/>
      <c r="FZ31" s="45"/>
      <c r="GA31" s="16"/>
      <c r="GB31" s="50"/>
      <c r="GC31" s="50"/>
      <c r="GD31" s="51"/>
      <c r="GE31" s="2"/>
      <c r="GF31" s="52"/>
      <c r="GG31" s="51"/>
      <c r="GH31" s="2"/>
      <c r="GI31" s="53"/>
      <c r="GJ31" s="2"/>
      <c r="GK31" s="2"/>
      <c r="GL31" s="2"/>
      <c r="GM31" s="2"/>
      <c r="GN31" s="54"/>
      <c r="GO31" s="2"/>
      <c r="GP31" s="2"/>
      <c r="GQ31" s="2"/>
      <c r="GR31" s="2"/>
      <c r="GS31" s="2"/>
      <c r="GT31" s="2"/>
      <c r="GU31" s="16"/>
      <c r="GV31" s="50"/>
      <c r="GW31" s="50"/>
      <c r="GX31" s="51"/>
      <c r="GY31" s="2"/>
      <c r="GZ31" s="52"/>
      <c r="HA31" s="51"/>
      <c r="HB31" s="2"/>
      <c r="HC31" s="53"/>
      <c r="HD31" s="2"/>
      <c r="HE31" s="2"/>
      <c r="HF31" s="2"/>
      <c r="HG31" s="2"/>
      <c r="HH31" s="54"/>
      <c r="HI31" s="2"/>
      <c r="HJ31" s="2"/>
      <c r="HK31" s="2"/>
      <c r="HL31" s="2"/>
      <c r="HM31" s="2"/>
      <c r="HN31" s="2"/>
      <c r="HO31" s="16"/>
      <c r="HP31" s="50"/>
      <c r="HQ31" s="50"/>
      <c r="HR31" s="51"/>
      <c r="HS31" s="2"/>
      <c r="HT31" s="52"/>
      <c r="HU31" s="51"/>
      <c r="HV31" s="2"/>
      <c r="HW31" s="53"/>
      <c r="HX31" s="2"/>
      <c r="HY31" s="2"/>
      <c r="HZ31" s="2"/>
      <c r="IA31" s="2"/>
      <c r="IB31" s="54"/>
      <c r="IC31" s="2"/>
      <c r="ID31" s="2"/>
      <c r="IE31" s="2"/>
      <c r="IF31" s="2"/>
      <c r="IG31" s="2"/>
      <c r="IH31" s="2"/>
      <c r="II31" s="16"/>
      <c r="IJ31" s="50"/>
      <c r="IK31" s="50"/>
      <c r="IL31" s="51"/>
      <c r="IM31" s="2"/>
      <c r="IN31" s="52"/>
      <c r="IO31" s="51"/>
      <c r="IP31" s="2"/>
      <c r="IQ31" s="53"/>
      <c r="IR31" s="2"/>
      <c r="IS31" s="2"/>
      <c r="IT31" s="2"/>
      <c r="IU31" s="2"/>
      <c r="IV31" s="54"/>
      <c r="IW31" s="2"/>
      <c r="IX31" s="2"/>
      <c r="IY31" s="2"/>
      <c r="IZ31" s="2"/>
      <c r="JA31" s="2"/>
      <c r="JB31" s="2"/>
    </row>
    <row r="32" spans="1:262" s="4" customFormat="1" ht="13.5" customHeight="1" x14ac:dyDescent="0.25">
      <c r="A32" s="43"/>
      <c r="B32" s="2"/>
      <c r="C32" s="5"/>
      <c r="E32" s="26"/>
      <c r="F32" s="44"/>
      <c r="G32" s="45"/>
      <c r="H32" s="2"/>
      <c r="I32" s="44"/>
      <c r="J32" s="45"/>
      <c r="K32" s="45"/>
      <c r="L32" s="45"/>
      <c r="M32" s="45"/>
      <c r="N32" s="45"/>
      <c r="O32" s="45"/>
      <c r="P32" s="45"/>
      <c r="Q32" s="26"/>
      <c r="R32" s="45"/>
      <c r="S32" s="45"/>
      <c r="U32" s="45"/>
      <c r="V32" s="45"/>
      <c r="W32" s="5"/>
      <c r="Y32" s="26"/>
      <c r="Z32" s="44"/>
      <c r="AA32" s="44"/>
      <c r="AB32" s="2"/>
      <c r="AC32" s="44"/>
      <c r="AD32" s="44"/>
      <c r="AE32" s="26"/>
      <c r="AF32" s="45"/>
      <c r="AG32" s="45"/>
      <c r="AH32" s="45"/>
      <c r="AI32" s="45"/>
      <c r="AJ32" s="45"/>
      <c r="AK32" s="26"/>
      <c r="AM32" s="45"/>
      <c r="AO32" s="45"/>
      <c r="AP32" s="45"/>
      <c r="AQ32" s="5"/>
      <c r="AS32" s="7"/>
      <c r="AT32" s="44"/>
      <c r="AU32" s="44"/>
      <c r="AV32" s="72"/>
      <c r="AW32" s="44"/>
      <c r="AX32" s="44"/>
      <c r="AY32" s="26"/>
      <c r="AZ32" s="45"/>
      <c r="BA32" s="45"/>
      <c r="BB32" s="45"/>
      <c r="BC32" s="45"/>
      <c r="BD32" s="45"/>
      <c r="BE32" s="26"/>
      <c r="BF32" s="45"/>
      <c r="BG32" s="45"/>
      <c r="BI32" s="45"/>
      <c r="BJ32" s="45"/>
      <c r="BK32" s="5"/>
      <c r="BM32" s="26"/>
      <c r="BN32" s="44" t="s">
        <v>291</v>
      </c>
      <c r="BO32" s="44" t="s">
        <v>291</v>
      </c>
      <c r="BP32" s="2" t="s">
        <v>291</v>
      </c>
      <c r="BQ32" s="44" t="s">
        <v>291</v>
      </c>
      <c r="BR32" s="44" t="s">
        <v>291</v>
      </c>
      <c r="BS32" s="26"/>
      <c r="BT32" s="45" t="s">
        <v>291</v>
      </c>
      <c r="BU32" s="45" t="s">
        <v>291</v>
      </c>
      <c r="BV32" s="45" t="s">
        <v>291</v>
      </c>
      <c r="BW32" s="45" t="s">
        <v>291</v>
      </c>
      <c r="BX32" s="45" t="s">
        <v>291</v>
      </c>
      <c r="BY32" s="26"/>
      <c r="BZ32" s="45"/>
      <c r="CA32" s="45"/>
      <c r="CC32" s="45"/>
      <c r="CD32" s="45"/>
      <c r="CE32" s="26"/>
      <c r="CG32" s="26"/>
      <c r="CH32" s="44"/>
      <c r="CI32" s="44"/>
      <c r="CJ32" s="2"/>
      <c r="CK32" s="44"/>
      <c r="CL32" s="44"/>
      <c r="CM32" s="26"/>
      <c r="CN32" s="45"/>
      <c r="CO32" s="45"/>
      <c r="CR32" s="46"/>
      <c r="CS32" s="26"/>
      <c r="CT32" s="45"/>
      <c r="CU32" s="45"/>
      <c r="CW32" s="45"/>
      <c r="CX32" s="45"/>
      <c r="CY32" s="5"/>
      <c r="DA32" s="26"/>
      <c r="DB32" s="44"/>
      <c r="DC32" s="44"/>
      <c r="DD32" s="2"/>
      <c r="DE32" s="44"/>
      <c r="DF32" s="44"/>
      <c r="DG32" s="26"/>
      <c r="DH32" s="45"/>
      <c r="DI32" s="45"/>
      <c r="DL32" s="46"/>
      <c r="DM32" s="26"/>
      <c r="DN32" s="45"/>
      <c r="DO32" s="45"/>
      <c r="DQ32" s="45"/>
      <c r="DR32" s="45"/>
      <c r="DS32" s="5"/>
      <c r="DU32" s="26"/>
      <c r="DV32" s="44"/>
      <c r="DW32" s="44"/>
      <c r="DX32" s="2"/>
      <c r="DY32" s="44"/>
      <c r="DZ32" s="44"/>
      <c r="EA32" s="26"/>
      <c r="EC32" s="47"/>
      <c r="EF32" s="46"/>
      <c r="EG32" s="26"/>
      <c r="EH32" s="45"/>
      <c r="EI32" s="45"/>
      <c r="EK32" s="45"/>
      <c r="EL32" s="45"/>
      <c r="EM32" s="5"/>
      <c r="EO32" s="26"/>
      <c r="EP32" s="44"/>
      <c r="EQ32" s="44"/>
      <c r="ER32" s="2"/>
      <c r="ES32" s="44"/>
      <c r="ET32" s="44"/>
      <c r="EU32" s="26"/>
      <c r="EV32" s="45"/>
      <c r="EW32" s="45"/>
      <c r="EZ32" s="46"/>
      <c r="FA32" s="26"/>
      <c r="FB32" s="45"/>
      <c r="FC32" s="45"/>
      <c r="FE32" s="45"/>
      <c r="FF32" s="45"/>
      <c r="FG32" s="5"/>
      <c r="FI32" s="26"/>
      <c r="FJ32" s="44"/>
      <c r="FK32" s="44"/>
      <c r="FL32" s="2"/>
      <c r="FM32" s="44"/>
      <c r="FN32" s="44"/>
      <c r="FO32" s="26"/>
      <c r="FP32" s="45"/>
      <c r="FQ32" s="45"/>
      <c r="FT32" s="46"/>
      <c r="FU32" s="26"/>
      <c r="FV32" s="45"/>
      <c r="FW32" s="45"/>
      <c r="FY32" s="45"/>
      <c r="FZ32" s="45"/>
      <c r="GA32" s="16"/>
      <c r="GB32" s="50"/>
      <c r="GC32" s="50"/>
      <c r="GD32" s="51"/>
      <c r="GE32" s="2"/>
      <c r="GF32" s="52"/>
      <c r="GG32" s="51"/>
      <c r="GH32" s="2"/>
      <c r="GI32" s="53"/>
      <c r="GJ32" s="2"/>
      <c r="GK32" s="2"/>
      <c r="GL32" s="2"/>
      <c r="GM32" s="2"/>
      <c r="GN32" s="54"/>
      <c r="GO32" s="2"/>
      <c r="GP32" s="2"/>
      <c r="GQ32" s="2"/>
      <c r="GR32" s="2"/>
      <c r="GS32" s="2"/>
      <c r="GT32" s="2"/>
      <c r="GU32" s="16"/>
      <c r="GV32" s="50"/>
      <c r="GW32" s="50"/>
      <c r="GX32" s="51"/>
      <c r="GY32" s="2"/>
      <c r="GZ32" s="52"/>
      <c r="HA32" s="51"/>
      <c r="HB32" s="2"/>
      <c r="HC32" s="53"/>
      <c r="HD32" s="2"/>
      <c r="HE32" s="2"/>
      <c r="HF32" s="2"/>
      <c r="HG32" s="2"/>
      <c r="HH32" s="54"/>
      <c r="HI32" s="2"/>
      <c r="HJ32" s="2"/>
      <c r="HK32" s="2"/>
      <c r="HL32" s="2"/>
      <c r="HM32" s="2"/>
      <c r="HN32" s="2"/>
      <c r="HO32" s="16"/>
      <c r="HP32" s="50"/>
      <c r="HQ32" s="50"/>
      <c r="HR32" s="51"/>
      <c r="HS32" s="2"/>
      <c r="HT32" s="52"/>
      <c r="HU32" s="51"/>
      <c r="HV32" s="2"/>
      <c r="HW32" s="53"/>
      <c r="HX32" s="2"/>
      <c r="HY32" s="2"/>
      <c r="HZ32" s="2"/>
      <c r="IA32" s="2"/>
      <c r="IB32" s="54"/>
      <c r="IC32" s="2"/>
      <c r="ID32" s="2"/>
      <c r="IE32" s="2"/>
      <c r="IF32" s="2"/>
      <c r="IG32" s="2"/>
      <c r="IH32" s="2"/>
      <c r="II32" s="16"/>
      <c r="IJ32" s="50"/>
      <c r="IK32" s="50"/>
      <c r="IL32" s="51"/>
      <c r="IM32" s="2"/>
      <c r="IN32" s="52"/>
      <c r="IO32" s="51"/>
      <c r="IP32" s="2"/>
      <c r="IQ32" s="53"/>
      <c r="IR32" s="2"/>
      <c r="IS32" s="2"/>
      <c r="IT32" s="2"/>
      <c r="IU32" s="2"/>
      <c r="IV32" s="54"/>
      <c r="IW32" s="2"/>
      <c r="IX32" s="2"/>
      <c r="IY32" s="2"/>
      <c r="IZ32" s="2"/>
      <c r="JA32" s="2"/>
      <c r="JB32" s="2"/>
    </row>
    <row r="33" spans="1:262" s="4" customFormat="1" ht="13.5" customHeight="1" x14ac:dyDescent="0.25">
      <c r="A33" s="43"/>
      <c r="B33" s="2"/>
      <c r="C33" s="5"/>
      <c r="E33" s="26"/>
      <c r="F33" s="44"/>
      <c r="G33" s="45"/>
      <c r="H33" s="2"/>
      <c r="I33" s="44"/>
      <c r="J33" s="45"/>
      <c r="K33" s="45"/>
      <c r="L33" s="45"/>
      <c r="M33" s="45"/>
      <c r="N33" s="45"/>
      <c r="O33" s="45"/>
      <c r="P33" s="45"/>
      <c r="Q33" s="26"/>
      <c r="R33" s="45"/>
      <c r="S33" s="45"/>
      <c r="U33" s="45"/>
      <c r="V33" s="45"/>
      <c r="W33" s="5"/>
      <c r="Y33" s="26"/>
      <c r="Z33" s="44"/>
      <c r="AA33" s="44"/>
      <c r="AB33" s="2"/>
      <c r="AC33" s="44"/>
      <c r="AD33" s="44"/>
      <c r="AE33" s="26"/>
      <c r="AF33" s="45"/>
      <c r="AG33" s="45"/>
      <c r="AH33" s="45"/>
      <c r="AI33" s="45"/>
      <c r="AJ33" s="45"/>
      <c r="AK33" s="26"/>
      <c r="AM33" s="45"/>
      <c r="AO33" s="45"/>
      <c r="AP33" s="45"/>
      <c r="AQ33" s="5"/>
      <c r="AS33" s="7"/>
      <c r="AT33" s="44"/>
      <c r="AU33" s="44"/>
      <c r="AV33" s="72"/>
      <c r="AW33" s="44"/>
      <c r="AX33" s="44"/>
      <c r="AY33" s="26"/>
      <c r="AZ33" s="45"/>
      <c r="BA33" s="45"/>
      <c r="BB33" s="45"/>
      <c r="BC33" s="45"/>
      <c r="BD33" s="45"/>
      <c r="BE33" s="26"/>
      <c r="BF33" s="45"/>
      <c r="BG33" s="45"/>
      <c r="BI33" s="45"/>
      <c r="BJ33" s="45"/>
      <c r="BK33" s="5"/>
      <c r="BM33" s="26"/>
      <c r="BN33" s="44" t="s">
        <v>291</v>
      </c>
      <c r="BO33" s="44" t="s">
        <v>291</v>
      </c>
      <c r="BP33" s="2" t="s">
        <v>291</v>
      </c>
      <c r="BQ33" s="44" t="s">
        <v>291</v>
      </c>
      <c r="BR33" s="44" t="s">
        <v>291</v>
      </c>
      <c r="BS33" s="26"/>
      <c r="BT33" s="45" t="s">
        <v>291</v>
      </c>
      <c r="BU33" s="45" t="s">
        <v>291</v>
      </c>
      <c r="BV33" s="45" t="s">
        <v>291</v>
      </c>
      <c r="BW33" s="45" t="s">
        <v>291</v>
      </c>
      <c r="BX33" s="45" t="s">
        <v>291</v>
      </c>
      <c r="BY33" s="26"/>
      <c r="BZ33" s="45"/>
      <c r="CA33" s="45"/>
      <c r="CC33" s="45"/>
      <c r="CD33" s="45"/>
      <c r="CE33" s="26"/>
      <c r="CG33" s="26"/>
      <c r="CH33" s="44"/>
      <c r="CI33" s="44"/>
      <c r="CJ33" s="2"/>
      <c r="CK33" s="44"/>
      <c r="CL33" s="44"/>
      <c r="CM33" s="26"/>
      <c r="CN33" s="45"/>
      <c r="CO33" s="45"/>
      <c r="CR33" s="46"/>
      <c r="CS33" s="26"/>
      <c r="CT33" s="45"/>
      <c r="CU33" s="45"/>
      <c r="CW33" s="45"/>
      <c r="CX33" s="45"/>
      <c r="CY33" s="5"/>
      <c r="DA33" s="26"/>
      <c r="DB33" s="44"/>
      <c r="DC33" s="44"/>
      <c r="DD33" s="2"/>
      <c r="DE33" s="44"/>
      <c r="DF33" s="44"/>
      <c r="DG33" s="26"/>
      <c r="DH33" s="45"/>
      <c r="DI33" s="45"/>
      <c r="DL33" s="46"/>
      <c r="DM33" s="26"/>
      <c r="DN33" s="45"/>
      <c r="DO33" s="45"/>
      <c r="DQ33" s="45"/>
      <c r="DR33" s="45"/>
      <c r="DS33" s="5"/>
      <c r="DU33" s="26"/>
      <c r="DV33" s="44"/>
      <c r="DW33" s="44"/>
      <c r="DX33" s="2"/>
      <c r="DY33" s="44"/>
      <c r="DZ33" s="44"/>
      <c r="EA33" s="26"/>
      <c r="EC33" s="47"/>
      <c r="EF33" s="46"/>
      <c r="EG33" s="26"/>
      <c r="EH33" s="45"/>
      <c r="EI33" s="45"/>
      <c r="EK33" s="45"/>
      <c r="EL33" s="45"/>
      <c r="EM33" s="5"/>
      <c r="EO33" s="26"/>
      <c r="EP33" s="44"/>
      <c r="EQ33" s="44"/>
      <c r="ER33" s="2"/>
      <c r="ES33" s="44"/>
      <c r="ET33" s="44"/>
      <c r="EU33" s="26"/>
      <c r="EV33" s="45"/>
      <c r="EW33" s="45"/>
      <c r="EZ33" s="46"/>
      <c r="FA33" s="26"/>
      <c r="FB33" s="45"/>
      <c r="FC33" s="45"/>
      <c r="FE33" s="45"/>
      <c r="FF33" s="45"/>
      <c r="FG33" s="5"/>
      <c r="FI33" s="26"/>
      <c r="FJ33" s="44"/>
      <c r="FK33" s="44"/>
      <c r="FL33" s="2"/>
      <c r="FM33" s="44"/>
      <c r="FN33" s="44"/>
      <c r="FO33" s="26"/>
      <c r="FP33" s="45"/>
      <c r="FQ33" s="45"/>
      <c r="FT33" s="46"/>
      <c r="FU33" s="26"/>
      <c r="FV33" s="45"/>
      <c r="FW33" s="45"/>
      <c r="FY33" s="45"/>
      <c r="FZ33" s="45"/>
      <c r="GA33" s="16"/>
      <c r="GB33" s="50"/>
      <c r="GC33" s="50"/>
      <c r="GD33" s="51"/>
      <c r="GE33" s="2"/>
      <c r="GF33" s="52"/>
      <c r="GG33" s="51"/>
      <c r="GH33" s="2"/>
      <c r="GI33" s="53"/>
      <c r="GJ33" s="2"/>
      <c r="GK33" s="2"/>
      <c r="GL33" s="2"/>
      <c r="GM33" s="2"/>
      <c r="GN33" s="54"/>
      <c r="GO33" s="2"/>
      <c r="GP33" s="2"/>
      <c r="GQ33" s="2"/>
      <c r="GR33" s="2"/>
      <c r="GS33" s="2"/>
      <c r="GT33" s="2"/>
      <c r="GU33" s="16"/>
      <c r="GV33" s="50"/>
      <c r="GW33" s="50"/>
      <c r="GX33" s="51"/>
      <c r="GY33" s="2"/>
      <c r="GZ33" s="52"/>
      <c r="HA33" s="51"/>
      <c r="HB33" s="2"/>
      <c r="HC33" s="53"/>
      <c r="HD33" s="2"/>
      <c r="HE33" s="2"/>
      <c r="HF33" s="2"/>
      <c r="HG33" s="2"/>
      <c r="HH33" s="54"/>
      <c r="HI33" s="2"/>
      <c r="HJ33" s="2"/>
      <c r="HK33" s="2"/>
      <c r="HL33" s="2"/>
      <c r="HM33" s="2"/>
      <c r="HN33" s="2"/>
      <c r="HO33" s="16"/>
      <c r="HP33" s="50"/>
      <c r="HQ33" s="50"/>
      <c r="HR33" s="51"/>
      <c r="HS33" s="2"/>
      <c r="HT33" s="52"/>
      <c r="HU33" s="51"/>
      <c r="HV33" s="2"/>
      <c r="HW33" s="53"/>
      <c r="HX33" s="2"/>
      <c r="HY33" s="2"/>
      <c r="HZ33" s="2"/>
      <c r="IA33" s="2"/>
      <c r="IB33" s="54"/>
      <c r="IC33" s="2"/>
      <c r="ID33" s="2"/>
      <c r="IE33" s="2"/>
      <c r="IF33" s="2"/>
      <c r="IG33" s="2"/>
      <c r="IH33" s="2"/>
      <c r="II33" s="16"/>
      <c r="IJ33" s="50"/>
      <c r="IK33" s="50"/>
      <c r="IL33" s="51"/>
      <c r="IM33" s="2"/>
      <c r="IN33" s="52"/>
      <c r="IO33" s="51"/>
      <c r="IP33" s="2"/>
      <c r="IQ33" s="53"/>
      <c r="IR33" s="2"/>
      <c r="IS33" s="2"/>
      <c r="IT33" s="2"/>
      <c r="IU33" s="2"/>
      <c r="IV33" s="54"/>
      <c r="IW33" s="2"/>
      <c r="IX33" s="2"/>
      <c r="IY33" s="2"/>
      <c r="IZ33" s="2"/>
      <c r="JA33" s="2"/>
      <c r="JB33" s="2"/>
    </row>
    <row r="34" spans="1:262" s="4" customFormat="1" ht="13.5" customHeight="1" x14ac:dyDescent="0.25">
      <c r="A34" s="43"/>
      <c r="B34" s="2"/>
      <c r="C34" s="5"/>
      <c r="E34" s="26"/>
      <c r="F34" s="44"/>
      <c r="G34" s="45"/>
      <c r="H34" s="2"/>
      <c r="I34" s="44"/>
      <c r="J34" s="45"/>
      <c r="K34" s="45"/>
      <c r="L34" s="45"/>
      <c r="M34" s="45"/>
      <c r="N34" s="45"/>
      <c r="O34" s="45"/>
      <c r="P34" s="45"/>
      <c r="Q34" s="26"/>
      <c r="R34" s="45"/>
      <c r="S34" s="45"/>
      <c r="U34" s="45"/>
      <c r="V34" s="45"/>
      <c r="W34" s="5"/>
      <c r="Y34" s="26"/>
      <c r="Z34" s="44"/>
      <c r="AA34" s="44"/>
      <c r="AB34" s="2"/>
      <c r="AC34" s="44"/>
      <c r="AD34" s="44"/>
      <c r="AE34" s="26"/>
      <c r="AF34" s="45"/>
      <c r="AG34" s="45"/>
      <c r="AH34" s="45"/>
      <c r="AI34" s="45"/>
      <c r="AJ34" s="45"/>
      <c r="AK34" s="26"/>
      <c r="AM34" s="45"/>
      <c r="AO34" s="45"/>
      <c r="AP34" s="45"/>
      <c r="AQ34" s="5"/>
      <c r="AS34" s="7"/>
      <c r="AT34" s="44"/>
      <c r="AU34" s="44"/>
      <c r="AV34" s="72"/>
      <c r="AW34" s="44"/>
      <c r="AX34" s="44"/>
      <c r="AY34" s="26"/>
      <c r="AZ34" s="45"/>
      <c r="BA34" s="45"/>
      <c r="BB34" s="45"/>
      <c r="BC34" s="45"/>
      <c r="BD34" s="45"/>
      <c r="BE34" s="26"/>
      <c r="BF34" s="45"/>
      <c r="BG34" s="45"/>
      <c r="BI34" s="45"/>
      <c r="BJ34" s="45"/>
      <c r="BK34" s="5"/>
      <c r="BM34" s="26"/>
      <c r="BN34" s="44" t="s">
        <v>291</v>
      </c>
      <c r="BO34" s="44" t="s">
        <v>291</v>
      </c>
      <c r="BP34" s="2" t="s">
        <v>291</v>
      </c>
      <c r="BQ34" s="44" t="s">
        <v>291</v>
      </c>
      <c r="BR34" s="44" t="s">
        <v>291</v>
      </c>
      <c r="BS34" s="26"/>
      <c r="BT34" s="45" t="s">
        <v>291</v>
      </c>
      <c r="BU34" s="45" t="s">
        <v>291</v>
      </c>
      <c r="BV34" s="45" t="s">
        <v>291</v>
      </c>
      <c r="BW34" s="45" t="s">
        <v>291</v>
      </c>
      <c r="BX34" s="45" t="s">
        <v>291</v>
      </c>
      <c r="BY34" s="26"/>
      <c r="BZ34" s="45"/>
      <c r="CA34" s="45"/>
      <c r="CC34" s="45"/>
      <c r="CD34" s="45"/>
      <c r="CE34" s="26"/>
      <c r="CG34" s="26"/>
      <c r="CH34" s="44"/>
      <c r="CI34" s="44"/>
      <c r="CJ34" s="2"/>
      <c r="CK34" s="44"/>
      <c r="CL34" s="44"/>
      <c r="CM34" s="26"/>
      <c r="CN34" s="45"/>
      <c r="CO34" s="45"/>
      <c r="CR34" s="46"/>
      <c r="CS34" s="26"/>
      <c r="CT34" s="45"/>
      <c r="CU34" s="45"/>
      <c r="CW34" s="45"/>
      <c r="CX34" s="45"/>
      <c r="CY34" s="5"/>
      <c r="DA34" s="26"/>
      <c r="DB34" s="44"/>
      <c r="DC34" s="44"/>
      <c r="DD34" s="2"/>
      <c r="DE34" s="44"/>
      <c r="DF34" s="44"/>
      <c r="DG34" s="26"/>
      <c r="DH34" s="45"/>
      <c r="DI34" s="45"/>
      <c r="DL34" s="46"/>
      <c r="DM34" s="26"/>
      <c r="DN34" s="45"/>
      <c r="DO34" s="45"/>
      <c r="DQ34" s="45"/>
      <c r="DR34" s="45"/>
      <c r="DS34" s="5"/>
      <c r="DU34" s="26"/>
      <c r="DV34" s="44"/>
      <c r="DW34" s="44"/>
      <c r="DX34" s="2"/>
      <c r="DY34" s="44"/>
      <c r="DZ34" s="44"/>
      <c r="EA34" s="26"/>
      <c r="EC34" s="47"/>
      <c r="EF34" s="46"/>
      <c r="EG34" s="26"/>
      <c r="EH34" s="45"/>
      <c r="EI34" s="45"/>
      <c r="EK34" s="45"/>
      <c r="EL34" s="45"/>
      <c r="EM34" s="5"/>
      <c r="EO34" s="26"/>
      <c r="EP34" s="44"/>
      <c r="EQ34" s="44"/>
      <c r="ER34" s="2"/>
      <c r="ES34" s="44"/>
      <c r="ET34" s="44"/>
      <c r="EU34" s="26"/>
      <c r="EV34" s="45"/>
      <c r="EW34" s="45"/>
      <c r="EZ34" s="46"/>
      <c r="FA34" s="26"/>
      <c r="FB34" s="45"/>
      <c r="FC34" s="45"/>
      <c r="FE34" s="45"/>
      <c r="FF34" s="45"/>
      <c r="FG34" s="5"/>
      <c r="FI34" s="26"/>
      <c r="FJ34" s="44"/>
      <c r="FK34" s="44"/>
      <c r="FL34" s="2"/>
      <c r="FM34" s="44"/>
      <c r="FN34" s="44"/>
      <c r="FO34" s="26"/>
      <c r="FP34" s="45"/>
      <c r="FQ34" s="45"/>
      <c r="FT34" s="46"/>
      <c r="FU34" s="26"/>
      <c r="FV34" s="45"/>
      <c r="FW34" s="45"/>
      <c r="FY34" s="45"/>
      <c r="FZ34" s="45"/>
      <c r="GA34" s="16"/>
      <c r="GB34" s="50"/>
      <c r="GC34" s="50"/>
      <c r="GD34" s="51"/>
      <c r="GE34" s="2"/>
      <c r="GF34" s="52"/>
      <c r="GG34" s="51"/>
      <c r="GH34" s="2"/>
      <c r="GI34" s="53"/>
      <c r="GJ34" s="2"/>
      <c r="GK34" s="2"/>
      <c r="GL34" s="2"/>
      <c r="GM34" s="2"/>
      <c r="GN34" s="54"/>
      <c r="GO34" s="2"/>
      <c r="GP34" s="2"/>
      <c r="GQ34" s="2"/>
      <c r="GR34" s="2"/>
      <c r="GS34" s="2"/>
      <c r="GT34" s="2"/>
      <c r="GU34" s="16"/>
      <c r="GV34" s="50"/>
      <c r="GW34" s="50"/>
      <c r="GX34" s="51"/>
      <c r="GY34" s="2"/>
      <c r="GZ34" s="52"/>
      <c r="HA34" s="51"/>
      <c r="HB34" s="2"/>
      <c r="HC34" s="53"/>
      <c r="HD34" s="2"/>
      <c r="HE34" s="2"/>
      <c r="HF34" s="2"/>
      <c r="HG34" s="2"/>
      <c r="HH34" s="54"/>
      <c r="HI34" s="2"/>
      <c r="HJ34" s="2"/>
      <c r="HK34" s="2"/>
      <c r="HL34" s="2"/>
      <c r="HM34" s="2"/>
      <c r="HN34" s="2"/>
      <c r="HO34" s="16"/>
      <c r="HP34" s="50"/>
      <c r="HQ34" s="50"/>
      <c r="HR34" s="51"/>
      <c r="HS34" s="2"/>
      <c r="HT34" s="52"/>
      <c r="HU34" s="51"/>
      <c r="HV34" s="2"/>
      <c r="HW34" s="53"/>
      <c r="HX34" s="2"/>
      <c r="HY34" s="2"/>
      <c r="HZ34" s="2"/>
      <c r="IA34" s="2"/>
      <c r="IB34" s="54"/>
      <c r="IC34" s="2"/>
      <c r="ID34" s="2"/>
      <c r="IE34" s="2"/>
      <c r="IF34" s="2"/>
      <c r="IG34" s="2"/>
      <c r="IH34" s="2"/>
      <c r="II34" s="16"/>
      <c r="IJ34" s="50"/>
      <c r="IK34" s="50"/>
      <c r="IL34" s="51"/>
      <c r="IM34" s="2"/>
      <c r="IN34" s="52"/>
      <c r="IO34" s="51"/>
      <c r="IP34" s="2"/>
      <c r="IQ34" s="53"/>
      <c r="IR34" s="2"/>
      <c r="IS34" s="2"/>
      <c r="IT34" s="2"/>
      <c r="IU34" s="2"/>
      <c r="IV34" s="54"/>
      <c r="IW34" s="2"/>
      <c r="IX34" s="2"/>
      <c r="IY34" s="2"/>
      <c r="IZ34" s="2"/>
      <c r="JA34" s="2"/>
      <c r="JB34" s="2"/>
    </row>
    <row r="35" spans="1:262" s="4" customFormat="1" ht="13.5" customHeight="1" x14ac:dyDescent="0.25">
      <c r="A35" s="43"/>
      <c r="B35" s="2"/>
      <c r="C35" s="5"/>
      <c r="E35" s="26"/>
      <c r="F35" s="44"/>
      <c r="G35" s="45"/>
      <c r="H35" s="2"/>
      <c r="I35" s="44"/>
      <c r="J35" s="45"/>
      <c r="K35" s="26"/>
      <c r="L35" s="45"/>
      <c r="M35" s="45"/>
      <c r="N35" s="45"/>
      <c r="O35" s="45"/>
      <c r="P35" s="45"/>
      <c r="Q35" s="26"/>
      <c r="R35" s="45"/>
      <c r="S35" s="45"/>
      <c r="U35" s="45"/>
      <c r="V35" s="45"/>
      <c r="W35" s="5"/>
      <c r="Y35" s="26"/>
      <c r="Z35" s="133"/>
      <c r="AA35" s="44"/>
      <c r="AB35" s="2"/>
      <c r="AC35" s="133"/>
      <c r="AD35" s="44"/>
      <c r="AE35" s="26"/>
      <c r="AF35" s="45"/>
      <c r="AG35" s="45"/>
      <c r="AH35" s="45"/>
      <c r="AI35" s="45"/>
      <c r="AJ35" s="45"/>
      <c r="AK35" s="26"/>
      <c r="AM35" s="45"/>
      <c r="AO35" s="45"/>
      <c r="AP35" s="45"/>
      <c r="AQ35" s="5"/>
      <c r="AS35" s="7"/>
      <c r="AT35" s="44"/>
      <c r="AU35" s="44"/>
      <c r="AV35" s="72"/>
      <c r="AW35" s="44"/>
      <c r="AX35" s="44"/>
      <c r="AY35" s="26"/>
      <c r="AZ35" s="45"/>
      <c r="BA35" s="45"/>
      <c r="BB35" s="45"/>
      <c r="BC35" s="45"/>
      <c r="BD35" s="45"/>
      <c r="BE35" s="26"/>
      <c r="BF35" s="45"/>
      <c r="BG35" s="45"/>
      <c r="BI35" s="45"/>
      <c r="BJ35" s="45"/>
      <c r="BK35" s="5"/>
      <c r="BM35" s="26"/>
      <c r="BN35" s="44" t="s">
        <v>291</v>
      </c>
      <c r="BO35" s="44" t="s">
        <v>291</v>
      </c>
      <c r="BP35" s="2" t="s">
        <v>291</v>
      </c>
      <c r="BQ35" s="44" t="s">
        <v>291</v>
      </c>
      <c r="BR35" s="44" t="s">
        <v>291</v>
      </c>
      <c r="BS35" s="26"/>
      <c r="BT35" s="45" t="s">
        <v>291</v>
      </c>
      <c r="BU35" s="45" t="s">
        <v>291</v>
      </c>
      <c r="BV35" s="45" t="s">
        <v>291</v>
      </c>
      <c r="BW35" s="45" t="s">
        <v>291</v>
      </c>
      <c r="BX35" s="45" t="s">
        <v>291</v>
      </c>
      <c r="BY35" s="26"/>
      <c r="BZ35" s="45"/>
      <c r="CA35" s="45"/>
      <c r="CC35" s="45"/>
      <c r="CD35" s="45"/>
      <c r="CE35" s="26"/>
      <c r="CG35" s="26"/>
      <c r="CH35" s="44"/>
      <c r="CI35" s="44"/>
      <c r="CJ35" s="2"/>
      <c r="CK35" s="44"/>
      <c r="CL35" s="44"/>
      <c r="CM35" s="26"/>
      <c r="CN35" s="45"/>
      <c r="CO35" s="45"/>
      <c r="CR35" s="46"/>
      <c r="CS35" s="26"/>
      <c r="CT35" s="45"/>
      <c r="CU35" s="45"/>
      <c r="CW35" s="45"/>
      <c r="CX35" s="45"/>
      <c r="CY35" s="5"/>
      <c r="DA35" s="26"/>
      <c r="DB35" s="44"/>
      <c r="DC35" s="44"/>
      <c r="DD35" s="2"/>
      <c r="DE35" s="44"/>
      <c r="DF35" s="44"/>
      <c r="DG35" s="26"/>
      <c r="DH35" s="45"/>
      <c r="DI35" s="45"/>
      <c r="DL35" s="46"/>
      <c r="DM35" s="26"/>
      <c r="DN35" s="45"/>
      <c r="DO35" s="45"/>
      <c r="DQ35" s="45"/>
      <c r="DR35" s="45"/>
      <c r="DS35" s="5"/>
      <c r="DU35" s="26"/>
      <c r="DV35" s="44"/>
      <c r="DW35" s="44"/>
      <c r="DX35" s="2"/>
      <c r="DY35" s="44"/>
      <c r="DZ35" s="44"/>
      <c r="EA35" s="26"/>
      <c r="EC35" s="47"/>
      <c r="EF35" s="46"/>
      <c r="EG35" s="26"/>
      <c r="EH35" s="45"/>
      <c r="EI35" s="45"/>
      <c r="EK35" s="45"/>
      <c r="EL35" s="45"/>
      <c r="EM35" s="5"/>
      <c r="EO35" s="26"/>
      <c r="EP35" s="44"/>
      <c r="EQ35" s="44"/>
      <c r="ER35" s="2"/>
      <c r="ES35" s="44"/>
      <c r="ET35" s="44"/>
      <c r="EU35" s="26"/>
      <c r="EV35" s="45"/>
      <c r="EW35" s="45"/>
      <c r="EZ35" s="46"/>
      <c r="FA35" s="26"/>
      <c r="FB35" s="45"/>
      <c r="FC35" s="45"/>
      <c r="FE35" s="45"/>
      <c r="FF35" s="45"/>
      <c r="FG35" s="5"/>
      <c r="FI35" s="26"/>
      <c r="FJ35" s="44"/>
      <c r="FK35" s="44"/>
      <c r="FL35" s="2"/>
      <c r="FM35" s="44"/>
      <c r="FN35" s="44"/>
      <c r="FO35" s="26"/>
      <c r="FP35" s="45"/>
      <c r="FQ35" s="45"/>
      <c r="FT35" s="46"/>
      <c r="FU35" s="26"/>
      <c r="FV35" s="45"/>
      <c r="FW35" s="45"/>
      <c r="FY35" s="45"/>
      <c r="FZ35" s="45"/>
      <c r="GA35" s="16"/>
      <c r="GB35" s="50"/>
      <c r="GC35" s="50"/>
      <c r="GD35" s="51"/>
      <c r="GE35" s="2"/>
      <c r="GF35" s="52"/>
      <c r="GG35" s="51"/>
      <c r="GH35" s="2"/>
      <c r="GI35" s="53"/>
      <c r="GJ35" s="2"/>
      <c r="GK35" s="2"/>
      <c r="GL35" s="2"/>
      <c r="GM35" s="2"/>
      <c r="GN35" s="54"/>
      <c r="GO35" s="2"/>
      <c r="GP35" s="2"/>
      <c r="GQ35" s="2"/>
      <c r="GR35" s="2"/>
      <c r="GS35" s="2"/>
      <c r="GT35" s="2"/>
      <c r="GU35" s="16"/>
      <c r="GV35" s="50"/>
      <c r="GW35" s="50"/>
      <c r="GX35" s="51"/>
      <c r="GY35" s="2"/>
      <c r="GZ35" s="52"/>
      <c r="HA35" s="51"/>
      <c r="HB35" s="2"/>
      <c r="HC35" s="53"/>
      <c r="HD35" s="2"/>
      <c r="HE35" s="2"/>
      <c r="HF35" s="2"/>
      <c r="HG35" s="2"/>
      <c r="HH35" s="54"/>
      <c r="HI35" s="2"/>
      <c r="HJ35" s="2"/>
      <c r="HK35" s="2"/>
      <c r="HL35" s="2"/>
      <c r="HM35" s="2"/>
      <c r="HN35" s="2"/>
      <c r="HO35" s="16"/>
      <c r="HP35" s="50"/>
      <c r="HQ35" s="50"/>
      <c r="HR35" s="51"/>
      <c r="HS35" s="2"/>
      <c r="HT35" s="52"/>
      <c r="HU35" s="51"/>
      <c r="HV35" s="2"/>
      <c r="HW35" s="53"/>
      <c r="HX35" s="2"/>
      <c r="HY35" s="2"/>
      <c r="HZ35" s="2"/>
      <c r="IA35" s="2"/>
      <c r="IB35" s="54"/>
      <c r="IC35" s="2"/>
      <c r="ID35" s="2"/>
      <c r="IE35" s="2"/>
      <c r="IF35" s="2"/>
      <c r="IG35" s="2"/>
      <c r="IH35" s="2"/>
      <c r="II35" s="16"/>
      <c r="IJ35" s="50"/>
      <c r="IK35" s="50"/>
      <c r="IL35" s="51"/>
      <c r="IM35" s="2"/>
      <c r="IN35" s="52"/>
      <c r="IO35" s="51"/>
      <c r="IP35" s="2"/>
      <c r="IQ35" s="53"/>
      <c r="IR35" s="2"/>
      <c r="IS35" s="2"/>
      <c r="IT35" s="2"/>
      <c r="IU35" s="2"/>
      <c r="IV35" s="54"/>
      <c r="IW35" s="2"/>
      <c r="IX35" s="2"/>
      <c r="IY35" s="2"/>
      <c r="IZ35" s="2"/>
      <c r="JA35" s="2"/>
      <c r="JB35" s="2"/>
    </row>
    <row r="36" spans="1:262" s="4" customFormat="1" ht="13.5" customHeight="1" x14ac:dyDescent="0.25">
      <c r="A36" s="43"/>
      <c r="B36" s="2"/>
      <c r="C36" s="5"/>
      <c r="E36" s="26"/>
      <c r="F36" s="44"/>
      <c r="G36" s="45"/>
      <c r="H36" s="2"/>
      <c r="I36" s="44"/>
      <c r="J36" s="45"/>
      <c r="K36" s="26"/>
      <c r="L36" s="45"/>
      <c r="M36" s="45"/>
      <c r="N36" s="45"/>
      <c r="O36" s="45"/>
      <c r="P36" s="45"/>
      <c r="Q36" s="26"/>
      <c r="R36" s="45"/>
      <c r="S36" s="45"/>
      <c r="U36" s="45"/>
      <c r="V36" s="45"/>
      <c r="W36" s="5"/>
      <c r="Y36" s="26"/>
      <c r="Z36" s="133"/>
      <c r="AA36" s="44"/>
      <c r="AB36" s="2"/>
      <c r="AC36" s="133"/>
      <c r="AD36" s="44"/>
      <c r="AE36" s="26"/>
      <c r="AF36" s="45"/>
      <c r="AG36" s="45"/>
      <c r="AH36" s="45"/>
      <c r="AI36" s="45"/>
      <c r="AJ36" s="45"/>
      <c r="AK36" s="26"/>
      <c r="AM36" s="45"/>
      <c r="AO36" s="45"/>
      <c r="AP36" s="45"/>
      <c r="AQ36" s="5"/>
      <c r="AS36" s="7"/>
      <c r="AT36" s="44"/>
      <c r="AU36" s="44"/>
      <c r="AV36" s="72"/>
      <c r="AW36" s="44"/>
      <c r="AX36" s="44"/>
      <c r="AY36" s="26"/>
      <c r="AZ36" s="45"/>
      <c r="BA36" s="45"/>
      <c r="BB36" s="45"/>
      <c r="BC36" s="45"/>
      <c r="BD36" s="45"/>
      <c r="BE36" s="26"/>
      <c r="BF36" s="45"/>
      <c r="BG36" s="45"/>
      <c r="BI36" s="45"/>
      <c r="BJ36" s="45"/>
      <c r="BK36" s="5"/>
      <c r="BM36" s="26"/>
      <c r="BN36" s="44" t="s">
        <v>291</v>
      </c>
      <c r="BO36" s="44" t="s">
        <v>291</v>
      </c>
      <c r="BP36" s="2" t="s">
        <v>291</v>
      </c>
      <c r="BQ36" s="44" t="s">
        <v>291</v>
      </c>
      <c r="BR36" s="44" t="s">
        <v>291</v>
      </c>
      <c r="BS36" s="26"/>
      <c r="BT36" s="45" t="s">
        <v>291</v>
      </c>
      <c r="BU36" s="45" t="s">
        <v>291</v>
      </c>
      <c r="BV36" s="45" t="s">
        <v>291</v>
      </c>
      <c r="BW36" s="45" t="s">
        <v>291</v>
      </c>
      <c r="BX36" s="45" t="s">
        <v>291</v>
      </c>
      <c r="BY36" s="26"/>
      <c r="BZ36" s="45"/>
      <c r="CA36" s="45"/>
      <c r="CC36" s="45"/>
      <c r="CD36" s="45"/>
      <c r="CE36" s="26"/>
      <c r="CG36" s="26"/>
      <c r="CH36" s="44"/>
      <c r="CI36" s="44"/>
      <c r="CJ36" s="2"/>
      <c r="CK36" s="44"/>
      <c r="CL36" s="44"/>
      <c r="CM36" s="26"/>
      <c r="CN36" s="45"/>
      <c r="CO36" s="45"/>
      <c r="CR36" s="46"/>
      <c r="CS36" s="26"/>
      <c r="CT36" s="45"/>
      <c r="CU36" s="45"/>
      <c r="CW36" s="45"/>
      <c r="CX36" s="45"/>
      <c r="CY36" s="5"/>
      <c r="DA36" s="26"/>
      <c r="DB36" s="44"/>
      <c r="DC36" s="44"/>
      <c r="DD36" s="2"/>
      <c r="DE36" s="44"/>
      <c r="DF36" s="44"/>
      <c r="DG36" s="26"/>
      <c r="DH36" s="45"/>
      <c r="DI36" s="45"/>
      <c r="DL36" s="46"/>
      <c r="DM36" s="26"/>
      <c r="DN36" s="45"/>
      <c r="DO36" s="45"/>
      <c r="DQ36" s="45"/>
      <c r="DR36" s="45"/>
      <c r="DS36" s="5"/>
      <c r="DU36" s="26"/>
      <c r="DV36" s="44"/>
      <c r="DW36" s="44"/>
      <c r="DX36" s="2"/>
      <c r="DY36" s="44"/>
      <c r="DZ36" s="44"/>
      <c r="EA36" s="26"/>
      <c r="EC36" s="47"/>
      <c r="EF36" s="46"/>
      <c r="EG36" s="26"/>
      <c r="EH36" s="45"/>
      <c r="EI36" s="45"/>
      <c r="EK36" s="45"/>
      <c r="EL36" s="45"/>
      <c r="EM36" s="5"/>
      <c r="EO36" s="26"/>
      <c r="EP36" s="44"/>
      <c r="EQ36" s="44"/>
      <c r="ER36" s="2"/>
      <c r="ES36" s="44"/>
      <c r="ET36" s="44"/>
      <c r="EU36" s="26"/>
      <c r="EV36" s="45"/>
      <c r="EW36" s="45"/>
      <c r="EZ36" s="46"/>
      <c r="FA36" s="26"/>
      <c r="FB36" s="45"/>
      <c r="FC36" s="45"/>
      <c r="FE36" s="45"/>
      <c r="FF36" s="45"/>
      <c r="FG36" s="5"/>
      <c r="FI36" s="26"/>
      <c r="FJ36" s="44"/>
      <c r="FK36" s="44"/>
      <c r="FL36" s="2"/>
      <c r="FM36" s="44"/>
      <c r="FN36" s="44"/>
      <c r="FO36" s="26"/>
      <c r="FP36" s="45"/>
      <c r="FQ36" s="45"/>
      <c r="FT36" s="46"/>
      <c r="FU36" s="26"/>
      <c r="FV36" s="45"/>
      <c r="FW36" s="45"/>
      <c r="FY36" s="45"/>
      <c r="FZ36" s="45"/>
      <c r="GA36" s="16"/>
      <c r="GB36" s="50"/>
      <c r="GC36" s="50"/>
      <c r="GD36" s="51"/>
      <c r="GE36" s="2"/>
      <c r="GF36" s="52"/>
      <c r="GG36" s="51"/>
      <c r="GH36" s="2"/>
      <c r="GI36" s="53"/>
      <c r="GJ36" s="2"/>
      <c r="GK36" s="2"/>
      <c r="GL36" s="2"/>
      <c r="GM36" s="2"/>
      <c r="GN36" s="54"/>
      <c r="GO36" s="2"/>
      <c r="GP36" s="2"/>
      <c r="GQ36" s="2"/>
      <c r="GR36" s="2"/>
      <c r="GS36" s="2"/>
      <c r="GT36" s="2"/>
      <c r="GU36" s="16"/>
      <c r="GV36" s="50"/>
      <c r="GW36" s="50"/>
      <c r="GX36" s="51"/>
      <c r="GY36" s="2"/>
      <c r="GZ36" s="52"/>
      <c r="HA36" s="51"/>
      <c r="HB36" s="2"/>
      <c r="HC36" s="53"/>
      <c r="HD36" s="2"/>
      <c r="HE36" s="2"/>
      <c r="HF36" s="2"/>
      <c r="HG36" s="2"/>
      <c r="HH36" s="54"/>
      <c r="HI36" s="2"/>
      <c r="HJ36" s="2"/>
      <c r="HK36" s="2"/>
      <c r="HL36" s="2"/>
      <c r="HM36" s="2"/>
      <c r="HN36" s="2"/>
      <c r="HO36" s="16"/>
      <c r="HP36" s="50"/>
      <c r="HQ36" s="50"/>
      <c r="HR36" s="51"/>
      <c r="HS36" s="2"/>
      <c r="HT36" s="52"/>
      <c r="HU36" s="51"/>
      <c r="HV36" s="2"/>
      <c r="HW36" s="53"/>
      <c r="HX36" s="2"/>
      <c r="HY36" s="2"/>
      <c r="HZ36" s="2"/>
      <c r="IA36" s="2"/>
      <c r="IB36" s="54"/>
      <c r="IC36" s="2"/>
      <c r="ID36" s="2"/>
      <c r="IE36" s="2"/>
      <c r="IF36" s="2"/>
      <c r="IG36" s="2"/>
      <c r="IH36" s="2"/>
      <c r="II36" s="16"/>
      <c r="IJ36" s="50"/>
      <c r="IK36" s="50"/>
      <c r="IL36" s="51"/>
      <c r="IM36" s="2"/>
      <c r="IN36" s="52"/>
      <c r="IO36" s="51"/>
      <c r="IP36" s="2"/>
      <c r="IQ36" s="53"/>
      <c r="IR36" s="2"/>
      <c r="IS36" s="2"/>
      <c r="IT36" s="2"/>
      <c r="IU36" s="2"/>
      <c r="IV36" s="54"/>
      <c r="IW36" s="2"/>
      <c r="IX36" s="2"/>
      <c r="IY36" s="2"/>
      <c r="IZ36" s="2"/>
      <c r="JA36" s="2"/>
      <c r="JB36" s="2"/>
    </row>
    <row r="37" spans="1:262" s="4" customFormat="1" ht="13.5" customHeight="1" x14ac:dyDescent="0.25">
      <c r="A37" s="43"/>
      <c r="B37" s="2"/>
      <c r="C37" s="5"/>
      <c r="E37" s="26"/>
      <c r="F37" s="44"/>
      <c r="G37" s="45"/>
      <c r="H37" s="2"/>
      <c r="I37" s="44"/>
      <c r="J37" s="45"/>
      <c r="K37" s="26"/>
      <c r="L37" s="45"/>
      <c r="M37" s="45"/>
      <c r="N37" s="45"/>
      <c r="O37" s="45"/>
      <c r="P37" s="45"/>
      <c r="Q37" s="26"/>
      <c r="R37" s="45"/>
      <c r="S37" s="45"/>
      <c r="U37" s="45"/>
      <c r="V37" s="45"/>
      <c r="W37" s="5"/>
      <c r="Y37" s="26"/>
      <c r="Z37" s="44"/>
      <c r="AA37" s="44"/>
      <c r="AB37" s="2"/>
      <c r="AC37" s="44"/>
      <c r="AD37" s="44"/>
      <c r="AE37" s="26"/>
      <c r="AF37" s="45"/>
      <c r="AG37" s="45"/>
      <c r="AH37" s="45"/>
      <c r="AI37" s="45"/>
      <c r="AJ37" s="45"/>
      <c r="AK37" s="26"/>
      <c r="AM37" s="45"/>
      <c r="AO37" s="45"/>
      <c r="AP37" s="45"/>
      <c r="AQ37" s="5"/>
      <c r="AS37" s="7"/>
      <c r="AT37" s="44"/>
      <c r="AU37" s="44"/>
      <c r="AV37" s="72"/>
      <c r="AW37" s="44"/>
      <c r="AX37" s="44"/>
      <c r="AY37" s="26"/>
      <c r="AZ37" s="45"/>
      <c r="BA37" s="45"/>
      <c r="BB37" s="45"/>
      <c r="BC37" s="45"/>
      <c r="BD37" s="45"/>
      <c r="BE37" s="26"/>
      <c r="BF37" s="45"/>
      <c r="BG37" s="45"/>
      <c r="BI37" s="45"/>
      <c r="BJ37" s="45"/>
      <c r="BK37" s="5"/>
      <c r="BM37" s="26"/>
      <c r="BN37" s="44" t="s">
        <v>291</v>
      </c>
      <c r="BO37" s="44" t="s">
        <v>291</v>
      </c>
      <c r="BP37" s="2" t="s">
        <v>291</v>
      </c>
      <c r="BQ37" s="44" t="s">
        <v>291</v>
      </c>
      <c r="BR37" s="44" t="s">
        <v>291</v>
      </c>
      <c r="BS37" s="26"/>
      <c r="BT37" s="45" t="s">
        <v>291</v>
      </c>
      <c r="BU37" s="45" t="s">
        <v>291</v>
      </c>
      <c r="BV37" s="45" t="s">
        <v>291</v>
      </c>
      <c r="BW37" s="45" t="s">
        <v>291</v>
      </c>
      <c r="BX37" s="45" t="s">
        <v>291</v>
      </c>
      <c r="BY37" s="26"/>
      <c r="BZ37" s="45"/>
      <c r="CA37" s="45"/>
      <c r="CC37" s="45"/>
      <c r="CD37" s="45"/>
      <c r="CE37" s="26"/>
      <c r="CG37" s="26"/>
      <c r="CH37" s="44"/>
      <c r="CI37" s="44"/>
      <c r="CJ37" s="2"/>
      <c r="CK37" s="44"/>
      <c r="CL37" s="44"/>
      <c r="CM37" s="26"/>
      <c r="CN37" s="45"/>
      <c r="CO37" s="45"/>
      <c r="CR37" s="46"/>
      <c r="CS37" s="26"/>
      <c r="CT37" s="45"/>
      <c r="CU37" s="45"/>
      <c r="CW37" s="45"/>
      <c r="CX37" s="45"/>
      <c r="CY37" s="5"/>
      <c r="DA37" s="26"/>
      <c r="DB37" s="44"/>
      <c r="DC37" s="44"/>
      <c r="DD37" s="2"/>
      <c r="DE37" s="44"/>
      <c r="DF37" s="44"/>
      <c r="DG37" s="26"/>
      <c r="DH37" s="45"/>
      <c r="DI37" s="45"/>
      <c r="DL37" s="46"/>
      <c r="DM37" s="26"/>
      <c r="DN37" s="45"/>
      <c r="DO37" s="45"/>
      <c r="DQ37" s="45"/>
      <c r="DR37" s="45"/>
      <c r="DS37" s="5"/>
      <c r="DU37" s="26"/>
      <c r="DV37" s="44"/>
      <c r="DW37" s="44"/>
      <c r="DX37" s="2"/>
      <c r="DY37" s="44"/>
      <c r="DZ37" s="44"/>
      <c r="EA37" s="26"/>
      <c r="EC37" s="47"/>
      <c r="EF37" s="46"/>
      <c r="EG37" s="26"/>
      <c r="EH37" s="45"/>
      <c r="EI37" s="45"/>
      <c r="EK37" s="45"/>
      <c r="EL37" s="45"/>
      <c r="EM37" s="5"/>
      <c r="EO37" s="26"/>
      <c r="EP37" s="44"/>
      <c r="EQ37" s="44"/>
      <c r="ER37" s="2"/>
      <c r="ES37" s="44"/>
      <c r="ET37" s="44"/>
      <c r="EU37" s="26"/>
      <c r="EV37" s="45"/>
      <c r="EW37" s="45"/>
      <c r="EZ37" s="46"/>
      <c r="FA37" s="26"/>
      <c r="FB37" s="45"/>
      <c r="FC37" s="45"/>
      <c r="FE37" s="45"/>
      <c r="FF37" s="45"/>
      <c r="FG37" s="5"/>
      <c r="FI37" s="26"/>
      <c r="FJ37" s="44"/>
      <c r="FK37" s="44"/>
      <c r="FL37" s="2"/>
      <c r="FM37" s="44"/>
      <c r="FN37" s="44"/>
      <c r="FO37" s="26"/>
      <c r="FP37" s="45"/>
      <c r="FQ37" s="45"/>
      <c r="FT37" s="46"/>
      <c r="FU37" s="26"/>
      <c r="FV37" s="45"/>
      <c r="FW37" s="45"/>
      <c r="FY37" s="45"/>
      <c r="FZ37" s="45"/>
      <c r="GA37" s="16"/>
      <c r="GB37" s="50"/>
      <c r="GC37" s="50"/>
      <c r="GD37" s="51"/>
      <c r="GE37" s="2"/>
      <c r="GF37" s="52"/>
      <c r="GG37" s="51"/>
      <c r="GH37" s="2"/>
      <c r="GI37" s="53"/>
      <c r="GJ37" s="2"/>
      <c r="GK37" s="2"/>
      <c r="GL37" s="2"/>
      <c r="GM37" s="2"/>
      <c r="GN37" s="54"/>
      <c r="GO37" s="2"/>
      <c r="GP37" s="2"/>
      <c r="GQ37" s="2"/>
      <c r="GR37" s="2"/>
      <c r="GS37" s="2"/>
      <c r="GT37" s="2"/>
      <c r="GU37" s="16"/>
      <c r="GV37" s="50"/>
      <c r="GW37" s="50"/>
      <c r="GX37" s="51"/>
      <c r="GY37" s="2"/>
      <c r="GZ37" s="52"/>
      <c r="HA37" s="51"/>
      <c r="HB37" s="2"/>
      <c r="HC37" s="53"/>
      <c r="HD37" s="2"/>
      <c r="HE37" s="2"/>
      <c r="HF37" s="2"/>
      <c r="HG37" s="2"/>
      <c r="HH37" s="54"/>
      <c r="HI37" s="2"/>
      <c r="HJ37" s="2"/>
      <c r="HK37" s="2"/>
      <c r="HL37" s="2"/>
      <c r="HM37" s="2"/>
      <c r="HN37" s="2"/>
      <c r="HO37" s="16"/>
      <c r="HP37" s="50"/>
      <c r="HQ37" s="50"/>
      <c r="HR37" s="51"/>
      <c r="HS37" s="2"/>
      <c r="HT37" s="52"/>
      <c r="HU37" s="51"/>
      <c r="HV37" s="2"/>
      <c r="HW37" s="53"/>
      <c r="HX37" s="2"/>
      <c r="HY37" s="2"/>
      <c r="HZ37" s="2"/>
      <c r="IA37" s="2"/>
      <c r="IB37" s="54"/>
      <c r="IC37" s="2"/>
      <c r="ID37" s="2"/>
      <c r="IE37" s="2"/>
      <c r="IF37" s="2"/>
      <c r="IG37" s="2"/>
      <c r="IH37" s="2"/>
      <c r="II37" s="16"/>
      <c r="IJ37" s="50"/>
      <c r="IK37" s="50"/>
      <c r="IL37" s="51"/>
      <c r="IM37" s="2"/>
      <c r="IN37" s="52"/>
      <c r="IO37" s="51"/>
      <c r="IP37" s="2"/>
      <c r="IQ37" s="53"/>
      <c r="IR37" s="2"/>
      <c r="IS37" s="2"/>
      <c r="IT37" s="2"/>
      <c r="IU37" s="2"/>
      <c r="IV37" s="54"/>
      <c r="IW37" s="2"/>
      <c r="IX37" s="2"/>
      <c r="IY37" s="2"/>
      <c r="IZ37" s="2"/>
      <c r="JA37" s="2"/>
      <c r="JB37" s="2"/>
    </row>
    <row r="38" spans="1:262" s="4" customFormat="1" ht="13.5" customHeight="1" x14ac:dyDescent="0.25">
      <c r="A38" s="43"/>
      <c r="B38" s="2"/>
      <c r="C38" s="5"/>
      <c r="E38" s="26"/>
      <c r="F38" s="44"/>
      <c r="G38" s="45"/>
      <c r="H38" s="2"/>
      <c r="I38" s="44"/>
      <c r="J38" s="45"/>
      <c r="K38" s="26"/>
      <c r="L38" s="45"/>
      <c r="M38" s="45"/>
      <c r="N38" s="45"/>
      <c r="O38" s="45"/>
      <c r="P38" s="45"/>
      <c r="Q38" s="26"/>
      <c r="R38" s="45"/>
      <c r="S38" s="45"/>
      <c r="U38" s="45"/>
      <c r="V38" s="45"/>
      <c r="W38" s="5"/>
      <c r="Y38" s="26"/>
      <c r="Z38" s="44"/>
      <c r="AA38" s="44"/>
      <c r="AB38" s="2"/>
      <c r="AC38" s="44"/>
      <c r="AD38" s="44"/>
      <c r="AE38" s="26"/>
      <c r="AF38" s="45"/>
      <c r="AG38" s="45"/>
      <c r="AH38" s="45"/>
      <c r="AI38" s="45"/>
      <c r="AJ38" s="45"/>
      <c r="AK38" s="26"/>
      <c r="AM38" s="45"/>
      <c r="AO38" s="45"/>
      <c r="AP38" s="45"/>
      <c r="AQ38" s="5"/>
      <c r="AS38" s="7"/>
      <c r="AT38" s="44"/>
      <c r="AU38" s="44"/>
      <c r="AV38" s="72"/>
      <c r="AW38" s="44"/>
      <c r="AX38" s="44"/>
      <c r="AY38" s="26"/>
      <c r="AZ38" s="45"/>
      <c r="BA38" s="45"/>
      <c r="BB38" s="45"/>
      <c r="BC38" s="45"/>
      <c r="BD38" s="45"/>
      <c r="BE38" s="26"/>
      <c r="BF38" s="45"/>
      <c r="BG38" s="45"/>
      <c r="BI38" s="45"/>
      <c r="BJ38" s="45"/>
      <c r="BK38" s="5"/>
      <c r="BM38" s="26"/>
      <c r="BN38" s="44"/>
      <c r="BO38" s="44"/>
      <c r="BP38" s="2"/>
      <c r="BQ38" s="44"/>
      <c r="BR38" s="44"/>
      <c r="BS38" s="26"/>
      <c r="BT38" s="45"/>
      <c r="BU38" s="45"/>
      <c r="BV38" s="45"/>
      <c r="BW38" s="45"/>
      <c r="BX38" s="45"/>
      <c r="BY38" s="26"/>
      <c r="BZ38" s="45"/>
      <c r="CA38" s="45"/>
      <c r="CC38" s="45"/>
      <c r="CD38" s="45"/>
      <c r="CE38" s="26"/>
      <c r="CG38" s="26"/>
      <c r="CH38" s="44"/>
      <c r="CI38" s="44"/>
      <c r="CJ38" s="2"/>
      <c r="CK38" s="44"/>
      <c r="CL38" s="44"/>
      <c r="CM38" s="26"/>
      <c r="CN38" s="45"/>
      <c r="CO38" s="45"/>
      <c r="CR38" s="46"/>
      <c r="CS38" s="26"/>
      <c r="CT38" s="45"/>
      <c r="CU38" s="45"/>
      <c r="CW38" s="45"/>
      <c r="CX38" s="45"/>
      <c r="CY38" s="5"/>
      <c r="DA38" s="26"/>
      <c r="DB38" s="44"/>
      <c r="DC38" s="44"/>
      <c r="DD38" s="2"/>
      <c r="DE38" s="44"/>
      <c r="DF38" s="44"/>
      <c r="DG38" s="26"/>
      <c r="DH38" s="45"/>
      <c r="DI38" s="45"/>
      <c r="DL38" s="46"/>
      <c r="DM38" s="26"/>
      <c r="DN38" s="45"/>
      <c r="DO38" s="45"/>
      <c r="DQ38" s="45"/>
      <c r="DR38" s="45"/>
      <c r="DS38" s="5"/>
      <c r="DU38" s="26"/>
      <c r="DV38" s="44"/>
      <c r="DW38" s="44"/>
      <c r="DX38" s="2"/>
      <c r="DY38" s="44"/>
      <c r="DZ38" s="44"/>
      <c r="EA38" s="26"/>
      <c r="EC38" s="47"/>
      <c r="EF38" s="46"/>
      <c r="EG38" s="26"/>
      <c r="EH38" s="45"/>
      <c r="EI38" s="45"/>
      <c r="EK38" s="45"/>
      <c r="EL38" s="45"/>
      <c r="EM38" s="5"/>
      <c r="EO38" s="26"/>
      <c r="EP38" s="44"/>
      <c r="EQ38" s="44"/>
      <c r="ER38" s="2"/>
      <c r="ES38" s="44"/>
      <c r="ET38" s="44"/>
      <c r="EU38" s="26"/>
      <c r="EV38" s="45"/>
      <c r="EW38" s="45"/>
      <c r="EZ38" s="46"/>
      <c r="FA38" s="26"/>
      <c r="FB38" s="45"/>
      <c r="FC38" s="45"/>
      <c r="FE38" s="45"/>
      <c r="FF38" s="45"/>
      <c r="FG38" s="5"/>
      <c r="FI38" s="26"/>
      <c r="FJ38" s="44"/>
      <c r="FK38" s="44"/>
      <c r="FL38" s="2"/>
      <c r="FM38" s="44"/>
      <c r="FN38" s="44"/>
      <c r="FO38" s="26"/>
      <c r="FP38" s="45"/>
      <c r="FQ38" s="45"/>
      <c r="FT38" s="46"/>
      <c r="FU38" s="26"/>
      <c r="FV38" s="45"/>
      <c r="FW38" s="45"/>
      <c r="FY38" s="45"/>
      <c r="FZ38" s="45"/>
      <c r="GA38" s="16"/>
      <c r="GB38" s="50"/>
      <c r="GC38" s="50"/>
      <c r="GD38" s="51"/>
      <c r="GE38" s="2"/>
      <c r="GF38" s="52"/>
      <c r="GG38" s="51"/>
      <c r="GH38" s="2"/>
      <c r="GI38" s="53"/>
      <c r="GJ38" s="2"/>
      <c r="GK38" s="2"/>
      <c r="GL38" s="2"/>
      <c r="GM38" s="2"/>
      <c r="GN38" s="54"/>
      <c r="GO38" s="2"/>
      <c r="GP38" s="2"/>
      <c r="GQ38" s="2"/>
      <c r="GR38" s="2"/>
      <c r="GS38" s="2"/>
      <c r="GT38" s="2"/>
      <c r="GU38" s="16"/>
      <c r="GV38" s="50"/>
      <c r="GW38" s="50"/>
      <c r="GX38" s="51"/>
      <c r="GY38" s="2"/>
      <c r="GZ38" s="52"/>
      <c r="HA38" s="51"/>
      <c r="HB38" s="2"/>
      <c r="HC38" s="53"/>
      <c r="HD38" s="2"/>
      <c r="HE38" s="2"/>
      <c r="HF38" s="2"/>
      <c r="HG38" s="2"/>
      <c r="HH38" s="54"/>
      <c r="HI38" s="2"/>
      <c r="HJ38" s="2"/>
      <c r="HK38" s="2"/>
      <c r="HL38" s="2"/>
      <c r="HM38" s="2"/>
      <c r="HN38" s="2"/>
      <c r="HO38" s="16"/>
      <c r="HP38" s="50"/>
      <c r="HQ38" s="50"/>
      <c r="HR38" s="51"/>
      <c r="HS38" s="2"/>
      <c r="HT38" s="52"/>
      <c r="HU38" s="51"/>
      <c r="HV38" s="2"/>
      <c r="HW38" s="53"/>
      <c r="HX38" s="2"/>
      <c r="HY38" s="2"/>
      <c r="HZ38" s="2"/>
      <c r="IA38" s="2"/>
      <c r="IB38" s="54"/>
      <c r="IC38" s="2"/>
      <c r="ID38" s="2"/>
      <c r="IE38" s="2"/>
      <c r="IF38" s="2"/>
      <c r="IG38" s="2"/>
      <c r="IH38" s="2"/>
      <c r="II38" s="16"/>
      <c r="IJ38" s="50"/>
      <c r="IK38" s="50"/>
      <c r="IL38" s="51"/>
      <c r="IM38" s="2"/>
      <c r="IN38" s="52"/>
      <c r="IO38" s="51"/>
      <c r="IP38" s="2"/>
      <c r="IQ38" s="53"/>
      <c r="IR38" s="2"/>
      <c r="IS38" s="2"/>
      <c r="IT38" s="2"/>
      <c r="IU38" s="2"/>
      <c r="IV38" s="54"/>
      <c r="IW38" s="2"/>
      <c r="IX38" s="2"/>
      <c r="IY38" s="2"/>
      <c r="IZ38" s="2"/>
      <c r="JA38" s="2"/>
      <c r="JB38" s="2"/>
    </row>
    <row r="39" spans="1:262" s="4" customFormat="1" ht="13.5" customHeight="1" x14ac:dyDescent="0.25">
      <c r="A39" s="43"/>
      <c r="B39" s="2"/>
      <c r="C39" s="5"/>
      <c r="E39" s="26"/>
      <c r="F39" s="44"/>
      <c r="G39" s="45"/>
      <c r="H39" s="2"/>
      <c r="I39" s="44"/>
      <c r="J39" s="45"/>
      <c r="K39" s="26"/>
      <c r="L39" s="45"/>
      <c r="M39" s="45"/>
      <c r="N39" s="45"/>
      <c r="O39" s="45"/>
      <c r="P39" s="45"/>
      <c r="Q39" s="26"/>
      <c r="R39" s="45"/>
      <c r="S39" s="45"/>
      <c r="U39" s="45"/>
      <c r="V39" s="45"/>
      <c r="W39" s="5"/>
      <c r="Y39" s="26"/>
      <c r="Z39" s="44"/>
      <c r="AA39" s="44"/>
      <c r="AB39" s="2"/>
      <c r="AC39" s="44"/>
      <c r="AD39" s="44"/>
      <c r="AE39" s="26"/>
      <c r="AF39" s="45"/>
      <c r="AG39" s="45"/>
      <c r="AH39" s="45"/>
      <c r="AI39" s="45"/>
      <c r="AJ39" s="45"/>
      <c r="AK39" s="26"/>
      <c r="AM39" s="45"/>
      <c r="AO39" s="45"/>
      <c r="AP39" s="45"/>
      <c r="AQ39" s="5"/>
      <c r="AS39" s="7"/>
      <c r="AT39" s="44"/>
      <c r="AU39" s="44"/>
      <c r="AV39" s="72"/>
      <c r="AW39" s="44"/>
      <c r="AX39" s="44"/>
      <c r="AY39" s="26"/>
      <c r="AZ39" s="45"/>
      <c r="BA39" s="45"/>
      <c r="BB39" s="45"/>
      <c r="BC39" s="45"/>
      <c r="BD39" s="45"/>
      <c r="BE39" s="26"/>
      <c r="BF39" s="45"/>
      <c r="BG39" s="45"/>
      <c r="BI39" s="45"/>
      <c r="BJ39" s="45"/>
      <c r="BK39" s="5"/>
      <c r="BM39" s="26"/>
      <c r="BN39" s="44"/>
      <c r="BO39" s="44"/>
      <c r="BP39" s="2"/>
      <c r="BQ39" s="44"/>
      <c r="BR39" s="44"/>
      <c r="BS39" s="26"/>
      <c r="BT39" s="45"/>
      <c r="BU39" s="45"/>
      <c r="BV39" s="45"/>
      <c r="BW39" s="45"/>
      <c r="BX39" s="45"/>
      <c r="BY39" s="26"/>
      <c r="BZ39" s="45"/>
      <c r="CA39" s="45"/>
      <c r="CC39" s="45"/>
      <c r="CD39" s="45"/>
      <c r="CE39" s="26"/>
      <c r="CG39" s="26"/>
      <c r="CH39" s="44"/>
      <c r="CI39" s="44"/>
      <c r="CJ39" s="2"/>
      <c r="CK39" s="44"/>
      <c r="CL39" s="44"/>
      <c r="CM39" s="26"/>
      <c r="CN39" s="45"/>
      <c r="CO39" s="45"/>
      <c r="CR39" s="46"/>
      <c r="CS39" s="26"/>
      <c r="CT39" s="45"/>
      <c r="CU39" s="45"/>
      <c r="CW39" s="45"/>
      <c r="CX39" s="45"/>
      <c r="CY39" s="5"/>
      <c r="DA39" s="26"/>
      <c r="DB39" s="44"/>
      <c r="DC39" s="44"/>
      <c r="DD39" s="2"/>
      <c r="DE39" s="44"/>
      <c r="DF39" s="44"/>
      <c r="DG39" s="26"/>
      <c r="DH39" s="45"/>
      <c r="DI39" s="45"/>
      <c r="DL39" s="46"/>
      <c r="DM39" s="26"/>
      <c r="DN39" s="45"/>
      <c r="DO39" s="45"/>
      <c r="DQ39" s="45"/>
      <c r="DR39" s="45"/>
      <c r="DS39" s="5"/>
      <c r="DU39" s="26"/>
      <c r="DV39" s="44"/>
      <c r="DW39" s="44"/>
      <c r="DX39" s="2"/>
      <c r="DY39" s="44"/>
      <c r="DZ39" s="44"/>
      <c r="EA39" s="26"/>
      <c r="EC39" s="47"/>
      <c r="EF39" s="46"/>
      <c r="EG39" s="26"/>
      <c r="EH39" s="45"/>
      <c r="EI39" s="45"/>
      <c r="EK39" s="45"/>
      <c r="EL39" s="45"/>
      <c r="EM39" s="5"/>
      <c r="EO39" s="26"/>
      <c r="EP39" s="44"/>
      <c r="EQ39" s="44"/>
      <c r="ER39" s="2"/>
      <c r="ES39" s="44"/>
      <c r="ET39" s="44"/>
      <c r="EU39" s="26"/>
      <c r="EV39" s="45"/>
      <c r="EW39" s="45"/>
      <c r="EZ39" s="46"/>
      <c r="FA39" s="26"/>
      <c r="FB39" s="45"/>
      <c r="FC39" s="45"/>
      <c r="FE39" s="45"/>
      <c r="FF39" s="45"/>
      <c r="FG39" s="5"/>
      <c r="FI39" s="26"/>
      <c r="FJ39" s="44"/>
      <c r="FK39" s="44"/>
      <c r="FL39" s="2"/>
      <c r="FM39" s="44"/>
      <c r="FN39" s="44"/>
      <c r="FO39" s="26"/>
      <c r="FP39" s="45"/>
      <c r="FQ39" s="45"/>
      <c r="FT39" s="46"/>
      <c r="FU39" s="26"/>
      <c r="FV39" s="45"/>
      <c r="FW39" s="45"/>
      <c r="FY39" s="45"/>
      <c r="FZ39" s="45"/>
      <c r="GA39" s="16"/>
      <c r="GB39" s="50"/>
      <c r="GC39" s="50"/>
      <c r="GD39" s="51"/>
      <c r="GE39" s="2"/>
      <c r="GF39" s="52"/>
      <c r="GG39" s="51"/>
      <c r="GH39" s="2"/>
      <c r="GI39" s="53"/>
      <c r="GJ39" s="2"/>
      <c r="GK39" s="2"/>
      <c r="GL39" s="2"/>
      <c r="GM39" s="2"/>
      <c r="GN39" s="54"/>
      <c r="GO39" s="2"/>
      <c r="GP39" s="2"/>
      <c r="GQ39" s="2"/>
      <c r="GR39" s="2"/>
      <c r="GS39" s="2"/>
      <c r="GT39" s="2"/>
      <c r="GU39" s="16"/>
      <c r="GV39" s="50"/>
      <c r="GW39" s="50"/>
      <c r="GX39" s="51"/>
      <c r="GY39" s="2"/>
      <c r="GZ39" s="52"/>
      <c r="HA39" s="51"/>
      <c r="HB39" s="2"/>
      <c r="HC39" s="53"/>
      <c r="HD39" s="2"/>
      <c r="HE39" s="2"/>
      <c r="HF39" s="2"/>
      <c r="HG39" s="2"/>
      <c r="HH39" s="54"/>
      <c r="HI39" s="2"/>
      <c r="HJ39" s="2"/>
      <c r="HK39" s="2"/>
      <c r="HL39" s="2"/>
      <c r="HM39" s="2"/>
      <c r="HN39" s="2"/>
      <c r="HO39" s="16"/>
      <c r="HP39" s="50"/>
      <c r="HQ39" s="50"/>
      <c r="HR39" s="51"/>
      <c r="HS39" s="2"/>
      <c r="HT39" s="52"/>
      <c r="HU39" s="51"/>
      <c r="HV39" s="2"/>
      <c r="HW39" s="53"/>
      <c r="HX39" s="2"/>
      <c r="HY39" s="2"/>
      <c r="HZ39" s="2"/>
      <c r="IA39" s="2"/>
      <c r="IB39" s="54"/>
      <c r="IC39" s="2"/>
      <c r="ID39" s="2"/>
      <c r="IE39" s="2"/>
      <c r="IF39" s="2"/>
      <c r="IG39" s="2"/>
      <c r="IH39" s="2"/>
      <c r="II39" s="16"/>
      <c r="IJ39" s="50"/>
      <c r="IK39" s="50"/>
      <c r="IL39" s="51"/>
      <c r="IM39" s="2"/>
      <c r="IN39" s="52"/>
      <c r="IO39" s="51"/>
      <c r="IP39" s="2"/>
      <c r="IQ39" s="53"/>
      <c r="IR39" s="2"/>
      <c r="IS39" s="2"/>
      <c r="IT39" s="2"/>
      <c r="IU39" s="2"/>
      <c r="IV39" s="54"/>
      <c r="IW39" s="2"/>
      <c r="IX39" s="2"/>
      <c r="IY39" s="2"/>
      <c r="IZ39" s="2"/>
      <c r="JA39" s="2"/>
      <c r="JB39" s="2"/>
    </row>
    <row r="40" spans="1:262" s="4" customFormat="1" ht="13.5" customHeight="1" x14ac:dyDescent="0.25">
      <c r="A40" s="43"/>
      <c r="B40" s="2"/>
      <c r="C40" s="5"/>
      <c r="E40" s="26"/>
      <c r="F40" s="44"/>
      <c r="G40" s="45"/>
      <c r="H40" s="2"/>
      <c r="I40" s="44"/>
      <c r="J40" s="45"/>
      <c r="K40" s="26"/>
      <c r="L40" s="45"/>
      <c r="M40" s="45"/>
      <c r="N40" s="45"/>
      <c r="O40" s="45"/>
      <c r="P40" s="45"/>
      <c r="Q40" s="26"/>
      <c r="R40" s="45"/>
      <c r="S40" s="45"/>
      <c r="U40" s="45"/>
      <c r="V40" s="45"/>
      <c r="W40" s="5"/>
      <c r="Y40" s="26"/>
      <c r="Z40" s="44"/>
      <c r="AA40" s="44"/>
      <c r="AB40" s="2"/>
      <c r="AC40" s="44"/>
      <c r="AD40" s="44"/>
      <c r="AE40" s="26"/>
      <c r="AF40" s="45"/>
      <c r="AG40" s="45"/>
      <c r="AH40" s="45"/>
      <c r="AI40" s="45"/>
      <c r="AJ40" s="45"/>
      <c r="AK40" s="26"/>
      <c r="AM40" s="45"/>
      <c r="AO40" s="45"/>
      <c r="AP40" s="45"/>
      <c r="AQ40" s="5"/>
      <c r="AS40" s="7"/>
      <c r="AT40" s="44"/>
      <c r="AU40" s="44"/>
      <c r="AV40" s="72"/>
      <c r="AW40" s="44"/>
      <c r="AX40" s="44"/>
      <c r="AY40" s="26"/>
      <c r="AZ40" s="45"/>
      <c r="BA40" s="45"/>
      <c r="BB40" s="45"/>
      <c r="BC40" s="45"/>
      <c r="BD40" s="45"/>
      <c r="BE40" s="26"/>
      <c r="BF40" s="45"/>
      <c r="BG40" s="45"/>
      <c r="BI40" s="45"/>
      <c r="BJ40" s="45"/>
      <c r="BK40" s="5"/>
      <c r="BM40" s="26"/>
      <c r="BN40" s="44"/>
      <c r="BO40" s="44"/>
      <c r="BP40" s="2"/>
      <c r="BQ40" s="44"/>
      <c r="BR40" s="44"/>
      <c r="BS40" s="26"/>
      <c r="BT40" s="45"/>
      <c r="BU40" s="45"/>
      <c r="BV40" s="45"/>
      <c r="BW40" s="45"/>
      <c r="BX40" s="45"/>
      <c r="BY40" s="26"/>
      <c r="BZ40" s="45"/>
      <c r="CA40" s="45"/>
      <c r="CC40" s="45"/>
      <c r="CD40" s="45"/>
      <c r="CE40" s="26"/>
      <c r="CG40" s="26"/>
      <c r="CH40" s="44"/>
      <c r="CI40" s="44"/>
      <c r="CJ40" s="2"/>
      <c r="CK40" s="44"/>
      <c r="CL40" s="44"/>
      <c r="CM40" s="26"/>
      <c r="CN40" s="45"/>
      <c r="CO40" s="45"/>
      <c r="CR40" s="46"/>
      <c r="CS40" s="26"/>
      <c r="CT40" s="45"/>
      <c r="CU40" s="45"/>
      <c r="CW40" s="45"/>
      <c r="CX40" s="45"/>
      <c r="CY40" s="5"/>
      <c r="DA40" s="26"/>
      <c r="DB40" s="44"/>
      <c r="DC40" s="44"/>
      <c r="DD40" s="2"/>
      <c r="DE40" s="44"/>
      <c r="DF40" s="44"/>
      <c r="DG40" s="26"/>
      <c r="DH40" s="45"/>
      <c r="DI40" s="45"/>
      <c r="DL40" s="46"/>
      <c r="DM40" s="26"/>
      <c r="DN40" s="45"/>
      <c r="DO40" s="45"/>
      <c r="DQ40" s="45"/>
      <c r="DR40" s="45"/>
      <c r="DS40" s="5"/>
      <c r="DU40" s="26"/>
      <c r="DV40" s="44"/>
      <c r="DW40" s="44"/>
      <c r="DX40" s="2"/>
      <c r="DY40" s="44"/>
      <c r="DZ40" s="44"/>
      <c r="EA40" s="26"/>
      <c r="EC40" s="47"/>
      <c r="EF40" s="46"/>
      <c r="EG40" s="26"/>
      <c r="EH40" s="45"/>
      <c r="EI40" s="45"/>
      <c r="EK40" s="45"/>
      <c r="EL40" s="45"/>
      <c r="EM40" s="5"/>
      <c r="EO40" s="26"/>
      <c r="EP40" s="44"/>
      <c r="EQ40" s="44"/>
      <c r="ER40" s="2"/>
      <c r="ES40" s="44"/>
      <c r="ET40" s="44"/>
      <c r="EU40" s="26"/>
      <c r="EV40" s="45"/>
      <c r="EW40" s="45"/>
      <c r="EZ40" s="46"/>
      <c r="FA40" s="26"/>
      <c r="FB40" s="45"/>
      <c r="FC40" s="45"/>
      <c r="FE40" s="45"/>
      <c r="FF40" s="45"/>
      <c r="FG40" s="5"/>
      <c r="FI40" s="26"/>
      <c r="FJ40" s="44"/>
      <c r="FK40" s="44"/>
      <c r="FL40" s="2"/>
      <c r="FM40" s="44"/>
      <c r="FN40" s="44"/>
      <c r="FO40" s="26"/>
      <c r="FP40" s="45"/>
      <c r="FQ40" s="45"/>
      <c r="FT40" s="46"/>
      <c r="FU40" s="26"/>
      <c r="FV40" s="45"/>
      <c r="FW40" s="45"/>
      <c r="FY40" s="45"/>
      <c r="FZ40" s="45"/>
      <c r="GA40" s="16"/>
      <c r="GB40" s="50"/>
      <c r="GC40" s="50"/>
      <c r="GD40" s="51"/>
      <c r="GE40" s="2"/>
      <c r="GF40" s="52"/>
      <c r="GG40" s="51"/>
      <c r="GH40" s="2"/>
      <c r="GI40" s="53"/>
      <c r="GJ40" s="2"/>
      <c r="GK40" s="2"/>
      <c r="GL40" s="2"/>
      <c r="GM40" s="2"/>
      <c r="GN40" s="54"/>
      <c r="GO40" s="2"/>
      <c r="GP40" s="2"/>
      <c r="GQ40" s="2"/>
      <c r="GR40" s="2"/>
      <c r="GS40" s="2"/>
      <c r="GT40" s="2"/>
      <c r="GU40" s="16"/>
      <c r="GV40" s="50"/>
      <c r="GW40" s="50"/>
      <c r="GX40" s="51"/>
      <c r="GY40" s="2"/>
      <c r="GZ40" s="52"/>
      <c r="HA40" s="51"/>
      <c r="HB40" s="2"/>
      <c r="HC40" s="53"/>
      <c r="HD40" s="2"/>
      <c r="HE40" s="2"/>
      <c r="HF40" s="2"/>
      <c r="HG40" s="2"/>
      <c r="HH40" s="54"/>
      <c r="HI40" s="2"/>
      <c r="HJ40" s="2"/>
      <c r="HK40" s="2"/>
      <c r="HL40" s="2"/>
      <c r="HM40" s="2"/>
      <c r="HN40" s="2"/>
      <c r="HO40" s="16"/>
      <c r="HP40" s="50"/>
      <c r="HQ40" s="50"/>
      <c r="HR40" s="51"/>
      <c r="HS40" s="2"/>
      <c r="HT40" s="52"/>
      <c r="HU40" s="51"/>
      <c r="HV40" s="2"/>
      <c r="HW40" s="53"/>
      <c r="HX40" s="2"/>
      <c r="HY40" s="2"/>
      <c r="HZ40" s="2"/>
      <c r="IA40" s="2"/>
      <c r="IB40" s="54"/>
      <c r="IC40" s="2"/>
      <c r="ID40" s="2"/>
      <c r="IE40" s="2"/>
      <c r="IF40" s="2"/>
      <c r="IG40" s="2"/>
      <c r="IH40" s="2"/>
      <c r="II40" s="16"/>
      <c r="IJ40" s="50"/>
      <c r="IK40" s="50"/>
      <c r="IL40" s="51"/>
      <c r="IM40" s="2"/>
      <c r="IN40" s="52"/>
      <c r="IO40" s="51"/>
      <c r="IP40" s="2"/>
      <c r="IQ40" s="53"/>
      <c r="IR40" s="2"/>
      <c r="IS40" s="2"/>
      <c r="IT40" s="2"/>
      <c r="IU40" s="2"/>
      <c r="IV40" s="54"/>
      <c r="IW40" s="2"/>
      <c r="IX40" s="2"/>
      <c r="IY40" s="2"/>
      <c r="IZ40" s="2"/>
      <c r="JA40" s="2"/>
      <c r="JB40" s="2"/>
    </row>
    <row r="41" spans="1:262" s="4" customFormat="1" ht="13.5" customHeight="1" x14ac:dyDescent="0.25">
      <c r="A41" s="43"/>
      <c r="B41" s="2"/>
      <c r="C41" s="5"/>
      <c r="E41" s="26"/>
      <c r="F41" s="44"/>
      <c r="G41" s="45"/>
      <c r="H41" s="2"/>
      <c r="I41" s="44"/>
      <c r="J41" s="45"/>
      <c r="K41" s="26"/>
      <c r="L41" s="45"/>
      <c r="M41" s="45"/>
      <c r="N41" s="45"/>
      <c r="O41" s="45"/>
      <c r="P41" s="45"/>
      <c r="Q41" s="26"/>
      <c r="R41" s="45"/>
      <c r="S41" s="45"/>
      <c r="U41" s="45"/>
      <c r="V41" s="45"/>
      <c r="W41" s="5"/>
      <c r="Y41" s="26"/>
      <c r="Z41" s="44"/>
      <c r="AA41" s="44"/>
      <c r="AB41" s="2"/>
      <c r="AC41" s="44"/>
      <c r="AD41" s="44"/>
      <c r="AE41" s="26"/>
      <c r="AF41" s="45"/>
      <c r="AG41" s="45"/>
      <c r="AH41" s="45"/>
      <c r="AI41" s="45"/>
      <c r="AJ41" s="45"/>
      <c r="AK41" s="26"/>
      <c r="AM41" s="45"/>
      <c r="AO41" s="45"/>
      <c r="AP41" s="45"/>
      <c r="AQ41" s="5"/>
      <c r="AS41" s="26"/>
      <c r="AT41" s="60"/>
      <c r="AU41" s="44"/>
      <c r="AV41" s="2"/>
      <c r="AW41" s="44"/>
      <c r="AX41" s="44"/>
      <c r="AY41" s="26"/>
      <c r="AZ41" s="45"/>
      <c r="BA41" s="45"/>
      <c r="BB41" s="45"/>
      <c r="BC41" s="45"/>
      <c r="BD41" s="45"/>
      <c r="BE41" s="26"/>
      <c r="BF41" s="45"/>
      <c r="BG41" s="45"/>
      <c r="BI41" s="45"/>
      <c r="BJ41" s="45"/>
      <c r="BK41" s="5"/>
      <c r="BM41" s="26"/>
      <c r="BN41" s="44"/>
      <c r="BO41" s="44"/>
      <c r="BP41" s="2"/>
      <c r="BQ41" s="44"/>
      <c r="BR41" s="44"/>
      <c r="BS41" s="26"/>
      <c r="BT41" s="45"/>
      <c r="BU41" s="45"/>
      <c r="BV41" s="45"/>
      <c r="BW41" s="45"/>
      <c r="BX41" s="45"/>
      <c r="BY41" s="26"/>
      <c r="BZ41" s="45"/>
      <c r="CA41" s="45"/>
      <c r="CC41" s="45"/>
      <c r="CD41" s="45"/>
      <c r="CE41" s="26"/>
      <c r="CG41" s="26"/>
      <c r="CH41" s="44"/>
      <c r="CI41" s="44"/>
      <c r="CJ41" s="2"/>
      <c r="CK41" s="44"/>
      <c r="CL41" s="44"/>
      <c r="CM41" s="26"/>
      <c r="CN41" s="45"/>
      <c r="CO41" s="45"/>
      <c r="CR41" s="46"/>
      <c r="CS41" s="26"/>
      <c r="CT41" s="45"/>
      <c r="CU41" s="45"/>
      <c r="CW41" s="45"/>
      <c r="CX41" s="45"/>
      <c r="CY41" s="5"/>
      <c r="DA41" s="26"/>
      <c r="DB41" s="44"/>
      <c r="DC41" s="44"/>
      <c r="DD41" s="2"/>
      <c r="DE41" s="44"/>
      <c r="DF41" s="44"/>
      <c r="DG41" s="26"/>
      <c r="DH41" s="45"/>
      <c r="DI41" s="45"/>
      <c r="DL41" s="46"/>
      <c r="DM41" s="26"/>
      <c r="DN41" s="45"/>
      <c r="DO41" s="45"/>
      <c r="DQ41" s="45"/>
      <c r="DR41" s="45"/>
      <c r="DS41" s="5"/>
      <c r="DU41" s="26"/>
      <c r="DV41" s="44"/>
      <c r="DW41" s="44"/>
      <c r="DX41" s="2"/>
      <c r="DY41" s="44"/>
      <c r="DZ41" s="44"/>
      <c r="EA41" s="26"/>
      <c r="EC41" s="47"/>
      <c r="EF41" s="46"/>
      <c r="EG41" s="26"/>
      <c r="EH41" s="45"/>
      <c r="EI41" s="45"/>
      <c r="EK41" s="45"/>
      <c r="EL41" s="45"/>
      <c r="EM41" s="5"/>
      <c r="EO41" s="26"/>
      <c r="EP41" s="44"/>
      <c r="EQ41" s="44"/>
      <c r="ER41" s="2"/>
      <c r="ES41" s="44"/>
      <c r="ET41" s="44"/>
      <c r="EU41" s="26"/>
      <c r="EV41" s="45"/>
      <c r="EW41" s="45"/>
      <c r="EZ41" s="46"/>
      <c r="FA41" s="26"/>
      <c r="FB41" s="45"/>
      <c r="FC41" s="45"/>
      <c r="FE41" s="45"/>
      <c r="FF41" s="45"/>
      <c r="FG41" s="5"/>
      <c r="FI41" s="26"/>
      <c r="FJ41" s="44"/>
      <c r="FK41" s="44"/>
      <c r="FL41" s="2"/>
      <c r="FM41" s="44"/>
      <c r="FN41" s="44"/>
      <c r="FO41" s="26"/>
      <c r="FP41" s="45"/>
      <c r="FQ41" s="45"/>
      <c r="FT41" s="46"/>
      <c r="FU41" s="26"/>
      <c r="FV41" s="45"/>
      <c r="FW41" s="45"/>
      <c r="FY41" s="45"/>
      <c r="FZ41" s="45"/>
      <c r="GA41" s="16"/>
      <c r="GB41" s="50"/>
      <c r="GC41" s="50"/>
      <c r="GD41" s="51"/>
      <c r="GE41" s="26"/>
      <c r="GF41" s="26"/>
      <c r="GG41" s="44"/>
      <c r="GH41" s="26"/>
      <c r="GI41" s="53"/>
      <c r="GJ41" s="2"/>
      <c r="GK41" s="2"/>
      <c r="GL41" s="2"/>
      <c r="GM41" s="2"/>
      <c r="GN41" s="54"/>
      <c r="GO41" s="2"/>
      <c r="GP41" s="2"/>
      <c r="GQ41" s="2"/>
      <c r="GR41" s="2"/>
      <c r="GS41" s="2"/>
      <c r="GT41" s="2"/>
      <c r="GU41" s="16"/>
      <c r="GV41" s="50"/>
      <c r="GW41" s="50"/>
      <c r="GX41" s="51"/>
      <c r="GY41" s="26"/>
      <c r="GZ41" s="26"/>
      <c r="HA41" s="44"/>
      <c r="HB41" s="26"/>
      <c r="HC41" s="53"/>
      <c r="HD41" s="2"/>
      <c r="HE41" s="2"/>
      <c r="HF41" s="2"/>
      <c r="HG41" s="2"/>
      <c r="HH41" s="54"/>
      <c r="HI41" s="2"/>
      <c r="HJ41" s="2"/>
      <c r="HK41" s="2"/>
      <c r="HL41" s="2"/>
      <c r="HM41" s="2"/>
      <c r="HN41" s="2"/>
      <c r="HO41" s="16"/>
      <c r="HP41" s="50"/>
      <c r="HQ41" s="50"/>
      <c r="HR41" s="51"/>
      <c r="HS41" s="26"/>
      <c r="HT41" s="26"/>
      <c r="HU41" s="44"/>
      <c r="HV41" s="26"/>
      <c r="HW41" s="53"/>
      <c r="HX41" s="2"/>
      <c r="HY41" s="2"/>
      <c r="HZ41" s="2"/>
      <c r="IA41" s="2"/>
      <c r="IB41" s="54"/>
      <c r="IC41" s="2"/>
      <c r="ID41" s="2"/>
      <c r="IE41" s="2"/>
      <c r="IF41" s="2"/>
      <c r="IG41" s="2"/>
      <c r="IH41" s="2"/>
      <c r="II41" s="16"/>
      <c r="IJ41" s="50"/>
      <c r="IK41" s="50"/>
      <c r="IL41" s="51"/>
      <c r="IM41" s="26"/>
      <c r="IN41" s="26"/>
      <c r="IO41" s="44"/>
      <c r="IP41" s="26"/>
      <c r="IQ41" s="53"/>
      <c r="IR41" s="2"/>
      <c r="IS41" s="2"/>
      <c r="IT41" s="2"/>
      <c r="IU41" s="2"/>
      <c r="IV41" s="54"/>
      <c r="IW41" s="2"/>
      <c r="IX41" s="2"/>
      <c r="IY41" s="2"/>
      <c r="IZ41" s="2"/>
      <c r="JA41" s="2"/>
      <c r="JB41" s="2"/>
    </row>
    <row r="42" spans="1:262" s="4" customFormat="1" ht="13.5" customHeight="1" x14ac:dyDescent="0.25">
      <c r="A42" s="43"/>
      <c r="B42" s="2"/>
      <c r="C42" s="5"/>
      <c r="E42" s="26"/>
      <c r="F42" s="44"/>
      <c r="G42" s="45"/>
      <c r="H42" s="2"/>
      <c r="I42" s="44"/>
      <c r="J42" s="45"/>
      <c r="K42" s="26"/>
      <c r="L42" s="45"/>
      <c r="M42" s="45"/>
      <c r="N42" s="45"/>
      <c r="O42" s="45"/>
      <c r="P42" s="45"/>
      <c r="Q42" s="26"/>
      <c r="R42" s="45"/>
      <c r="S42" s="45"/>
      <c r="U42" s="45"/>
      <c r="V42" s="45"/>
      <c r="W42" s="5"/>
      <c r="Y42" s="26"/>
      <c r="Z42" s="44"/>
      <c r="AA42" s="44"/>
      <c r="AB42" s="2"/>
      <c r="AC42" s="44"/>
      <c r="AD42" s="44"/>
      <c r="AE42" s="26"/>
      <c r="AF42" s="45"/>
      <c r="AG42" s="45"/>
      <c r="AH42" s="45"/>
      <c r="AI42" s="45"/>
      <c r="AJ42" s="45"/>
      <c r="AK42" s="26"/>
      <c r="AM42" s="45"/>
      <c r="AO42" s="45"/>
      <c r="AP42" s="45"/>
      <c r="AQ42" s="5"/>
      <c r="AS42" s="26"/>
      <c r="AT42" s="60"/>
      <c r="AU42" s="44"/>
      <c r="AV42" s="2"/>
      <c r="AW42" s="44"/>
      <c r="AX42" s="44"/>
      <c r="AY42" s="26"/>
      <c r="AZ42" s="45"/>
      <c r="BA42" s="45"/>
      <c r="BB42" s="45"/>
      <c r="BC42" s="45"/>
      <c r="BD42" s="45"/>
      <c r="BE42" s="26"/>
      <c r="BF42" s="45"/>
      <c r="BG42" s="45"/>
      <c r="BI42" s="45"/>
      <c r="BJ42" s="45"/>
      <c r="BK42" s="5"/>
      <c r="BM42" s="26"/>
      <c r="BN42" s="44"/>
      <c r="BO42" s="44"/>
      <c r="BP42" s="2"/>
      <c r="BQ42" s="44"/>
      <c r="BR42" s="44"/>
      <c r="BS42" s="26"/>
      <c r="BT42" s="45"/>
      <c r="BU42" s="45"/>
      <c r="BV42" s="45"/>
      <c r="BW42" s="45"/>
      <c r="BX42" s="45"/>
      <c r="BY42" s="26"/>
      <c r="BZ42" s="45"/>
      <c r="CA42" s="45"/>
      <c r="CC42" s="45"/>
      <c r="CD42" s="45"/>
      <c r="CE42" s="26"/>
      <c r="CG42" s="26"/>
      <c r="CH42" s="44"/>
      <c r="CI42" s="44"/>
      <c r="CJ42" s="2"/>
      <c r="CK42" s="44"/>
      <c r="CL42" s="44"/>
      <c r="CM42" s="26"/>
      <c r="CN42" s="45"/>
      <c r="CO42" s="45"/>
      <c r="CR42" s="46"/>
      <c r="CS42" s="26"/>
      <c r="CT42" s="45"/>
      <c r="CU42" s="45"/>
      <c r="CW42" s="45"/>
      <c r="CX42" s="45"/>
      <c r="CY42" s="5"/>
      <c r="DA42" s="26"/>
      <c r="DB42" s="44"/>
      <c r="DC42" s="44"/>
      <c r="DD42" s="2"/>
      <c r="DE42" s="44"/>
      <c r="DF42" s="44"/>
      <c r="DG42" s="26"/>
      <c r="DH42" s="45"/>
      <c r="DI42" s="45"/>
      <c r="DL42" s="46"/>
      <c r="DM42" s="26"/>
      <c r="DN42" s="45"/>
      <c r="DO42" s="45"/>
      <c r="DQ42" s="45"/>
      <c r="DR42" s="45"/>
      <c r="DS42" s="5"/>
      <c r="DU42" s="26"/>
      <c r="DV42" s="44"/>
      <c r="DW42" s="44"/>
      <c r="DX42" s="2"/>
      <c r="DY42" s="44"/>
      <c r="DZ42" s="44"/>
      <c r="EA42" s="26"/>
      <c r="EC42" s="47"/>
      <c r="EF42" s="46"/>
      <c r="EG42" s="26"/>
      <c r="EH42" s="45"/>
      <c r="EI42" s="45"/>
      <c r="EK42" s="45"/>
      <c r="EL42" s="45"/>
      <c r="EM42" s="5"/>
      <c r="EO42" s="26"/>
      <c r="EP42" s="44"/>
      <c r="EQ42" s="44"/>
      <c r="ER42" s="2"/>
      <c r="ES42" s="44"/>
      <c r="ET42" s="44"/>
      <c r="EU42" s="26"/>
      <c r="EV42" s="45"/>
      <c r="EW42" s="45"/>
      <c r="EZ42" s="46"/>
      <c r="FA42" s="26"/>
      <c r="FB42" s="45"/>
      <c r="FC42" s="45"/>
      <c r="FE42" s="45"/>
      <c r="FF42" s="45"/>
      <c r="FG42" s="5"/>
      <c r="FI42" s="26"/>
      <c r="FJ42" s="44"/>
      <c r="FK42" s="44"/>
      <c r="FL42" s="2"/>
      <c r="FM42" s="44"/>
      <c r="FN42" s="44"/>
      <c r="FO42" s="26"/>
      <c r="FP42" s="45"/>
      <c r="FQ42" s="45"/>
      <c r="FT42" s="46"/>
      <c r="FU42" s="26"/>
      <c r="FV42" s="45"/>
      <c r="FW42" s="45"/>
      <c r="FY42" s="45"/>
      <c r="FZ42" s="45"/>
      <c r="GA42" s="16"/>
      <c r="GB42" s="50"/>
      <c r="GC42" s="50"/>
      <c r="GD42" s="51"/>
      <c r="GE42" s="2"/>
      <c r="GF42" s="52"/>
      <c r="GG42" s="51"/>
      <c r="GH42" s="2"/>
      <c r="GI42" s="53"/>
      <c r="GJ42" s="2"/>
      <c r="GK42" s="2"/>
      <c r="GL42" s="2"/>
      <c r="GM42" s="2"/>
      <c r="GN42" s="54"/>
      <c r="GO42" s="2"/>
      <c r="GP42" s="2"/>
      <c r="GQ42" s="2"/>
      <c r="GR42" s="2"/>
      <c r="GS42" s="2"/>
      <c r="GT42" s="2"/>
      <c r="GU42" s="16"/>
      <c r="GV42" s="50"/>
      <c r="GW42" s="50"/>
      <c r="GX42" s="51"/>
      <c r="GY42" s="2"/>
      <c r="GZ42" s="52"/>
      <c r="HA42" s="51"/>
      <c r="HB42" s="2"/>
      <c r="HC42" s="53"/>
      <c r="HD42" s="2"/>
      <c r="HE42" s="2"/>
      <c r="HF42" s="2"/>
      <c r="HG42" s="2"/>
      <c r="HH42" s="54"/>
      <c r="HI42" s="2"/>
      <c r="HJ42" s="2"/>
      <c r="HK42" s="2"/>
      <c r="HL42" s="2"/>
      <c r="HM42" s="2"/>
      <c r="HN42" s="2"/>
      <c r="HO42" s="16"/>
      <c r="HP42" s="50"/>
      <c r="HQ42" s="50"/>
      <c r="HR42" s="51"/>
      <c r="HS42" s="2"/>
      <c r="HT42" s="52"/>
      <c r="HU42" s="51"/>
      <c r="HV42" s="2"/>
      <c r="HW42" s="53"/>
      <c r="HX42" s="2"/>
      <c r="HY42" s="2"/>
      <c r="HZ42" s="2"/>
      <c r="IA42" s="2"/>
      <c r="IB42" s="54"/>
      <c r="IC42" s="2"/>
      <c r="ID42" s="2"/>
      <c r="IE42" s="2"/>
      <c r="IF42" s="2"/>
      <c r="IG42" s="2"/>
      <c r="IH42" s="2"/>
      <c r="II42" s="16"/>
      <c r="IJ42" s="50"/>
      <c r="IK42" s="50"/>
      <c r="IL42" s="51"/>
      <c r="IM42" s="2"/>
      <c r="IN42" s="52"/>
      <c r="IO42" s="51"/>
      <c r="IP42" s="2"/>
      <c r="IQ42" s="53"/>
      <c r="IR42" s="2"/>
      <c r="IS42" s="2"/>
      <c r="IT42" s="2"/>
      <c r="IU42" s="2"/>
      <c r="IV42" s="54"/>
      <c r="IW42" s="2"/>
      <c r="IX42" s="2"/>
      <c r="IY42" s="2"/>
      <c r="IZ42" s="2"/>
      <c r="JA42" s="2"/>
      <c r="JB42" s="2"/>
    </row>
    <row r="43" spans="1:262" s="4" customFormat="1" ht="13.5" customHeight="1" x14ac:dyDescent="0.25">
      <c r="A43" s="43"/>
      <c r="B43" s="2"/>
      <c r="C43" s="5"/>
      <c r="E43" s="26"/>
      <c r="F43" s="44"/>
      <c r="G43" s="45"/>
      <c r="H43" s="2"/>
      <c r="I43" s="44"/>
      <c r="J43" s="45"/>
      <c r="K43" s="26"/>
      <c r="L43" s="45"/>
      <c r="M43" s="45"/>
      <c r="P43" s="46"/>
      <c r="Q43" s="26"/>
      <c r="R43" s="45"/>
      <c r="S43" s="45"/>
      <c r="U43" s="45"/>
      <c r="V43" s="45"/>
      <c r="W43" s="5"/>
      <c r="Y43" s="26"/>
      <c r="Z43" s="44"/>
      <c r="AA43" s="44"/>
      <c r="AB43" s="2"/>
      <c r="AC43" s="44"/>
      <c r="AD43" s="44"/>
      <c r="AE43" s="26"/>
      <c r="AF43" s="45"/>
      <c r="AG43" s="45"/>
      <c r="AJ43" s="46"/>
      <c r="AK43" s="26"/>
      <c r="AM43" s="45"/>
      <c r="AO43" s="45"/>
      <c r="AP43" s="45"/>
      <c r="AQ43" s="5"/>
      <c r="AS43" s="26"/>
      <c r="AT43" s="60"/>
      <c r="AU43" s="44"/>
      <c r="AV43" s="2"/>
      <c r="AW43" s="44"/>
      <c r="AX43" s="44"/>
      <c r="AY43" s="26"/>
      <c r="AZ43" s="45"/>
      <c r="BA43" s="45"/>
      <c r="BD43" s="46"/>
      <c r="BE43" s="26"/>
      <c r="BF43" s="45"/>
      <c r="BG43" s="45"/>
      <c r="BI43" s="45"/>
      <c r="BJ43" s="45"/>
      <c r="BK43" s="5"/>
      <c r="BM43" s="26"/>
      <c r="BN43" s="44"/>
      <c r="BO43" s="44"/>
      <c r="BP43" s="2"/>
      <c r="BQ43" s="44"/>
      <c r="BR43" s="44"/>
      <c r="BS43" s="26"/>
      <c r="BT43" s="45"/>
      <c r="BU43" s="45"/>
      <c r="BX43" s="46"/>
      <c r="BY43" s="26"/>
      <c r="BZ43" s="45"/>
      <c r="CA43" s="45"/>
      <c r="CC43" s="45"/>
      <c r="CD43" s="45"/>
      <c r="CE43" s="26"/>
      <c r="CG43" s="26"/>
      <c r="CH43" s="44"/>
      <c r="CI43" s="44"/>
      <c r="CJ43" s="2"/>
      <c r="CK43" s="44"/>
      <c r="CL43" s="44"/>
      <c r="CM43" s="26"/>
      <c r="CN43" s="45"/>
      <c r="CO43" s="45"/>
      <c r="CR43" s="46"/>
      <c r="CS43" s="26"/>
      <c r="CT43" s="45"/>
      <c r="CU43" s="45"/>
      <c r="CW43" s="45"/>
      <c r="CX43" s="45"/>
      <c r="CY43" s="5"/>
      <c r="DA43" s="26"/>
      <c r="DB43" s="44"/>
      <c r="DC43" s="44"/>
      <c r="DD43" s="2"/>
      <c r="DE43" s="44"/>
      <c r="DF43" s="44"/>
      <c r="DG43" s="26"/>
      <c r="DH43" s="45"/>
      <c r="DI43" s="45"/>
      <c r="DL43" s="46"/>
      <c r="DM43" s="26"/>
      <c r="DN43" s="45"/>
      <c r="DO43" s="45"/>
      <c r="DQ43" s="45"/>
      <c r="DR43" s="45"/>
      <c r="DS43" s="5"/>
      <c r="DU43" s="26"/>
      <c r="DV43" s="44"/>
      <c r="DW43" s="44"/>
      <c r="DX43" s="2"/>
      <c r="DY43" s="44"/>
      <c r="DZ43" s="44"/>
      <c r="EA43" s="26"/>
      <c r="EC43" s="47"/>
      <c r="EF43" s="46"/>
      <c r="EG43" s="26"/>
      <c r="EH43" s="45"/>
      <c r="EI43" s="45"/>
      <c r="EK43" s="45"/>
      <c r="EL43" s="45"/>
      <c r="EM43" s="5"/>
      <c r="EO43" s="26"/>
      <c r="EP43" s="44"/>
      <c r="EQ43" s="44"/>
      <c r="ER43" s="2"/>
      <c r="ES43" s="44"/>
      <c r="ET43" s="44"/>
      <c r="EU43" s="26"/>
      <c r="EV43" s="45"/>
      <c r="EW43" s="45"/>
      <c r="EZ43" s="46"/>
      <c r="FA43" s="26"/>
      <c r="FB43" s="45"/>
      <c r="FC43" s="45"/>
      <c r="FE43" s="45"/>
      <c r="FF43" s="45"/>
      <c r="FG43" s="5"/>
      <c r="FI43" s="26"/>
      <c r="FJ43" s="44"/>
      <c r="FK43" s="44"/>
      <c r="FL43" s="2"/>
      <c r="FM43" s="44"/>
      <c r="FN43" s="44"/>
      <c r="FO43" s="26"/>
      <c r="FP43" s="45"/>
      <c r="FQ43" s="45"/>
      <c r="FT43" s="46"/>
      <c r="FU43" s="26"/>
      <c r="FV43" s="45"/>
      <c r="FW43" s="45"/>
      <c r="FY43" s="45"/>
      <c r="FZ43" s="45"/>
      <c r="GA43" s="16"/>
      <c r="GB43" s="50"/>
      <c r="GC43" s="50"/>
      <c r="GD43" s="51"/>
      <c r="GE43" s="2"/>
      <c r="GF43" s="52"/>
      <c r="GG43" s="51"/>
      <c r="GH43" s="2"/>
      <c r="GI43" s="53"/>
      <c r="GJ43" s="2"/>
      <c r="GK43" s="2"/>
      <c r="GL43" s="2"/>
      <c r="GM43" s="2"/>
      <c r="GN43" s="54"/>
      <c r="GO43" s="2"/>
      <c r="GP43" s="2"/>
      <c r="GQ43" s="2"/>
      <c r="GR43" s="2"/>
      <c r="GS43" s="2"/>
      <c r="GT43" s="2"/>
      <c r="GU43" s="16"/>
      <c r="GV43" s="50"/>
      <c r="GW43" s="50"/>
      <c r="GX43" s="51"/>
      <c r="GY43" s="2"/>
      <c r="GZ43" s="52"/>
      <c r="HA43" s="51"/>
      <c r="HB43" s="2"/>
      <c r="HC43" s="53"/>
      <c r="HD43" s="2"/>
      <c r="HE43" s="2"/>
      <c r="HF43" s="2"/>
      <c r="HG43" s="2"/>
      <c r="HH43" s="54"/>
      <c r="HI43" s="2"/>
      <c r="HJ43" s="2"/>
      <c r="HK43" s="2"/>
      <c r="HL43" s="2"/>
      <c r="HM43" s="2"/>
      <c r="HN43" s="2"/>
      <c r="HO43" s="16"/>
      <c r="HP43" s="50"/>
      <c r="HQ43" s="50"/>
      <c r="HR43" s="51"/>
      <c r="HS43" s="2"/>
      <c r="HT43" s="52"/>
      <c r="HU43" s="51"/>
      <c r="HV43" s="2"/>
      <c r="HW43" s="53"/>
      <c r="HX43" s="2"/>
      <c r="HY43" s="2"/>
      <c r="HZ43" s="2"/>
      <c r="IA43" s="2"/>
      <c r="IB43" s="54"/>
      <c r="IC43" s="2"/>
      <c r="ID43" s="2"/>
      <c r="IE43" s="2"/>
      <c r="IF43" s="2"/>
      <c r="IG43" s="2"/>
      <c r="IH43" s="2"/>
      <c r="II43" s="16"/>
      <c r="IJ43" s="50"/>
      <c r="IK43" s="50"/>
      <c r="IL43" s="51"/>
      <c r="IM43" s="2"/>
      <c r="IN43" s="52"/>
      <c r="IO43" s="51"/>
      <c r="IP43" s="2"/>
      <c r="IQ43" s="53"/>
      <c r="IR43" s="2"/>
      <c r="IS43" s="2"/>
      <c r="IT43" s="2"/>
      <c r="IU43" s="2"/>
      <c r="IV43" s="54"/>
      <c r="IW43" s="2"/>
      <c r="IX43" s="2"/>
      <c r="IY43" s="2"/>
      <c r="IZ43" s="2"/>
      <c r="JA43" s="2"/>
      <c r="JB43" s="2"/>
    </row>
    <row r="44" spans="1:262" s="4" customFormat="1" ht="13.5" customHeight="1" x14ac:dyDescent="0.25">
      <c r="A44" s="43"/>
      <c r="B44" s="2"/>
      <c r="C44" s="5"/>
      <c r="E44" s="26"/>
      <c r="F44" s="44"/>
      <c r="G44" s="45"/>
      <c r="H44" s="2"/>
      <c r="I44" s="44"/>
      <c r="J44" s="45"/>
      <c r="K44" s="26"/>
      <c r="L44" s="45"/>
      <c r="M44" s="45"/>
      <c r="P44" s="46"/>
      <c r="Q44" s="26"/>
      <c r="R44" s="45"/>
      <c r="S44" s="45"/>
      <c r="U44" s="45"/>
      <c r="V44" s="45"/>
      <c r="W44" s="5"/>
      <c r="Y44" s="26"/>
      <c r="Z44" s="44"/>
      <c r="AA44" s="44"/>
      <c r="AB44" s="2"/>
      <c r="AC44" s="44"/>
      <c r="AD44" s="44"/>
      <c r="AE44" s="26"/>
      <c r="AF44" s="45"/>
      <c r="AG44" s="45"/>
      <c r="AJ44" s="46"/>
      <c r="AK44" s="26"/>
      <c r="AM44" s="45"/>
      <c r="AO44" s="45"/>
      <c r="AP44" s="45"/>
      <c r="AQ44" s="5"/>
      <c r="AS44" s="26"/>
      <c r="AT44" s="60"/>
      <c r="AU44" s="44"/>
      <c r="AV44" s="2"/>
      <c r="AW44" s="44"/>
      <c r="AX44" s="44"/>
      <c r="AY44" s="26"/>
      <c r="AZ44" s="45"/>
      <c r="BA44" s="45"/>
      <c r="BD44" s="46"/>
      <c r="BE44" s="26"/>
      <c r="BF44" s="45"/>
      <c r="BG44" s="45"/>
      <c r="BI44" s="45"/>
      <c r="BJ44" s="45"/>
      <c r="BK44" s="5"/>
      <c r="BM44" s="26"/>
      <c r="BN44" s="44"/>
      <c r="BO44" s="44"/>
      <c r="BP44" s="2"/>
      <c r="BQ44" s="44"/>
      <c r="BR44" s="44"/>
      <c r="BS44" s="26"/>
      <c r="BT44" s="45"/>
      <c r="BU44" s="45"/>
      <c r="BX44" s="46"/>
      <c r="BY44" s="26"/>
      <c r="BZ44" s="45"/>
      <c r="CA44" s="45"/>
      <c r="CC44" s="45"/>
      <c r="CD44" s="45"/>
      <c r="CE44" s="26"/>
      <c r="CG44" s="26"/>
      <c r="CH44" s="44"/>
      <c r="CI44" s="44"/>
      <c r="CJ44" s="2"/>
      <c r="CK44" s="44"/>
      <c r="CL44" s="44"/>
      <c r="CM44" s="26"/>
      <c r="CN44" s="45"/>
      <c r="CO44" s="45"/>
      <c r="CR44" s="46"/>
      <c r="CS44" s="26"/>
      <c r="CT44" s="45"/>
      <c r="CU44" s="45"/>
      <c r="CW44" s="45"/>
      <c r="CX44" s="45"/>
      <c r="CY44" s="5"/>
      <c r="DA44" s="26"/>
      <c r="DB44" s="44"/>
      <c r="DC44" s="44"/>
      <c r="DD44" s="2"/>
      <c r="DE44" s="44"/>
      <c r="DF44" s="44"/>
      <c r="DG44" s="26"/>
      <c r="DH44" s="45"/>
      <c r="DI44" s="45"/>
      <c r="DL44" s="46"/>
      <c r="DM44" s="26"/>
      <c r="DN44" s="45"/>
      <c r="DO44" s="45"/>
      <c r="DQ44" s="45"/>
      <c r="DR44" s="45"/>
      <c r="DS44" s="5"/>
      <c r="DU44" s="26"/>
      <c r="DV44" s="44"/>
      <c r="DW44" s="44"/>
      <c r="DX44" s="2"/>
      <c r="DY44" s="44"/>
      <c r="DZ44" s="44"/>
      <c r="EA44" s="26"/>
      <c r="EC44" s="47"/>
      <c r="EF44" s="46"/>
      <c r="EG44" s="26"/>
      <c r="EH44" s="45"/>
      <c r="EI44" s="45"/>
      <c r="EK44" s="45"/>
      <c r="EL44" s="45"/>
      <c r="EM44" s="5"/>
      <c r="EO44" s="26"/>
      <c r="EP44" s="44"/>
      <c r="EQ44" s="44"/>
      <c r="ER44" s="2"/>
      <c r="ES44" s="44"/>
      <c r="ET44" s="44"/>
      <c r="EU44" s="26"/>
      <c r="EV44" s="45"/>
      <c r="EW44" s="45"/>
      <c r="EZ44" s="46"/>
      <c r="FA44" s="26"/>
      <c r="FB44" s="45"/>
      <c r="FC44" s="45"/>
      <c r="FE44" s="45"/>
      <c r="FF44" s="45"/>
      <c r="FG44" s="5"/>
      <c r="FI44" s="26"/>
      <c r="FJ44" s="44"/>
      <c r="FK44" s="44"/>
      <c r="FL44" s="2"/>
      <c r="FM44" s="44"/>
      <c r="FN44" s="44"/>
      <c r="FO44" s="26"/>
      <c r="FP44" s="45"/>
      <c r="FQ44" s="45"/>
      <c r="FT44" s="46"/>
      <c r="FU44" s="26"/>
      <c r="FV44" s="45"/>
      <c r="FW44" s="45"/>
      <c r="FY44" s="45"/>
      <c r="FZ44" s="45"/>
      <c r="GA44" s="16"/>
      <c r="GB44" s="50"/>
      <c r="GC44" s="50"/>
      <c r="GD44" s="51"/>
      <c r="GE44" s="2"/>
      <c r="GF44" s="52"/>
      <c r="GG44" s="51"/>
      <c r="GH44" s="2"/>
      <c r="GI44" s="53"/>
      <c r="GJ44" s="2"/>
      <c r="GK44" s="2"/>
      <c r="GL44" s="2"/>
      <c r="GM44" s="2"/>
      <c r="GN44" s="54"/>
      <c r="GO44" s="2"/>
      <c r="GP44" s="2"/>
      <c r="GQ44" s="2"/>
      <c r="GR44" s="2"/>
      <c r="GS44" s="2"/>
      <c r="GT44" s="2"/>
      <c r="GU44" s="16"/>
      <c r="GV44" s="50"/>
      <c r="GW44" s="50"/>
      <c r="GX44" s="51"/>
      <c r="GY44" s="2"/>
      <c r="GZ44" s="52"/>
      <c r="HA44" s="51"/>
      <c r="HB44" s="2"/>
      <c r="HC44" s="53"/>
      <c r="HD44" s="2"/>
      <c r="HE44" s="2"/>
      <c r="HF44" s="2"/>
      <c r="HG44" s="2"/>
      <c r="HH44" s="54"/>
      <c r="HI44" s="2"/>
      <c r="HJ44" s="2"/>
      <c r="HK44" s="2"/>
      <c r="HL44" s="2"/>
      <c r="HM44" s="2"/>
      <c r="HN44" s="2"/>
      <c r="HO44" s="16"/>
      <c r="HP44" s="50"/>
      <c r="HQ44" s="50"/>
      <c r="HR44" s="51"/>
      <c r="HS44" s="2"/>
      <c r="HT44" s="52"/>
      <c r="HU44" s="51"/>
      <c r="HV44" s="2"/>
      <c r="HW44" s="53"/>
      <c r="HX44" s="2"/>
      <c r="HY44" s="2"/>
      <c r="HZ44" s="2"/>
      <c r="IA44" s="2"/>
      <c r="IB44" s="54"/>
      <c r="IC44" s="2"/>
      <c r="ID44" s="2"/>
      <c r="IE44" s="2"/>
      <c r="IF44" s="2"/>
      <c r="IG44" s="2"/>
      <c r="IH44" s="2"/>
      <c r="II44" s="16"/>
      <c r="IJ44" s="50"/>
      <c r="IK44" s="50"/>
      <c r="IL44" s="51"/>
      <c r="IM44" s="2"/>
      <c r="IN44" s="52"/>
      <c r="IO44" s="51"/>
      <c r="IP44" s="2"/>
      <c r="IQ44" s="53"/>
      <c r="IR44" s="2"/>
      <c r="IS44" s="2"/>
      <c r="IT44" s="2"/>
      <c r="IU44" s="2"/>
      <c r="IV44" s="54"/>
      <c r="IW44" s="2"/>
      <c r="IX44" s="2"/>
      <c r="IY44" s="2"/>
      <c r="IZ44" s="2"/>
      <c r="JA44" s="2"/>
      <c r="JB44" s="2"/>
    </row>
    <row r="45" spans="1:262" s="4" customFormat="1" ht="13.5" customHeight="1" x14ac:dyDescent="0.25">
      <c r="A45" s="43"/>
      <c r="B45" s="2"/>
      <c r="C45" s="5"/>
      <c r="E45" s="26"/>
      <c r="F45" s="44"/>
      <c r="G45" s="45"/>
      <c r="H45" s="2"/>
      <c r="I45" s="44"/>
      <c r="J45" s="45"/>
      <c r="K45" s="26"/>
      <c r="L45" s="45"/>
      <c r="M45" s="45"/>
      <c r="P45" s="46"/>
      <c r="Q45" s="26"/>
      <c r="R45" s="45"/>
      <c r="S45" s="45"/>
      <c r="U45" s="45"/>
      <c r="V45" s="45"/>
      <c r="W45" s="5"/>
      <c r="Y45" s="26"/>
      <c r="Z45" s="44"/>
      <c r="AA45" s="44"/>
      <c r="AB45" s="2"/>
      <c r="AC45" s="44"/>
      <c r="AD45" s="44"/>
      <c r="AE45" s="26"/>
      <c r="AF45" s="45"/>
      <c r="AG45" s="45"/>
      <c r="AJ45" s="46"/>
      <c r="AK45" s="26"/>
      <c r="AM45" s="45"/>
      <c r="AO45" s="45"/>
      <c r="AP45" s="45"/>
      <c r="AQ45" s="5"/>
      <c r="AS45" s="26"/>
      <c r="AT45" s="60"/>
      <c r="AU45" s="44"/>
      <c r="AV45" s="2"/>
      <c r="AW45" s="44"/>
      <c r="AX45" s="44"/>
      <c r="AY45" s="26"/>
      <c r="AZ45" s="45"/>
      <c r="BA45" s="45"/>
      <c r="BD45" s="46"/>
      <c r="BE45" s="26"/>
      <c r="BF45" s="45"/>
      <c r="BG45" s="45"/>
      <c r="BI45" s="45"/>
      <c r="BJ45" s="45"/>
      <c r="BK45" s="5"/>
      <c r="BM45" s="26"/>
      <c r="BN45" s="44"/>
      <c r="BO45" s="44"/>
      <c r="BP45" s="2"/>
      <c r="BQ45" s="44"/>
      <c r="BR45" s="44"/>
      <c r="BS45" s="26"/>
      <c r="BT45" s="45"/>
      <c r="BU45" s="45"/>
      <c r="BX45" s="46"/>
      <c r="BY45" s="26"/>
      <c r="BZ45" s="45"/>
      <c r="CA45" s="45"/>
      <c r="CC45" s="45"/>
      <c r="CD45" s="45"/>
      <c r="CE45" s="26"/>
      <c r="CG45" s="26"/>
      <c r="CH45" s="44"/>
      <c r="CI45" s="44"/>
      <c r="CJ45" s="2"/>
      <c r="CK45" s="44"/>
      <c r="CL45" s="44"/>
      <c r="CM45" s="26"/>
      <c r="CN45" s="45"/>
      <c r="CO45" s="45"/>
      <c r="CR45" s="46"/>
      <c r="CS45" s="26"/>
      <c r="CT45" s="45"/>
      <c r="CU45" s="45"/>
      <c r="CW45" s="45"/>
      <c r="CX45" s="45"/>
      <c r="CY45" s="5"/>
      <c r="DA45" s="26"/>
      <c r="DB45" s="44"/>
      <c r="DC45" s="44"/>
      <c r="DD45" s="2"/>
      <c r="DE45" s="44"/>
      <c r="DF45" s="44"/>
      <c r="DG45" s="26"/>
      <c r="DH45" s="45"/>
      <c r="DI45" s="45"/>
      <c r="DL45" s="46"/>
      <c r="DM45" s="26"/>
      <c r="DN45" s="45"/>
      <c r="DO45" s="45"/>
      <c r="DQ45" s="45"/>
      <c r="DR45" s="45"/>
      <c r="DS45" s="5"/>
      <c r="DU45" s="26"/>
      <c r="DV45" s="44"/>
      <c r="DW45" s="44"/>
      <c r="DX45" s="2"/>
      <c r="DY45" s="44"/>
      <c r="DZ45" s="44"/>
      <c r="EA45" s="26"/>
      <c r="EC45" s="47"/>
      <c r="EF45" s="46"/>
      <c r="EG45" s="26"/>
      <c r="EH45" s="45"/>
      <c r="EI45" s="45"/>
      <c r="EK45" s="45"/>
      <c r="EL45" s="45"/>
      <c r="EM45" s="5"/>
      <c r="EO45" s="26"/>
      <c r="EP45" s="44"/>
      <c r="EQ45" s="44"/>
      <c r="ER45" s="2"/>
      <c r="ES45" s="44"/>
      <c r="ET45" s="44"/>
      <c r="EU45" s="26"/>
      <c r="EV45" s="45"/>
      <c r="EW45" s="45"/>
      <c r="EZ45" s="46"/>
      <c r="FA45" s="26"/>
      <c r="FB45" s="45"/>
      <c r="FC45" s="45"/>
      <c r="FE45" s="45"/>
      <c r="FF45" s="45"/>
      <c r="FG45" s="5"/>
      <c r="FI45" s="26"/>
      <c r="FJ45" s="44"/>
      <c r="FK45" s="44"/>
      <c r="FL45" s="2"/>
      <c r="FM45" s="44"/>
      <c r="FN45" s="44"/>
      <c r="FO45" s="26"/>
      <c r="FP45" s="45"/>
      <c r="FQ45" s="45"/>
      <c r="FT45" s="46"/>
      <c r="FU45" s="26"/>
      <c r="FV45" s="45"/>
      <c r="FW45" s="45"/>
      <c r="FY45" s="45"/>
      <c r="FZ45" s="45"/>
      <c r="GA45" s="16"/>
      <c r="GB45" s="50"/>
      <c r="GC45" s="50"/>
      <c r="GD45" s="51"/>
      <c r="GE45" s="2"/>
      <c r="GF45" s="52"/>
      <c r="GG45" s="51"/>
      <c r="GH45" s="2"/>
      <c r="GI45" s="53"/>
      <c r="GJ45" s="2"/>
      <c r="GK45" s="2"/>
      <c r="GL45" s="2"/>
      <c r="GM45" s="2"/>
      <c r="GN45" s="54"/>
      <c r="GO45" s="2"/>
      <c r="GP45" s="2"/>
      <c r="GQ45" s="2"/>
      <c r="GR45" s="2"/>
      <c r="GS45" s="2"/>
      <c r="GT45" s="2"/>
      <c r="GU45" s="16"/>
      <c r="GV45" s="50"/>
      <c r="GW45" s="50"/>
      <c r="GX45" s="51"/>
      <c r="GY45" s="2"/>
      <c r="GZ45" s="52"/>
      <c r="HA45" s="51"/>
      <c r="HB45" s="2"/>
      <c r="HC45" s="53"/>
      <c r="HD45" s="2"/>
      <c r="HE45" s="2"/>
      <c r="HF45" s="2"/>
      <c r="HG45" s="2"/>
      <c r="HH45" s="54"/>
      <c r="HI45" s="2"/>
      <c r="HJ45" s="2"/>
      <c r="HK45" s="2"/>
      <c r="HL45" s="2"/>
      <c r="HM45" s="2"/>
      <c r="HN45" s="2"/>
      <c r="HO45" s="16"/>
      <c r="HP45" s="50"/>
      <c r="HQ45" s="50"/>
      <c r="HR45" s="51"/>
      <c r="HS45" s="2"/>
      <c r="HT45" s="52"/>
      <c r="HU45" s="51"/>
      <c r="HV45" s="2"/>
      <c r="HW45" s="53"/>
      <c r="HX45" s="2"/>
      <c r="HY45" s="2"/>
      <c r="HZ45" s="2"/>
      <c r="IA45" s="2"/>
      <c r="IB45" s="54"/>
      <c r="IC45" s="2"/>
      <c r="ID45" s="2"/>
      <c r="IE45" s="2"/>
      <c r="IF45" s="2"/>
      <c r="IG45" s="2"/>
      <c r="IH45" s="2"/>
      <c r="II45" s="16"/>
      <c r="IJ45" s="50"/>
      <c r="IK45" s="50"/>
      <c r="IL45" s="51"/>
      <c r="IM45" s="2"/>
      <c r="IN45" s="52"/>
      <c r="IO45" s="51"/>
      <c r="IP45" s="2"/>
      <c r="IQ45" s="53"/>
      <c r="IR45" s="2"/>
      <c r="IS45" s="2"/>
      <c r="IT45" s="2"/>
      <c r="IU45" s="2"/>
      <c r="IV45" s="54"/>
      <c r="IW45" s="2"/>
      <c r="IX45" s="2"/>
      <c r="IY45" s="2"/>
      <c r="IZ45" s="2"/>
      <c r="JA45" s="2"/>
      <c r="JB45" s="2"/>
    </row>
    <row r="46" spans="1:262" s="4" customFormat="1" ht="13.5" customHeight="1" x14ac:dyDescent="0.25">
      <c r="A46" s="43"/>
      <c r="B46" s="2"/>
      <c r="C46" s="5"/>
      <c r="E46" s="26"/>
      <c r="F46" s="44"/>
      <c r="G46" s="45"/>
      <c r="H46" s="2"/>
      <c r="I46" s="44"/>
      <c r="J46" s="45"/>
      <c r="K46" s="26"/>
      <c r="L46" s="45"/>
      <c r="M46" s="45"/>
      <c r="P46" s="46"/>
      <c r="Q46" s="26"/>
      <c r="R46" s="45"/>
      <c r="S46" s="45"/>
      <c r="U46" s="45"/>
      <c r="V46" s="45"/>
      <c r="W46" s="5"/>
      <c r="Y46" s="26"/>
      <c r="Z46" s="44"/>
      <c r="AA46" s="44"/>
      <c r="AB46" s="2"/>
      <c r="AC46" s="44"/>
      <c r="AD46" s="44"/>
      <c r="AE46" s="26"/>
      <c r="AF46" s="45"/>
      <c r="AG46" s="45"/>
      <c r="AJ46" s="46"/>
      <c r="AK46" s="26"/>
      <c r="AM46" s="45"/>
      <c r="AO46" s="45"/>
      <c r="AP46" s="45"/>
      <c r="AQ46" s="5"/>
      <c r="AS46" s="26"/>
      <c r="AT46" s="60"/>
      <c r="AU46" s="44"/>
      <c r="AV46" s="2"/>
      <c r="AW46" s="44"/>
      <c r="AX46" s="44"/>
      <c r="AY46" s="26"/>
      <c r="AZ46" s="45"/>
      <c r="BA46" s="45"/>
      <c r="BD46" s="46"/>
      <c r="BE46" s="26"/>
      <c r="BF46" s="45"/>
      <c r="BG46" s="45"/>
      <c r="BI46" s="45"/>
      <c r="BJ46" s="45"/>
      <c r="BK46" s="5"/>
      <c r="BM46" s="26"/>
      <c r="BN46" s="44"/>
      <c r="BO46" s="44"/>
      <c r="BP46" s="2"/>
      <c r="BQ46" s="44"/>
      <c r="BR46" s="44"/>
      <c r="BS46" s="26"/>
      <c r="BT46" s="45"/>
      <c r="BU46" s="45"/>
      <c r="BX46" s="46"/>
      <c r="BY46" s="26"/>
      <c r="BZ46" s="45"/>
      <c r="CA46" s="45"/>
      <c r="CC46" s="45"/>
      <c r="CD46" s="45"/>
      <c r="CE46" s="26"/>
      <c r="CG46" s="26"/>
      <c r="CH46" s="44"/>
      <c r="CI46" s="44"/>
      <c r="CJ46" s="2"/>
      <c r="CK46" s="44"/>
      <c r="CL46" s="44"/>
      <c r="CM46" s="26"/>
      <c r="CN46" s="45"/>
      <c r="CO46" s="45"/>
      <c r="CR46" s="46"/>
      <c r="CS46" s="26"/>
      <c r="CT46" s="45"/>
      <c r="CU46" s="45"/>
      <c r="CW46" s="45"/>
      <c r="CX46" s="45"/>
      <c r="CY46" s="5"/>
      <c r="DA46" s="26"/>
      <c r="DB46" s="44"/>
      <c r="DC46" s="44"/>
      <c r="DD46" s="2"/>
      <c r="DE46" s="44"/>
      <c r="DF46" s="44"/>
      <c r="DG46" s="26"/>
      <c r="DH46" s="45"/>
      <c r="DI46" s="45"/>
      <c r="DL46" s="46"/>
      <c r="DM46" s="26"/>
      <c r="DN46" s="45"/>
      <c r="DO46" s="45"/>
      <c r="DQ46" s="45"/>
      <c r="DR46" s="45"/>
      <c r="DS46" s="5"/>
      <c r="DU46" s="26"/>
      <c r="DV46" s="44"/>
      <c r="DW46" s="44"/>
      <c r="DX46" s="2"/>
      <c r="DY46" s="44"/>
      <c r="DZ46" s="44"/>
      <c r="EA46" s="26"/>
      <c r="EC46" s="47"/>
      <c r="EF46" s="46"/>
      <c r="EG46" s="26"/>
      <c r="EH46" s="45"/>
      <c r="EI46" s="45"/>
      <c r="EK46" s="45"/>
      <c r="EL46" s="45"/>
      <c r="EM46" s="5"/>
      <c r="EO46" s="26"/>
      <c r="EP46" s="44"/>
      <c r="EQ46" s="44"/>
      <c r="ER46" s="2"/>
      <c r="ES46" s="44"/>
      <c r="ET46" s="44"/>
      <c r="EU46" s="26"/>
      <c r="EV46" s="45"/>
      <c r="EW46" s="45"/>
      <c r="EZ46" s="46"/>
      <c r="FA46" s="26"/>
      <c r="FB46" s="45"/>
      <c r="FC46" s="45"/>
      <c r="FE46" s="45"/>
      <c r="FF46" s="45"/>
      <c r="FG46" s="5"/>
      <c r="FI46" s="26"/>
      <c r="FJ46" s="44"/>
      <c r="FK46" s="44"/>
      <c r="FL46" s="2"/>
      <c r="FM46" s="44"/>
      <c r="FN46" s="44"/>
      <c r="FO46" s="26"/>
      <c r="FP46" s="45"/>
      <c r="FQ46" s="45"/>
      <c r="FT46" s="46"/>
      <c r="FU46" s="26"/>
      <c r="FV46" s="45"/>
      <c r="FW46" s="45"/>
      <c r="FY46" s="45"/>
      <c r="FZ46" s="45"/>
      <c r="GA46" s="16"/>
      <c r="GB46" s="50"/>
      <c r="GC46" s="50"/>
      <c r="GD46" s="51"/>
      <c r="GE46" s="2"/>
      <c r="GF46" s="52"/>
      <c r="GG46" s="51"/>
      <c r="GH46" s="2"/>
      <c r="GI46" s="53"/>
      <c r="GJ46" s="2"/>
      <c r="GK46" s="2"/>
      <c r="GL46" s="2"/>
      <c r="GM46" s="2"/>
      <c r="GN46" s="54"/>
      <c r="GO46" s="2"/>
      <c r="GP46" s="2"/>
      <c r="GQ46" s="2"/>
      <c r="GR46" s="2"/>
      <c r="GS46" s="2"/>
      <c r="GT46" s="2"/>
      <c r="GU46" s="16"/>
      <c r="GV46" s="50"/>
      <c r="GW46" s="50"/>
      <c r="GX46" s="51"/>
      <c r="GY46" s="2"/>
      <c r="GZ46" s="52"/>
      <c r="HA46" s="51"/>
      <c r="HB46" s="2"/>
      <c r="HC46" s="53"/>
      <c r="HD46" s="2"/>
      <c r="HE46" s="2"/>
      <c r="HF46" s="2"/>
      <c r="HG46" s="2"/>
      <c r="HH46" s="54"/>
      <c r="HI46" s="2"/>
      <c r="HJ46" s="2"/>
      <c r="HK46" s="2"/>
      <c r="HL46" s="2"/>
      <c r="HM46" s="2"/>
      <c r="HN46" s="2"/>
      <c r="HO46" s="16"/>
      <c r="HP46" s="50"/>
      <c r="HQ46" s="50"/>
      <c r="HR46" s="51"/>
      <c r="HS46" s="2"/>
      <c r="HT46" s="52"/>
      <c r="HU46" s="51"/>
      <c r="HV46" s="2"/>
      <c r="HW46" s="53"/>
      <c r="HX46" s="2"/>
      <c r="HY46" s="2"/>
      <c r="HZ46" s="2"/>
      <c r="IA46" s="2"/>
      <c r="IB46" s="54"/>
      <c r="IC46" s="2"/>
      <c r="ID46" s="2"/>
      <c r="IE46" s="2"/>
      <c r="IF46" s="2"/>
      <c r="IG46" s="2"/>
      <c r="IH46" s="2"/>
      <c r="II46" s="16"/>
      <c r="IJ46" s="50"/>
      <c r="IK46" s="50"/>
      <c r="IL46" s="51"/>
      <c r="IM46" s="2"/>
      <c r="IN46" s="52"/>
      <c r="IO46" s="51"/>
      <c r="IP46" s="2"/>
      <c r="IQ46" s="53"/>
      <c r="IR46" s="2"/>
      <c r="IS46" s="2"/>
      <c r="IT46" s="2"/>
      <c r="IU46" s="2"/>
      <c r="IV46" s="54"/>
      <c r="IW46" s="2"/>
      <c r="IX46" s="2"/>
      <c r="IY46" s="2"/>
      <c r="IZ46" s="2"/>
      <c r="JA46" s="2"/>
      <c r="JB46" s="2"/>
    </row>
    <row r="47" spans="1:262" s="4" customFormat="1" ht="13.5" customHeight="1" x14ac:dyDescent="0.25">
      <c r="A47" s="43"/>
      <c r="B47" s="2"/>
      <c r="C47" s="5"/>
      <c r="E47" s="26"/>
      <c r="F47" s="44"/>
      <c r="G47" s="45"/>
      <c r="H47" s="2"/>
      <c r="I47" s="44"/>
      <c r="J47" s="45"/>
      <c r="K47" s="26"/>
      <c r="L47" s="45"/>
      <c r="M47" s="45"/>
      <c r="P47" s="46"/>
      <c r="Q47" s="26"/>
      <c r="R47" s="45"/>
      <c r="S47" s="45"/>
      <c r="U47" s="45"/>
      <c r="V47" s="45"/>
      <c r="W47" s="5"/>
      <c r="Y47" s="26"/>
      <c r="Z47" s="44"/>
      <c r="AA47" s="44"/>
      <c r="AB47" s="2"/>
      <c r="AC47" s="44"/>
      <c r="AD47" s="44"/>
      <c r="AE47" s="26"/>
      <c r="AF47" s="45"/>
      <c r="AG47" s="45"/>
      <c r="AJ47" s="46"/>
      <c r="AK47" s="26"/>
      <c r="AM47" s="45"/>
      <c r="AO47" s="45"/>
      <c r="AP47" s="45"/>
      <c r="AQ47" s="5"/>
      <c r="AS47" s="26"/>
      <c r="AT47" s="60"/>
      <c r="AU47" s="44"/>
      <c r="AV47" s="2"/>
      <c r="AW47" s="44"/>
      <c r="AX47" s="44"/>
      <c r="AY47" s="26"/>
      <c r="AZ47" s="45"/>
      <c r="BA47" s="45"/>
      <c r="BD47" s="46"/>
      <c r="BE47" s="26"/>
      <c r="BF47" s="45"/>
      <c r="BG47" s="45"/>
      <c r="BI47" s="45"/>
      <c r="BJ47" s="45"/>
      <c r="BK47" s="5"/>
      <c r="BM47" s="26"/>
      <c r="BN47" s="44"/>
      <c r="BO47" s="44"/>
      <c r="BP47" s="2"/>
      <c r="BQ47" s="44"/>
      <c r="BR47" s="44"/>
      <c r="BS47" s="26"/>
      <c r="BT47" s="45"/>
      <c r="BU47" s="45"/>
      <c r="BX47" s="46"/>
      <c r="BY47" s="26"/>
      <c r="BZ47" s="45"/>
      <c r="CA47" s="45"/>
      <c r="CC47" s="45"/>
      <c r="CD47" s="45"/>
      <c r="CE47" s="26"/>
      <c r="CG47" s="26"/>
      <c r="CH47" s="44"/>
      <c r="CI47" s="44"/>
      <c r="CJ47" s="2"/>
      <c r="CK47" s="44"/>
      <c r="CL47" s="44"/>
      <c r="CM47" s="26"/>
      <c r="CN47" s="45"/>
      <c r="CO47" s="45"/>
      <c r="CR47" s="46"/>
      <c r="CS47" s="26"/>
      <c r="CT47" s="45"/>
      <c r="CU47" s="45"/>
      <c r="CW47" s="45"/>
      <c r="CX47" s="45"/>
      <c r="CY47" s="5"/>
      <c r="DA47" s="26"/>
      <c r="DB47" s="44"/>
      <c r="DC47" s="44"/>
      <c r="DD47" s="2"/>
      <c r="DE47" s="44"/>
      <c r="DF47" s="44"/>
      <c r="DG47" s="26"/>
      <c r="DH47" s="45"/>
      <c r="DI47" s="45"/>
      <c r="DL47" s="46"/>
      <c r="DM47" s="26"/>
      <c r="DN47" s="45"/>
      <c r="DO47" s="45"/>
      <c r="DQ47" s="45"/>
      <c r="DR47" s="45"/>
      <c r="DS47" s="5"/>
      <c r="DU47" s="26"/>
      <c r="DV47" s="44"/>
      <c r="DW47" s="44"/>
      <c r="DX47" s="2"/>
      <c r="DY47" s="44"/>
      <c r="DZ47" s="44"/>
      <c r="EA47" s="26"/>
      <c r="EC47" s="47"/>
      <c r="EF47" s="46"/>
      <c r="EG47" s="26"/>
      <c r="EH47" s="45"/>
      <c r="EI47" s="45"/>
      <c r="EK47" s="45"/>
      <c r="EL47" s="45"/>
      <c r="EM47" s="5"/>
      <c r="EO47" s="26"/>
      <c r="EP47" s="44"/>
      <c r="EQ47" s="44"/>
      <c r="ER47" s="2"/>
      <c r="ES47" s="44"/>
      <c r="ET47" s="44"/>
      <c r="EU47" s="26"/>
      <c r="EV47" s="45"/>
      <c r="EW47" s="45"/>
      <c r="EZ47" s="46"/>
      <c r="FA47" s="26"/>
      <c r="FB47" s="45"/>
      <c r="FC47" s="45"/>
      <c r="FE47" s="45"/>
      <c r="FF47" s="45"/>
      <c r="FG47" s="5"/>
      <c r="FI47" s="26"/>
      <c r="FJ47" s="44"/>
      <c r="FK47" s="44"/>
      <c r="FL47" s="2"/>
      <c r="FM47" s="44"/>
      <c r="FN47" s="44"/>
      <c r="FO47" s="26"/>
      <c r="FP47" s="45"/>
      <c r="FQ47" s="45"/>
      <c r="FT47" s="46"/>
      <c r="FU47" s="26"/>
      <c r="FV47" s="45"/>
      <c r="FW47" s="45"/>
      <c r="FY47" s="45"/>
      <c r="FZ47" s="45"/>
      <c r="GA47" s="16"/>
      <c r="GB47" s="50"/>
      <c r="GC47" s="50"/>
      <c r="GD47" s="51"/>
      <c r="GE47" s="2"/>
      <c r="GF47" s="52"/>
      <c r="GG47" s="51"/>
      <c r="GH47" s="2"/>
      <c r="GI47" s="53"/>
      <c r="GJ47" s="2"/>
      <c r="GK47" s="2"/>
      <c r="GL47" s="2"/>
      <c r="GM47" s="2"/>
      <c r="GN47" s="54"/>
      <c r="GO47" s="2"/>
      <c r="GP47" s="2"/>
      <c r="GQ47" s="2"/>
      <c r="GR47" s="2"/>
      <c r="GS47" s="2"/>
      <c r="GT47" s="2"/>
      <c r="GU47" s="16"/>
      <c r="GV47" s="50"/>
      <c r="GW47" s="50"/>
      <c r="GX47" s="51"/>
      <c r="GY47" s="2"/>
      <c r="GZ47" s="52"/>
      <c r="HA47" s="51"/>
      <c r="HB47" s="2"/>
      <c r="HC47" s="53"/>
      <c r="HD47" s="2"/>
      <c r="HE47" s="2"/>
      <c r="HF47" s="2"/>
      <c r="HG47" s="2"/>
      <c r="HH47" s="54"/>
      <c r="HI47" s="2"/>
      <c r="HJ47" s="2"/>
      <c r="HK47" s="2"/>
      <c r="HL47" s="2"/>
      <c r="HM47" s="2"/>
      <c r="HN47" s="2"/>
      <c r="HO47" s="16"/>
      <c r="HP47" s="50"/>
      <c r="HQ47" s="50"/>
      <c r="HR47" s="51"/>
      <c r="HS47" s="2"/>
      <c r="HT47" s="52"/>
      <c r="HU47" s="51"/>
      <c r="HV47" s="2"/>
      <c r="HW47" s="53"/>
      <c r="HX47" s="2"/>
      <c r="HY47" s="2"/>
      <c r="HZ47" s="2"/>
      <c r="IA47" s="2"/>
      <c r="IB47" s="54"/>
      <c r="IC47" s="2"/>
      <c r="ID47" s="2"/>
      <c r="IE47" s="2"/>
      <c r="IF47" s="2"/>
      <c r="IG47" s="2"/>
      <c r="IH47" s="2"/>
      <c r="II47" s="16"/>
      <c r="IJ47" s="50"/>
      <c r="IK47" s="50"/>
      <c r="IL47" s="51"/>
      <c r="IM47" s="2"/>
      <c r="IN47" s="52"/>
      <c r="IO47" s="51"/>
      <c r="IP47" s="2"/>
      <c r="IQ47" s="53"/>
      <c r="IR47" s="2"/>
      <c r="IS47" s="2"/>
      <c r="IT47" s="2"/>
      <c r="IU47" s="2"/>
      <c r="IV47" s="54"/>
      <c r="IW47" s="2"/>
      <c r="IX47" s="2"/>
      <c r="IY47" s="2"/>
      <c r="IZ47" s="2"/>
      <c r="JA47" s="2"/>
      <c r="JB47" s="2"/>
    </row>
    <row r="48" spans="1:262" s="4" customFormat="1" ht="13.5" customHeight="1" x14ac:dyDescent="0.25">
      <c r="A48" s="43"/>
      <c r="B48" s="2"/>
      <c r="C48" s="5"/>
      <c r="E48" s="26"/>
      <c r="F48" s="44"/>
      <c r="G48" s="45"/>
      <c r="H48" s="2"/>
      <c r="I48" s="44"/>
      <c r="J48" s="45"/>
      <c r="K48" s="26"/>
      <c r="L48" s="45"/>
      <c r="M48" s="45"/>
      <c r="P48" s="46"/>
      <c r="Q48" s="26"/>
      <c r="R48" s="45"/>
      <c r="S48" s="45"/>
      <c r="U48" s="45"/>
      <c r="V48" s="45"/>
      <c r="W48" s="5"/>
      <c r="Y48" s="26"/>
      <c r="Z48" s="44"/>
      <c r="AA48" s="44"/>
      <c r="AB48" s="2"/>
      <c r="AC48" s="44"/>
      <c r="AD48" s="44"/>
      <c r="AE48" s="26"/>
      <c r="AF48" s="45"/>
      <c r="AG48" s="45"/>
      <c r="AJ48" s="46"/>
      <c r="AK48" s="26"/>
      <c r="AM48" s="45"/>
      <c r="AO48" s="45"/>
      <c r="AP48" s="45"/>
      <c r="AQ48" s="5"/>
      <c r="AS48" s="26"/>
      <c r="AT48" s="60"/>
      <c r="AU48" s="44"/>
      <c r="AV48" s="2"/>
      <c r="AW48" s="44"/>
      <c r="AX48" s="44"/>
      <c r="AY48" s="26"/>
      <c r="AZ48" s="45"/>
      <c r="BA48" s="45"/>
      <c r="BD48" s="46"/>
      <c r="BE48" s="26"/>
      <c r="BF48" s="45"/>
      <c r="BG48" s="45"/>
      <c r="BI48" s="45"/>
      <c r="BJ48" s="45"/>
      <c r="BK48" s="5"/>
      <c r="BM48" s="26"/>
      <c r="BN48" s="44"/>
      <c r="BO48" s="44"/>
      <c r="BP48" s="2"/>
      <c r="BQ48" s="44"/>
      <c r="BR48" s="44"/>
      <c r="BS48" s="26"/>
      <c r="BT48" s="45"/>
      <c r="BU48" s="45"/>
      <c r="BX48" s="46"/>
      <c r="BY48" s="26"/>
      <c r="BZ48" s="45"/>
      <c r="CA48" s="45"/>
      <c r="CC48" s="45"/>
      <c r="CD48" s="45"/>
      <c r="CE48" s="26"/>
      <c r="CG48" s="26"/>
      <c r="CH48" s="44"/>
      <c r="CI48" s="44"/>
      <c r="CJ48" s="2"/>
      <c r="CK48" s="44"/>
      <c r="CL48" s="44"/>
      <c r="CM48" s="26"/>
      <c r="CN48" s="45"/>
      <c r="CO48" s="45"/>
      <c r="CR48" s="46"/>
      <c r="CS48" s="26"/>
      <c r="CT48" s="45"/>
      <c r="CU48" s="45"/>
      <c r="CW48" s="45"/>
      <c r="CX48" s="45"/>
      <c r="CY48" s="5"/>
      <c r="DA48" s="26"/>
      <c r="DB48" s="44"/>
      <c r="DC48" s="44"/>
      <c r="DD48" s="2"/>
      <c r="DE48" s="44"/>
      <c r="DF48" s="44"/>
      <c r="DG48" s="26"/>
      <c r="DH48" s="45"/>
      <c r="DI48" s="45"/>
      <c r="DL48" s="46"/>
      <c r="DM48" s="26"/>
      <c r="DN48" s="45"/>
      <c r="DO48" s="45"/>
      <c r="DQ48" s="45"/>
      <c r="DR48" s="45"/>
      <c r="DS48" s="5"/>
      <c r="DU48" s="26"/>
      <c r="DV48" s="44"/>
      <c r="DW48" s="44"/>
      <c r="DX48" s="2"/>
      <c r="DY48" s="44"/>
      <c r="DZ48" s="44"/>
      <c r="EA48" s="26"/>
      <c r="EC48" s="47"/>
      <c r="EF48" s="46"/>
      <c r="EG48" s="26"/>
      <c r="EH48" s="45"/>
      <c r="EI48" s="45"/>
      <c r="EK48" s="45"/>
      <c r="EL48" s="45"/>
      <c r="EM48" s="5"/>
      <c r="EO48" s="26"/>
      <c r="EP48" s="44"/>
      <c r="EQ48" s="44"/>
      <c r="ER48" s="2"/>
      <c r="ES48" s="44"/>
      <c r="ET48" s="44"/>
      <c r="EU48" s="26"/>
      <c r="EV48" s="45"/>
      <c r="EW48" s="45"/>
      <c r="EZ48" s="46"/>
      <c r="FA48" s="26"/>
      <c r="FB48" s="45"/>
      <c r="FC48" s="45"/>
      <c r="FE48" s="45"/>
      <c r="FF48" s="45"/>
      <c r="FG48" s="5"/>
      <c r="FI48" s="26"/>
      <c r="FJ48" s="44"/>
      <c r="FK48" s="44"/>
      <c r="FL48" s="2"/>
      <c r="FM48" s="44"/>
      <c r="FN48" s="44"/>
      <c r="FO48" s="26"/>
      <c r="FP48" s="45"/>
      <c r="FQ48" s="45"/>
      <c r="FT48" s="46"/>
      <c r="FU48" s="26"/>
      <c r="FV48" s="45"/>
      <c r="FW48" s="45"/>
      <c r="FY48" s="45"/>
      <c r="FZ48" s="45"/>
      <c r="GA48" s="16"/>
      <c r="GB48" s="50"/>
      <c r="GC48" s="50"/>
      <c r="GD48" s="51"/>
      <c r="GE48" s="2"/>
      <c r="GF48" s="52"/>
      <c r="GG48" s="51"/>
      <c r="GH48" s="2"/>
      <c r="GI48" s="53"/>
      <c r="GJ48" s="2"/>
      <c r="GK48" s="2"/>
      <c r="GL48" s="2"/>
      <c r="GM48" s="2"/>
      <c r="GN48" s="54"/>
      <c r="GO48" s="2"/>
      <c r="GP48" s="2"/>
      <c r="GQ48" s="2"/>
      <c r="GR48" s="2"/>
      <c r="GS48" s="2"/>
      <c r="GT48" s="2"/>
      <c r="GU48" s="16"/>
      <c r="GV48" s="50"/>
      <c r="GW48" s="50"/>
      <c r="GX48" s="51"/>
      <c r="GY48" s="2"/>
      <c r="GZ48" s="52"/>
      <c r="HA48" s="51"/>
      <c r="HB48" s="2"/>
      <c r="HC48" s="53"/>
      <c r="HD48" s="2"/>
      <c r="HE48" s="2"/>
      <c r="HF48" s="2"/>
      <c r="HG48" s="2"/>
      <c r="HH48" s="54"/>
      <c r="HI48" s="2"/>
      <c r="HJ48" s="2"/>
      <c r="HK48" s="2"/>
      <c r="HL48" s="2"/>
      <c r="HM48" s="2"/>
      <c r="HN48" s="2"/>
      <c r="HO48" s="16"/>
      <c r="HP48" s="50"/>
      <c r="HQ48" s="50"/>
      <c r="HR48" s="51"/>
      <c r="HS48" s="2"/>
      <c r="HT48" s="52"/>
      <c r="HU48" s="51"/>
      <c r="HV48" s="2"/>
      <c r="HW48" s="53"/>
      <c r="HX48" s="2"/>
      <c r="HY48" s="2"/>
      <c r="HZ48" s="2"/>
      <c r="IA48" s="2"/>
      <c r="IB48" s="54"/>
      <c r="IC48" s="2"/>
      <c r="ID48" s="2"/>
      <c r="IE48" s="2"/>
      <c r="IF48" s="2"/>
      <c r="IG48" s="2"/>
      <c r="IH48" s="2"/>
      <c r="II48" s="16"/>
      <c r="IJ48" s="50"/>
      <c r="IK48" s="50"/>
      <c r="IL48" s="51"/>
      <c r="IM48" s="2"/>
      <c r="IN48" s="52"/>
      <c r="IO48" s="51"/>
      <c r="IP48" s="2"/>
      <c r="IQ48" s="53"/>
      <c r="IR48" s="2"/>
      <c r="IS48" s="2"/>
      <c r="IT48" s="2"/>
      <c r="IU48" s="2"/>
      <c r="IV48" s="54"/>
      <c r="IW48" s="2"/>
      <c r="IX48" s="2"/>
      <c r="IY48" s="2"/>
      <c r="IZ48" s="2"/>
      <c r="JA48" s="2"/>
      <c r="JB48" s="2"/>
    </row>
    <row r="49" spans="1:262" s="4" customFormat="1" ht="13.5" customHeight="1" x14ac:dyDescent="0.25">
      <c r="A49" s="43"/>
      <c r="B49" s="2"/>
      <c r="C49" s="5"/>
      <c r="E49" s="26"/>
      <c r="F49" s="44"/>
      <c r="G49" s="45"/>
      <c r="H49" s="2"/>
      <c r="I49" s="44"/>
      <c r="J49" s="45"/>
      <c r="K49" s="26"/>
      <c r="L49" s="45"/>
      <c r="M49" s="45"/>
      <c r="P49" s="46"/>
      <c r="Q49" s="26"/>
      <c r="R49" s="45"/>
      <c r="S49" s="45"/>
      <c r="U49" s="45"/>
      <c r="V49" s="45"/>
      <c r="W49" s="5"/>
      <c r="Y49" s="26"/>
      <c r="Z49" s="44"/>
      <c r="AA49" s="44"/>
      <c r="AB49" s="2"/>
      <c r="AC49" s="44"/>
      <c r="AD49" s="44"/>
      <c r="AE49" s="26"/>
      <c r="AF49" s="45"/>
      <c r="AG49" s="45"/>
      <c r="AJ49" s="46"/>
      <c r="AK49" s="26"/>
      <c r="AM49" s="45"/>
      <c r="AO49" s="45"/>
      <c r="AP49" s="45"/>
      <c r="AQ49" s="5"/>
      <c r="AS49" s="26"/>
      <c r="AT49" s="60"/>
      <c r="AU49" s="44"/>
      <c r="AV49" s="2"/>
      <c r="AW49" s="44"/>
      <c r="AX49" s="44"/>
      <c r="AY49" s="26"/>
      <c r="AZ49" s="45"/>
      <c r="BA49" s="45"/>
      <c r="BD49" s="46"/>
      <c r="BE49" s="26"/>
      <c r="BF49" s="45"/>
      <c r="BG49" s="45"/>
      <c r="BI49" s="45"/>
      <c r="BJ49" s="45"/>
      <c r="BK49" s="5"/>
      <c r="BM49" s="26"/>
      <c r="BN49" s="44"/>
      <c r="BO49" s="44"/>
      <c r="BP49" s="2"/>
      <c r="BQ49" s="44"/>
      <c r="BR49" s="44"/>
      <c r="BS49" s="26"/>
      <c r="BT49" s="45"/>
      <c r="BU49" s="45"/>
      <c r="BX49" s="46"/>
      <c r="BY49" s="26"/>
      <c r="BZ49" s="45"/>
      <c r="CA49" s="45"/>
      <c r="CC49" s="45"/>
      <c r="CD49" s="45"/>
      <c r="CE49" s="26"/>
      <c r="CG49" s="26"/>
      <c r="CH49" s="44"/>
      <c r="CI49" s="44"/>
      <c r="CJ49" s="2"/>
      <c r="CK49" s="44"/>
      <c r="CL49" s="44"/>
      <c r="CM49" s="26"/>
      <c r="CN49" s="45"/>
      <c r="CO49" s="45"/>
      <c r="CR49" s="46"/>
      <c r="CS49" s="26"/>
      <c r="CT49" s="45"/>
      <c r="CU49" s="45"/>
      <c r="CW49" s="45"/>
      <c r="CX49" s="45"/>
      <c r="CY49" s="5"/>
      <c r="DA49" s="26"/>
      <c r="DB49" s="44"/>
      <c r="DC49" s="44"/>
      <c r="DD49" s="2"/>
      <c r="DE49" s="44"/>
      <c r="DF49" s="44"/>
      <c r="DG49" s="26"/>
      <c r="DH49" s="45"/>
      <c r="DI49" s="45"/>
      <c r="DL49" s="46"/>
      <c r="DM49" s="26"/>
      <c r="DN49" s="45"/>
      <c r="DO49" s="45"/>
      <c r="DQ49" s="45"/>
      <c r="DR49" s="45"/>
      <c r="DS49" s="5"/>
      <c r="DU49" s="26"/>
      <c r="DV49" s="44"/>
      <c r="DW49" s="44"/>
      <c r="DX49" s="2"/>
      <c r="DY49" s="44"/>
      <c r="DZ49" s="44"/>
      <c r="EA49" s="26"/>
      <c r="EC49" s="47"/>
      <c r="EF49" s="46"/>
      <c r="EG49" s="26"/>
      <c r="EH49" s="45"/>
      <c r="EI49" s="45"/>
      <c r="EK49" s="45"/>
      <c r="EL49" s="45"/>
      <c r="EM49" s="5"/>
      <c r="EO49" s="26"/>
      <c r="EP49" s="44"/>
      <c r="EQ49" s="44"/>
      <c r="ER49" s="2"/>
      <c r="ES49" s="44"/>
      <c r="ET49" s="44"/>
      <c r="EU49" s="26"/>
      <c r="EV49" s="45"/>
      <c r="EW49" s="45"/>
      <c r="EZ49" s="46"/>
      <c r="FA49" s="26"/>
      <c r="FB49" s="45"/>
      <c r="FC49" s="45"/>
      <c r="FE49" s="45"/>
      <c r="FF49" s="45"/>
      <c r="FG49" s="5"/>
      <c r="FI49" s="26"/>
      <c r="FJ49" s="44"/>
      <c r="FK49" s="44"/>
      <c r="FL49" s="2"/>
      <c r="FM49" s="44"/>
      <c r="FN49" s="44"/>
      <c r="FO49" s="26"/>
      <c r="FP49" s="45"/>
      <c r="FQ49" s="45"/>
      <c r="FT49" s="46"/>
      <c r="FU49" s="26"/>
      <c r="FV49" s="45"/>
      <c r="FW49" s="45"/>
      <c r="FY49" s="45"/>
      <c r="FZ49" s="45"/>
      <c r="GA49" s="16"/>
      <c r="GB49" s="50"/>
      <c r="GC49" s="50"/>
      <c r="GD49" s="51"/>
      <c r="GE49" s="2"/>
      <c r="GF49" s="52"/>
      <c r="GG49" s="51"/>
      <c r="GH49" s="2"/>
      <c r="GI49" s="53"/>
      <c r="GJ49" s="2"/>
      <c r="GK49" s="2"/>
      <c r="GL49" s="2"/>
      <c r="GM49" s="2"/>
      <c r="GN49" s="54"/>
      <c r="GO49" s="2"/>
      <c r="GP49" s="2"/>
      <c r="GQ49" s="2"/>
      <c r="GR49" s="2"/>
      <c r="GS49" s="2"/>
      <c r="GT49" s="2"/>
      <c r="GU49" s="16"/>
      <c r="GV49" s="50"/>
      <c r="GW49" s="50"/>
      <c r="GX49" s="51"/>
      <c r="GY49" s="2"/>
      <c r="GZ49" s="52"/>
      <c r="HA49" s="51"/>
      <c r="HB49" s="2"/>
      <c r="HC49" s="53"/>
      <c r="HD49" s="2"/>
      <c r="HE49" s="2"/>
      <c r="HF49" s="2"/>
      <c r="HG49" s="2"/>
      <c r="HH49" s="54"/>
      <c r="HI49" s="2"/>
      <c r="HJ49" s="2"/>
      <c r="HK49" s="2"/>
      <c r="HL49" s="2"/>
      <c r="HM49" s="2"/>
      <c r="HN49" s="2"/>
      <c r="HO49" s="16"/>
      <c r="HP49" s="50"/>
      <c r="HQ49" s="50"/>
      <c r="HR49" s="51"/>
      <c r="HS49" s="2"/>
      <c r="HT49" s="52"/>
      <c r="HU49" s="51"/>
      <c r="HV49" s="2"/>
      <c r="HW49" s="53"/>
      <c r="HX49" s="2"/>
      <c r="HY49" s="2"/>
      <c r="HZ49" s="2"/>
      <c r="IA49" s="2"/>
      <c r="IB49" s="54"/>
      <c r="IC49" s="2"/>
      <c r="ID49" s="2"/>
      <c r="IE49" s="2"/>
      <c r="IF49" s="2"/>
      <c r="IG49" s="2"/>
      <c r="IH49" s="2"/>
      <c r="II49" s="16"/>
      <c r="IJ49" s="50"/>
      <c r="IK49" s="50"/>
      <c r="IL49" s="51"/>
      <c r="IM49" s="2"/>
      <c r="IN49" s="52"/>
      <c r="IO49" s="51"/>
      <c r="IP49" s="2"/>
      <c r="IQ49" s="53"/>
      <c r="IR49" s="2"/>
      <c r="IS49" s="2"/>
      <c r="IT49" s="2"/>
      <c r="IU49" s="2"/>
      <c r="IV49" s="54"/>
      <c r="IW49" s="2"/>
      <c r="IX49" s="2"/>
      <c r="IY49" s="2"/>
      <c r="IZ49" s="2"/>
      <c r="JA49" s="2"/>
      <c r="JB49" s="2"/>
    </row>
    <row r="50" spans="1:262" s="4" customFormat="1" ht="13.5" customHeight="1" x14ac:dyDescent="0.25">
      <c r="A50" s="43"/>
      <c r="B50" s="2"/>
      <c r="C50" s="5"/>
      <c r="E50" s="26"/>
      <c r="F50" s="44"/>
      <c r="G50" s="45"/>
      <c r="H50" s="2"/>
      <c r="I50" s="44"/>
      <c r="J50" s="45"/>
      <c r="K50" s="26"/>
      <c r="L50" s="45"/>
      <c r="M50" s="45"/>
      <c r="P50" s="46"/>
      <c r="Q50" s="26"/>
      <c r="R50" s="45"/>
      <c r="S50" s="45"/>
      <c r="U50" s="45"/>
      <c r="V50" s="45"/>
      <c r="W50" s="5"/>
      <c r="Y50" s="26"/>
      <c r="Z50" s="44"/>
      <c r="AA50" s="44"/>
      <c r="AB50" s="2"/>
      <c r="AC50" s="44"/>
      <c r="AD50" s="44"/>
      <c r="AE50" s="26"/>
      <c r="AF50" s="45"/>
      <c r="AG50" s="45"/>
      <c r="AJ50" s="46"/>
      <c r="AK50" s="26"/>
      <c r="AM50" s="45"/>
      <c r="AO50" s="45"/>
      <c r="AP50" s="45"/>
      <c r="AQ50" s="5"/>
      <c r="AS50" s="26"/>
      <c r="AT50" s="60"/>
      <c r="AU50" s="44"/>
      <c r="AV50" s="2"/>
      <c r="AW50" s="44"/>
      <c r="AX50" s="44"/>
      <c r="AY50" s="26"/>
      <c r="AZ50" s="45"/>
      <c r="BA50" s="45"/>
      <c r="BD50" s="46"/>
      <c r="BE50" s="26"/>
      <c r="BF50" s="45"/>
      <c r="BG50" s="45"/>
      <c r="BI50" s="45"/>
      <c r="BJ50" s="45"/>
      <c r="BK50" s="5"/>
      <c r="BM50" s="26"/>
      <c r="BN50" s="44"/>
      <c r="BO50" s="44"/>
      <c r="BP50" s="2"/>
      <c r="BQ50" s="44"/>
      <c r="BR50" s="44"/>
      <c r="BS50" s="26"/>
      <c r="BT50" s="45"/>
      <c r="BU50" s="45"/>
      <c r="BX50" s="46"/>
      <c r="BY50" s="26"/>
      <c r="BZ50" s="45"/>
      <c r="CA50" s="45"/>
      <c r="CC50" s="45"/>
      <c r="CD50" s="45"/>
      <c r="CE50" s="26"/>
      <c r="CG50" s="26"/>
      <c r="CH50" s="44"/>
      <c r="CI50" s="44"/>
      <c r="CJ50" s="2"/>
      <c r="CK50" s="44"/>
      <c r="CL50" s="44"/>
      <c r="CM50" s="26"/>
      <c r="CN50" s="45"/>
      <c r="CO50" s="45"/>
      <c r="CR50" s="46"/>
      <c r="CS50" s="26"/>
      <c r="CT50" s="45"/>
      <c r="CU50" s="45"/>
      <c r="CW50" s="45"/>
      <c r="CX50" s="45"/>
      <c r="CY50" s="5"/>
      <c r="DA50" s="26"/>
      <c r="DB50" s="44"/>
      <c r="DC50" s="44"/>
      <c r="DD50" s="2"/>
      <c r="DE50" s="44"/>
      <c r="DF50" s="44"/>
      <c r="DG50" s="26"/>
      <c r="DH50" s="45"/>
      <c r="DI50" s="45"/>
      <c r="DL50" s="46"/>
      <c r="DM50" s="26"/>
      <c r="DN50" s="45"/>
      <c r="DO50" s="45"/>
      <c r="DQ50" s="45"/>
      <c r="DR50" s="45"/>
      <c r="DS50" s="5"/>
      <c r="DU50" s="26"/>
      <c r="DV50" s="44"/>
      <c r="DW50" s="44"/>
      <c r="DX50" s="2"/>
      <c r="DY50" s="44"/>
      <c r="DZ50" s="44"/>
      <c r="EA50" s="26"/>
      <c r="EC50" s="47"/>
      <c r="EF50" s="46"/>
      <c r="EG50" s="26"/>
      <c r="EH50" s="45"/>
      <c r="EI50" s="45"/>
      <c r="EK50" s="45"/>
      <c r="EL50" s="45"/>
      <c r="EM50" s="5"/>
      <c r="EO50" s="26"/>
      <c r="EP50" s="44"/>
      <c r="EQ50" s="44"/>
      <c r="ER50" s="2"/>
      <c r="ES50" s="44"/>
      <c r="ET50" s="44"/>
      <c r="EU50" s="26"/>
      <c r="EV50" s="45"/>
      <c r="EW50" s="45"/>
      <c r="EZ50" s="46"/>
      <c r="FA50" s="26"/>
      <c r="FB50" s="45"/>
      <c r="FC50" s="45"/>
      <c r="FE50" s="45"/>
      <c r="FF50" s="45"/>
      <c r="FG50" s="5"/>
      <c r="FI50" s="26"/>
      <c r="FJ50" s="44"/>
      <c r="FK50" s="44"/>
      <c r="FL50" s="2"/>
      <c r="FM50" s="44"/>
      <c r="FN50" s="44"/>
      <c r="FO50" s="26"/>
      <c r="FP50" s="45"/>
      <c r="FQ50" s="45"/>
      <c r="FT50" s="46"/>
      <c r="FU50" s="26"/>
      <c r="FV50" s="45"/>
      <c r="FW50" s="45"/>
      <c r="FY50" s="45"/>
      <c r="FZ50" s="45"/>
      <c r="GA50" s="16"/>
      <c r="GB50" s="50"/>
      <c r="GC50" s="50"/>
      <c r="GD50" s="51"/>
      <c r="GE50" s="2"/>
      <c r="GF50" s="52"/>
      <c r="GG50" s="51"/>
      <c r="GH50" s="2"/>
      <c r="GI50" s="53"/>
      <c r="GJ50" s="2"/>
      <c r="GK50" s="2"/>
      <c r="GL50" s="2"/>
      <c r="GM50" s="2"/>
      <c r="GN50" s="54"/>
      <c r="GO50" s="2"/>
      <c r="GP50" s="2"/>
      <c r="GQ50" s="2"/>
      <c r="GR50" s="2"/>
      <c r="GS50" s="2"/>
      <c r="GT50" s="2"/>
      <c r="GU50" s="16"/>
      <c r="GV50" s="50"/>
      <c r="GW50" s="50"/>
      <c r="GX50" s="51"/>
      <c r="GY50" s="2"/>
      <c r="GZ50" s="52"/>
      <c r="HA50" s="51"/>
      <c r="HB50" s="2"/>
      <c r="HC50" s="53"/>
      <c r="HD50" s="2"/>
      <c r="HE50" s="2"/>
      <c r="HF50" s="2"/>
      <c r="HG50" s="2"/>
      <c r="HH50" s="54"/>
      <c r="HI50" s="2"/>
      <c r="HJ50" s="2"/>
      <c r="HK50" s="2"/>
      <c r="HL50" s="2"/>
      <c r="HM50" s="2"/>
      <c r="HN50" s="2"/>
      <c r="HO50" s="16"/>
      <c r="HP50" s="50"/>
      <c r="HQ50" s="50"/>
      <c r="HR50" s="51"/>
      <c r="HS50" s="2"/>
      <c r="HT50" s="52"/>
      <c r="HU50" s="51"/>
      <c r="HV50" s="2"/>
      <c r="HW50" s="53"/>
      <c r="HX50" s="2"/>
      <c r="HY50" s="2"/>
      <c r="HZ50" s="2"/>
      <c r="IA50" s="2"/>
      <c r="IB50" s="54"/>
      <c r="IC50" s="2"/>
      <c r="ID50" s="2"/>
      <c r="IE50" s="2"/>
      <c r="IF50" s="2"/>
      <c r="IG50" s="2"/>
      <c r="IH50" s="2"/>
      <c r="II50" s="16"/>
      <c r="IJ50" s="50"/>
      <c r="IK50" s="50"/>
      <c r="IL50" s="51"/>
      <c r="IM50" s="2"/>
      <c r="IN50" s="52"/>
      <c r="IO50" s="51"/>
      <c r="IP50" s="2"/>
      <c r="IQ50" s="53"/>
      <c r="IR50" s="2"/>
      <c r="IS50" s="2"/>
      <c r="IT50" s="2"/>
      <c r="IU50" s="2"/>
      <c r="IV50" s="54"/>
      <c r="IW50" s="2"/>
      <c r="IX50" s="2"/>
      <c r="IY50" s="2"/>
      <c r="IZ50" s="2"/>
      <c r="JA50" s="2"/>
      <c r="JB50" s="2"/>
    </row>
    <row r="51" spans="1:262" s="4" customFormat="1" ht="13.5" customHeight="1" x14ac:dyDescent="0.25">
      <c r="A51" s="43"/>
      <c r="B51" s="2"/>
      <c r="C51" s="5"/>
      <c r="E51" s="26"/>
      <c r="F51" s="44"/>
      <c r="G51" s="45"/>
      <c r="H51" s="2"/>
      <c r="I51" s="44"/>
      <c r="J51" s="45"/>
      <c r="K51" s="26"/>
      <c r="L51" s="45"/>
      <c r="M51" s="45"/>
      <c r="P51" s="46"/>
      <c r="Q51" s="26"/>
      <c r="R51" s="45"/>
      <c r="S51" s="45"/>
      <c r="U51" s="45"/>
      <c r="V51" s="45"/>
      <c r="W51" s="5"/>
      <c r="Y51" s="26"/>
      <c r="Z51" s="44"/>
      <c r="AA51" s="44"/>
      <c r="AB51" s="2"/>
      <c r="AC51" s="44"/>
      <c r="AD51" s="44"/>
      <c r="AE51" s="26"/>
      <c r="AF51" s="45"/>
      <c r="AG51" s="45"/>
      <c r="AJ51" s="46"/>
      <c r="AK51" s="26"/>
      <c r="AM51" s="45"/>
      <c r="AO51" s="45"/>
      <c r="AP51" s="45"/>
      <c r="AQ51" s="5"/>
      <c r="AS51" s="26"/>
      <c r="AT51" s="44"/>
      <c r="AU51" s="44"/>
      <c r="AV51" s="2"/>
      <c r="AW51" s="44"/>
      <c r="AX51" s="44"/>
      <c r="AY51" s="26"/>
      <c r="AZ51" s="45"/>
      <c r="BA51" s="45"/>
      <c r="BD51" s="46"/>
      <c r="BE51" s="26"/>
      <c r="BF51" s="45"/>
      <c r="BG51" s="45"/>
      <c r="BI51" s="45"/>
      <c r="BJ51" s="45"/>
      <c r="BK51" s="5"/>
      <c r="BM51" s="26"/>
      <c r="BN51" s="44"/>
      <c r="BO51" s="44"/>
      <c r="BP51" s="2"/>
      <c r="BQ51" s="44"/>
      <c r="BR51" s="44"/>
      <c r="BS51" s="26"/>
      <c r="BT51" s="45"/>
      <c r="BU51" s="45"/>
      <c r="BX51" s="46"/>
      <c r="BY51" s="26"/>
      <c r="BZ51" s="45"/>
      <c r="CA51" s="45"/>
      <c r="CC51" s="45"/>
      <c r="CD51" s="45"/>
      <c r="CE51" s="26"/>
      <c r="CG51" s="26"/>
      <c r="CH51" s="44"/>
      <c r="CI51" s="44"/>
      <c r="CJ51" s="2"/>
      <c r="CK51" s="44"/>
      <c r="CL51" s="44"/>
      <c r="CM51" s="26"/>
      <c r="CN51" s="45"/>
      <c r="CO51" s="45"/>
      <c r="CR51" s="46"/>
      <c r="CS51" s="26"/>
      <c r="CT51" s="45"/>
      <c r="CU51" s="45"/>
      <c r="CW51" s="45"/>
      <c r="CX51" s="45"/>
      <c r="CY51" s="5"/>
      <c r="DA51" s="26"/>
      <c r="DB51" s="44"/>
      <c r="DC51" s="44"/>
      <c r="DD51" s="2"/>
      <c r="DE51" s="44"/>
      <c r="DF51" s="44"/>
      <c r="DG51" s="26"/>
      <c r="DH51" s="45"/>
      <c r="DI51" s="45"/>
      <c r="DL51" s="46"/>
      <c r="DM51" s="26"/>
      <c r="DN51" s="45"/>
      <c r="DO51" s="45"/>
      <c r="DQ51" s="45"/>
      <c r="DR51" s="45"/>
      <c r="DS51" s="5"/>
      <c r="DU51" s="26"/>
      <c r="DV51" s="44"/>
      <c r="DW51" s="44"/>
      <c r="DX51" s="2"/>
      <c r="DY51" s="44"/>
      <c r="DZ51" s="44"/>
      <c r="EA51" s="26"/>
      <c r="EC51" s="47"/>
      <c r="EF51" s="46"/>
      <c r="EG51" s="26"/>
      <c r="EH51" s="45"/>
      <c r="EI51" s="45"/>
      <c r="EK51" s="45"/>
      <c r="EL51" s="45"/>
      <c r="EM51" s="5"/>
      <c r="EO51" s="26"/>
      <c r="EP51" s="44"/>
      <c r="EQ51" s="44"/>
      <c r="ER51" s="2"/>
      <c r="ES51" s="44"/>
      <c r="ET51" s="44"/>
      <c r="EU51" s="26"/>
      <c r="EV51" s="45"/>
      <c r="EW51" s="45"/>
      <c r="EZ51" s="46"/>
      <c r="FA51" s="26"/>
      <c r="FB51" s="45"/>
      <c r="FC51" s="45"/>
      <c r="FE51" s="45"/>
      <c r="FF51" s="45"/>
      <c r="FG51" s="5"/>
      <c r="FI51" s="26"/>
      <c r="FJ51" s="44"/>
      <c r="FK51" s="44"/>
      <c r="FL51" s="2"/>
      <c r="FM51" s="44"/>
      <c r="FN51" s="44"/>
      <c r="FO51" s="26"/>
      <c r="FP51" s="45"/>
      <c r="FQ51" s="45"/>
      <c r="FT51" s="46"/>
      <c r="FU51" s="26"/>
      <c r="FV51" s="45"/>
      <c r="FW51" s="45"/>
      <c r="FY51" s="45"/>
      <c r="FZ51" s="45"/>
      <c r="GA51" s="16"/>
      <c r="GB51" s="50"/>
      <c r="GC51" s="50"/>
      <c r="GD51" s="56"/>
      <c r="GE51" s="2"/>
      <c r="GF51" s="50"/>
      <c r="GG51" s="51"/>
      <c r="GH51" s="2"/>
      <c r="GI51" s="53"/>
      <c r="GJ51" s="2"/>
      <c r="GK51" s="2"/>
      <c r="GL51" s="2"/>
      <c r="GM51" s="2"/>
      <c r="GN51" s="54"/>
      <c r="GO51" s="2"/>
      <c r="GP51" s="2"/>
      <c r="GQ51" s="2"/>
      <c r="GR51" s="2"/>
      <c r="GS51" s="2"/>
      <c r="GT51" s="2"/>
      <c r="GU51" s="16"/>
      <c r="GV51" s="50"/>
      <c r="GW51" s="50"/>
      <c r="GX51" s="56"/>
      <c r="GY51" s="2"/>
      <c r="GZ51" s="50"/>
      <c r="HA51" s="51"/>
      <c r="HB51" s="2"/>
      <c r="HC51" s="53"/>
      <c r="HD51" s="2"/>
      <c r="HE51" s="2"/>
      <c r="HF51" s="2"/>
      <c r="HG51" s="2"/>
      <c r="HH51" s="54"/>
      <c r="HI51" s="2"/>
      <c r="HJ51" s="2"/>
      <c r="HK51" s="2"/>
      <c r="HL51" s="2"/>
      <c r="HM51" s="2"/>
      <c r="HN51" s="2"/>
      <c r="HO51" s="16"/>
      <c r="HP51" s="50"/>
      <c r="HQ51" s="50"/>
      <c r="HR51" s="56"/>
      <c r="HS51" s="2"/>
      <c r="HT51" s="50"/>
      <c r="HU51" s="51"/>
      <c r="HV51" s="2"/>
      <c r="HW51" s="53"/>
      <c r="HX51" s="2"/>
      <c r="HY51" s="2"/>
      <c r="HZ51" s="2"/>
      <c r="IA51" s="2"/>
      <c r="IB51" s="54"/>
      <c r="IC51" s="2"/>
      <c r="ID51" s="2"/>
      <c r="IE51" s="2"/>
      <c r="IF51" s="2"/>
      <c r="IG51" s="2"/>
      <c r="IH51" s="2"/>
      <c r="II51" s="16"/>
      <c r="IJ51" s="50"/>
      <c r="IK51" s="50"/>
      <c r="IL51" s="56"/>
      <c r="IM51" s="2"/>
      <c r="IN51" s="50"/>
      <c r="IO51" s="51"/>
      <c r="IP51" s="2"/>
      <c r="IQ51" s="53"/>
      <c r="IR51" s="2"/>
      <c r="IS51" s="2"/>
      <c r="IT51" s="2"/>
      <c r="IU51" s="2"/>
      <c r="IV51" s="54"/>
      <c r="IW51" s="2"/>
      <c r="IX51" s="2"/>
      <c r="IY51" s="2"/>
      <c r="IZ51" s="2"/>
      <c r="JA51" s="2"/>
      <c r="JB51" s="2"/>
    </row>
    <row r="52" spans="1:262" s="4" customFormat="1" ht="13.5" customHeight="1" x14ac:dyDescent="0.25">
      <c r="A52" s="43"/>
      <c r="B52" s="2"/>
      <c r="C52" s="5"/>
      <c r="E52" s="26"/>
      <c r="F52" s="44"/>
      <c r="G52" s="45"/>
      <c r="H52" s="2"/>
      <c r="I52" s="44"/>
      <c r="J52" s="45"/>
      <c r="K52" s="26"/>
      <c r="L52" s="45"/>
      <c r="M52" s="45"/>
      <c r="P52" s="46"/>
      <c r="Q52" s="26"/>
      <c r="R52" s="45"/>
      <c r="S52" s="45"/>
      <c r="U52" s="45"/>
      <c r="V52" s="45"/>
      <c r="W52" s="5"/>
      <c r="Y52" s="26"/>
      <c r="Z52" s="44"/>
      <c r="AA52" s="44"/>
      <c r="AB52" s="2"/>
      <c r="AC52" s="44"/>
      <c r="AD52" s="44"/>
      <c r="AE52" s="26"/>
      <c r="AF52" s="45"/>
      <c r="AG52" s="45"/>
      <c r="AJ52" s="46"/>
      <c r="AK52" s="26"/>
      <c r="AM52" s="45"/>
      <c r="AO52" s="45"/>
      <c r="AP52" s="45"/>
      <c r="AQ52" s="5"/>
      <c r="AS52" s="26"/>
      <c r="AT52" s="44"/>
      <c r="AU52" s="44"/>
      <c r="AV52" s="2"/>
      <c r="AW52" s="44"/>
      <c r="AX52" s="44"/>
      <c r="AY52" s="26"/>
      <c r="AZ52" s="45"/>
      <c r="BA52" s="45"/>
      <c r="BD52" s="46"/>
      <c r="BE52" s="26"/>
      <c r="BF52" s="45"/>
      <c r="BG52" s="45"/>
      <c r="BI52" s="45"/>
      <c r="BJ52" s="45"/>
      <c r="BK52" s="5"/>
      <c r="BM52" s="26"/>
      <c r="BN52" s="44"/>
      <c r="BO52" s="44"/>
      <c r="BP52" s="2"/>
      <c r="BQ52" s="44"/>
      <c r="BR52" s="44"/>
      <c r="BS52" s="26"/>
      <c r="BT52" s="45"/>
      <c r="BU52" s="45"/>
      <c r="BX52" s="46"/>
      <c r="BY52" s="26"/>
      <c r="BZ52" s="45"/>
      <c r="CA52" s="45"/>
      <c r="CC52" s="45"/>
      <c r="CD52" s="45"/>
      <c r="CE52" s="26"/>
      <c r="CG52" s="26"/>
      <c r="CH52" s="44"/>
      <c r="CI52" s="44"/>
      <c r="CJ52" s="2"/>
      <c r="CK52" s="44"/>
      <c r="CL52" s="44"/>
      <c r="CM52" s="26"/>
      <c r="CN52" s="45"/>
      <c r="CO52" s="45"/>
      <c r="CR52" s="46"/>
      <c r="CS52" s="26"/>
      <c r="CT52" s="45"/>
      <c r="CU52" s="45"/>
      <c r="CW52" s="45"/>
      <c r="CX52" s="45"/>
      <c r="CY52" s="5"/>
      <c r="DA52" s="26"/>
      <c r="DB52" s="44"/>
      <c r="DC52" s="44"/>
      <c r="DD52" s="2"/>
      <c r="DE52" s="44"/>
      <c r="DF52" s="44"/>
      <c r="DG52" s="26"/>
      <c r="DH52" s="45"/>
      <c r="DI52" s="45"/>
      <c r="DL52" s="46"/>
      <c r="DM52" s="26"/>
      <c r="DN52" s="45"/>
      <c r="DO52" s="45"/>
      <c r="DQ52" s="45"/>
      <c r="DR52" s="45"/>
      <c r="DS52" s="5"/>
      <c r="DU52" s="26"/>
      <c r="DV52" s="44"/>
      <c r="DW52" s="44"/>
      <c r="DX52" s="2"/>
      <c r="DY52" s="44"/>
      <c r="DZ52" s="44"/>
      <c r="EA52" s="26"/>
      <c r="EC52" s="47"/>
      <c r="EF52" s="46"/>
      <c r="EG52" s="26"/>
      <c r="EH52" s="45"/>
      <c r="EI52" s="45"/>
      <c r="EK52" s="45"/>
      <c r="EL52" s="45"/>
      <c r="EM52" s="5"/>
      <c r="EO52" s="26"/>
      <c r="EP52" s="44"/>
      <c r="EQ52" s="44"/>
      <c r="ER52" s="2"/>
      <c r="ES52" s="44"/>
      <c r="ET52" s="44"/>
      <c r="EU52" s="26"/>
      <c r="EV52" s="45"/>
      <c r="EW52" s="45"/>
      <c r="EZ52" s="46"/>
      <c r="FA52" s="26"/>
      <c r="FB52" s="45"/>
      <c r="FC52" s="45"/>
      <c r="FE52" s="45"/>
      <c r="FF52" s="45"/>
      <c r="FG52" s="5"/>
      <c r="FI52" s="26"/>
      <c r="FJ52" s="44"/>
      <c r="FK52" s="44"/>
      <c r="FL52" s="2"/>
      <c r="FM52" s="44"/>
      <c r="FN52" s="44"/>
      <c r="FO52" s="26"/>
      <c r="FP52" s="45"/>
      <c r="FQ52" s="45"/>
      <c r="FT52" s="46"/>
      <c r="FU52" s="26"/>
      <c r="FV52" s="45"/>
      <c r="FW52" s="45"/>
      <c r="FY52" s="45"/>
      <c r="FZ52" s="45"/>
      <c r="GA52" s="16"/>
      <c r="GB52" s="50"/>
      <c r="GC52" s="50"/>
      <c r="GD52" s="56"/>
      <c r="GE52" s="2"/>
      <c r="GF52" s="50"/>
      <c r="GG52" s="51"/>
      <c r="GH52" s="2"/>
      <c r="GI52" s="53"/>
      <c r="GJ52" s="2"/>
      <c r="GK52" s="2"/>
      <c r="GL52" s="2"/>
      <c r="GM52" s="2"/>
      <c r="GN52" s="54"/>
      <c r="GO52" s="2"/>
      <c r="GP52" s="2"/>
      <c r="GQ52" s="2"/>
      <c r="GR52" s="2"/>
      <c r="GS52" s="2"/>
      <c r="GT52" s="2"/>
      <c r="GU52" s="16"/>
      <c r="GV52" s="50"/>
      <c r="GW52" s="50"/>
      <c r="GX52" s="56"/>
      <c r="GY52" s="2"/>
      <c r="GZ52" s="50"/>
      <c r="HA52" s="51"/>
      <c r="HB52" s="2"/>
      <c r="HC52" s="53"/>
      <c r="HD52" s="2"/>
      <c r="HE52" s="2"/>
      <c r="HF52" s="2"/>
      <c r="HG52" s="2"/>
      <c r="HH52" s="54"/>
      <c r="HI52" s="2"/>
      <c r="HJ52" s="2"/>
      <c r="HK52" s="2"/>
      <c r="HL52" s="2"/>
      <c r="HM52" s="2"/>
      <c r="HN52" s="2"/>
      <c r="HO52" s="16"/>
      <c r="HP52" s="50"/>
      <c r="HQ52" s="50"/>
      <c r="HR52" s="56"/>
      <c r="HS52" s="2"/>
      <c r="HT52" s="50"/>
      <c r="HU52" s="51"/>
      <c r="HV52" s="2"/>
      <c r="HW52" s="53"/>
      <c r="HX52" s="2"/>
      <c r="HY52" s="2"/>
      <c r="HZ52" s="2"/>
      <c r="IA52" s="2"/>
      <c r="IB52" s="54"/>
      <c r="IC52" s="2"/>
      <c r="ID52" s="2"/>
      <c r="IE52" s="2"/>
      <c r="IF52" s="2"/>
      <c r="IG52" s="2"/>
      <c r="IH52" s="2"/>
      <c r="II52" s="16"/>
      <c r="IJ52" s="50"/>
      <c r="IK52" s="50"/>
      <c r="IL52" s="56"/>
      <c r="IM52" s="2"/>
      <c r="IN52" s="50"/>
      <c r="IO52" s="51"/>
      <c r="IP52" s="2"/>
      <c r="IQ52" s="53"/>
      <c r="IR52" s="2"/>
      <c r="IS52" s="2"/>
      <c r="IT52" s="2"/>
      <c r="IU52" s="2"/>
      <c r="IV52" s="54"/>
      <c r="IW52" s="2"/>
      <c r="IX52" s="2"/>
      <c r="IY52" s="2"/>
      <c r="IZ52" s="2"/>
      <c r="JA52" s="2"/>
      <c r="JB52" s="2"/>
    </row>
    <row r="53" spans="1:262" s="4" customFormat="1" ht="13.5" customHeight="1" x14ac:dyDescent="0.25">
      <c r="A53" s="43"/>
      <c r="B53" s="2"/>
      <c r="C53" s="5"/>
      <c r="E53" s="26"/>
      <c r="F53" s="44"/>
      <c r="G53" s="45"/>
      <c r="H53" s="2"/>
      <c r="I53" s="44"/>
      <c r="J53" s="45"/>
      <c r="K53" s="26"/>
      <c r="L53" s="45"/>
      <c r="M53" s="45"/>
      <c r="P53" s="46"/>
      <c r="Q53" s="26"/>
      <c r="R53" s="45"/>
      <c r="S53" s="45"/>
      <c r="U53" s="45"/>
      <c r="V53" s="45"/>
      <c r="W53" s="5"/>
      <c r="Y53" s="26"/>
      <c r="Z53" s="44"/>
      <c r="AA53" s="44"/>
      <c r="AB53" s="2"/>
      <c r="AC53" s="44"/>
      <c r="AD53" s="44"/>
      <c r="AE53" s="26"/>
      <c r="AF53" s="45"/>
      <c r="AG53" s="45"/>
      <c r="AJ53" s="46"/>
      <c r="AK53" s="26"/>
      <c r="AM53" s="45"/>
      <c r="AO53" s="45"/>
      <c r="AP53" s="45"/>
      <c r="AQ53" s="5"/>
      <c r="AS53" s="26"/>
      <c r="AT53" s="44"/>
      <c r="AU53" s="44"/>
      <c r="AV53" s="2"/>
      <c r="AW53" s="44"/>
      <c r="AX53" s="44"/>
      <c r="AY53" s="26"/>
      <c r="AZ53" s="45"/>
      <c r="BA53" s="45"/>
      <c r="BD53" s="46"/>
      <c r="BE53" s="26"/>
      <c r="BF53" s="45"/>
      <c r="BG53" s="45"/>
      <c r="BI53" s="45"/>
      <c r="BJ53" s="45"/>
      <c r="BK53" s="5"/>
      <c r="BM53" s="26"/>
      <c r="BN53" s="44"/>
      <c r="BO53" s="44"/>
      <c r="BP53" s="2"/>
      <c r="BQ53" s="44"/>
      <c r="BR53" s="44"/>
      <c r="BS53" s="26"/>
      <c r="BT53" s="45"/>
      <c r="BU53" s="45"/>
      <c r="BX53" s="46"/>
      <c r="BY53" s="26"/>
      <c r="BZ53" s="45"/>
      <c r="CA53" s="45"/>
      <c r="CC53" s="45"/>
      <c r="CD53" s="45"/>
      <c r="CE53" s="26"/>
      <c r="CG53" s="26"/>
      <c r="CH53" s="44"/>
      <c r="CI53" s="44"/>
      <c r="CJ53" s="2"/>
      <c r="CK53" s="44"/>
      <c r="CL53" s="44"/>
      <c r="CM53" s="26"/>
      <c r="CN53" s="45"/>
      <c r="CO53" s="45"/>
      <c r="CR53" s="46"/>
      <c r="CS53" s="26"/>
      <c r="CT53" s="45"/>
      <c r="CU53" s="45"/>
      <c r="CW53" s="45"/>
      <c r="CX53" s="45"/>
      <c r="CY53" s="5"/>
      <c r="DA53" s="26"/>
      <c r="DB53" s="44"/>
      <c r="DC53" s="44"/>
      <c r="DD53" s="2"/>
      <c r="DE53" s="44"/>
      <c r="DF53" s="44"/>
      <c r="DG53" s="26"/>
      <c r="DH53" s="45"/>
      <c r="DI53" s="45"/>
      <c r="DL53" s="46"/>
      <c r="DM53" s="26"/>
      <c r="DN53" s="45"/>
      <c r="DO53" s="45"/>
      <c r="DQ53" s="45"/>
      <c r="DR53" s="45"/>
      <c r="DS53" s="5"/>
      <c r="DU53" s="26"/>
      <c r="DV53" s="44"/>
      <c r="DW53" s="44"/>
      <c r="DX53" s="2"/>
      <c r="DY53" s="44"/>
      <c r="DZ53" s="44"/>
      <c r="EA53" s="26"/>
      <c r="EC53" s="47"/>
      <c r="EF53" s="46"/>
      <c r="EG53" s="26"/>
      <c r="EH53" s="45"/>
      <c r="EI53" s="45"/>
      <c r="EK53" s="45"/>
      <c r="EL53" s="45"/>
      <c r="EM53" s="5"/>
      <c r="EO53" s="26"/>
      <c r="EP53" s="44"/>
      <c r="EQ53" s="44"/>
      <c r="ER53" s="2"/>
      <c r="ES53" s="44"/>
      <c r="ET53" s="44"/>
      <c r="EU53" s="26"/>
      <c r="EV53" s="45"/>
      <c r="EW53" s="45"/>
      <c r="EZ53" s="46"/>
      <c r="FA53" s="26"/>
      <c r="FB53" s="45"/>
      <c r="FC53" s="45"/>
      <c r="FE53" s="45"/>
      <c r="FF53" s="45"/>
      <c r="FG53" s="5"/>
      <c r="FI53" s="26"/>
      <c r="FJ53" s="44"/>
      <c r="FK53" s="44"/>
      <c r="FL53" s="2"/>
      <c r="FM53" s="44"/>
      <c r="FN53" s="44"/>
      <c r="FO53" s="26"/>
      <c r="FP53" s="45"/>
      <c r="FQ53" s="45"/>
      <c r="FT53" s="46"/>
      <c r="FU53" s="26"/>
      <c r="FV53" s="45"/>
      <c r="FW53" s="45"/>
      <c r="FY53" s="45"/>
      <c r="FZ53" s="45"/>
      <c r="GA53" s="57"/>
      <c r="GB53" s="50"/>
      <c r="GC53" s="51"/>
      <c r="GD53" s="52"/>
      <c r="GE53" s="51"/>
      <c r="GF53" s="50"/>
      <c r="GG53" s="51"/>
      <c r="GH53" s="51"/>
      <c r="GI53" s="58"/>
      <c r="GJ53" s="51"/>
      <c r="GN53" s="46"/>
      <c r="GS53" s="52"/>
      <c r="GT53" s="51"/>
      <c r="GU53" s="57"/>
      <c r="GV53" s="50"/>
      <c r="GW53" s="51"/>
      <c r="GX53" s="52"/>
      <c r="GY53" s="51"/>
      <c r="GZ53" s="50"/>
      <c r="HA53" s="51"/>
      <c r="HB53" s="51"/>
      <c r="HC53" s="58"/>
      <c r="HD53" s="51"/>
      <c r="HH53" s="46"/>
      <c r="HM53" s="52"/>
      <c r="HN53" s="51"/>
      <c r="HO53" s="57"/>
      <c r="HP53" s="50"/>
      <c r="HQ53" s="51"/>
      <c r="HR53" s="52"/>
      <c r="HS53" s="51"/>
      <c r="HT53" s="50"/>
      <c r="HU53" s="51"/>
      <c r="HV53" s="51"/>
      <c r="HW53" s="58"/>
      <c r="HX53" s="51"/>
      <c r="IB53" s="46"/>
      <c r="IG53" s="52"/>
      <c r="IH53" s="51"/>
      <c r="II53" s="57"/>
      <c r="IJ53" s="50"/>
      <c r="IK53" s="51"/>
      <c r="IL53" s="52"/>
      <c r="IM53" s="51"/>
      <c r="IN53" s="50"/>
      <c r="IO53" s="51"/>
      <c r="IP53" s="51"/>
      <c r="IQ53" s="58"/>
      <c r="IR53" s="51"/>
      <c r="IV53" s="46"/>
      <c r="JA53" s="52"/>
      <c r="JB53" s="51"/>
    </row>
    <row r="54" spans="1:262" s="4" customFormat="1" ht="13.5" customHeight="1" x14ac:dyDescent="0.25">
      <c r="A54" s="43"/>
      <c r="B54" s="2"/>
      <c r="C54" s="5"/>
      <c r="E54" s="26"/>
      <c r="F54" s="44"/>
      <c r="G54" s="45"/>
      <c r="H54" s="2"/>
      <c r="I54" s="44"/>
      <c r="J54" s="45"/>
      <c r="K54" s="26"/>
      <c r="L54" s="45"/>
      <c r="M54" s="45"/>
      <c r="P54" s="46"/>
      <c r="Q54" s="26"/>
      <c r="R54" s="45"/>
      <c r="S54" s="45"/>
      <c r="U54" s="45"/>
      <c r="V54" s="45"/>
      <c r="W54" s="5"/>
      <c r="Y54" s="26"/>
      <c r="Z54" s="44"/>
      <c r="AA54" s="44"/>
      <c r="AB54" s="2"/>
      <c r="AC54" s="44"/>
      <c r="AD54" s="44"/>
      <c r="AE54" s="26"/>
      <c r="AF54" s="45"/>
      <c r="AG54" s="45"/>
      <c r="AJ54" s="46"/>
      <c r="AK54" s="26"/>
      <c r="AM54" s="45"/>
      <c r="AO54" s="45"/>
      <c r="AP54" s="45"/>
      <c r="AQ54" s="5"/>
      <c r="AS54" s="26"/>
      <c r="AT54" s="44"/>
      <c r="AU54" s="44"/>
      <c r="AV54" s="2"/>
      <c r="AW54" s="44"/>
      <c r="AX54" s="44"/>
      <c r="AY54" s="26"/>
      <c r="AZ54" s="45"/>
      <c r="BA54" s="45"/>
      <c r="BD54" s="46"/>
      <c r="BE54" s="26"/>
      <c r="BF54" s="45"/>
      <c r="BG54" s="45"/>
      <c r="BI54" s="45"/>
      <c r="BJ54" s="45"/>
      <c r="BK54" s="5"/>
      <c r="BM54" s="26"/>
      <c r="BN54" s="44"/>
      <c r="BO54" s="44"/>
      <c r="BP54" s="2"/>
      <c r="BQ54" s="44"/>
      <c r="BR54" s="44"/>
      <c r="BS54" s="26"/>
      <c r="BT54" s="45"/>
      <c r="BU54" s="45"/>
      <c r="BX54" s="46"/>
      <c r="BY54" s="26"/>
      <c r="BZ54" s="45"/>
      <c r="CA54" s="45"/>
      <c r="CC54" s="45"/>
      <c r="CD54" s="45"/>
      <c r="CE54" s="26"/>
      <c r="CG54" s="26"/>
      <c r="CH54" s="44"/>
      <c r="CI54" s="44"/>
      <c r="CJ54" s="2"/>
      <c r="CK54" s="44"/>
      <c r="CL54" s="44"/>
      <c r="CM54" s="26"/>
      <c r="CN54" s="45"/>
      <c r="CO54" s="45"/>
      <c r="CR54" s="46"/>
      <c r="CS54" s="26"/>
      <c r="CT54" s="45"/>
      <c r="CU54" s="45"/>
      <c r="CW54" s="45"/>
      <c r="CX54" s="45"/>
      <c r="CY54" s="5"/>
      <c r="DA54" s="26"/>
      <c r="DB54" s="44"/>
      <c r="DC54" s="44"/>
      <c r="DD54" s="2"/>
      <c r="DE54" s="44"/>
      <c r="DF54" s="44"/>
      <c r="DG54" s="26"/>
      <c r="DH54" s="45"/>
      <c r="DI54" s="45"/>
      <c r="DL54" s="46"/>
      <c r="DM54" s="26"/>
      <c r="DN54" s="45"/>
      <c r="DO54" s="45"/>
      <c r="DQ54" s="45"/>
      <c r="DR54" s="45"/>
      <c r="DS54" s="5"/>
      <c r="DU54" s="26"/>
      <c r="DV54" s="44"/>
      <c r="DW54" s="44"/>
      <c r="DX54" s="2"/>
      <c r="DY54" s="44"/>
      <c r="DZ54" s="44"/>
      <c r="EA54" s="26"/>
      <c r="EC54" s="47"/>
      <c r="EF54" s="46"/>
      <c r="EG54" s="26"/>
      <c r="EH54" s="45"/>
      <c r="EI54" s="45"/>
      <c r="EK54" s="45"/>
      <c r="EL54" s="45"/>
      <c r="EM54" s="5"/>
      <c r="EO54" s="26"/>
      <c r="EP54" s="44"/>
      <c r="EQ54" s="44"/>
      <c r="ER54" s="2"/>
      <c r="ES54" s="44"/>
      <c r="ET54" s="44"/>
      <c r="EU54" s="26"/>
      <c r="EV54" s="45"/>
      <c r="EW54" s="45"/>
      <c r="EZ54" s="46"/>
      <c r="FA54" s="26"/>
      <c r="FB54" s="45"/>
      <c r="FC54" s="45"/>
      <c r="FE54" s="45"/>
      <c r="FF54" s="45"/>
      <c r="FG54" s="5"/>
      <c r="FI54" s="26"/>
      <c r="FJ54" s="44"/>
      <c r="FK54" s="44"/>
      <c r="FL54" s="2"/>
      <c r="FM54" s="44"/>
      <c r="FN54" s="44"/>
      <c r="FO54" s="26"/>
      <c r="FP54" s="45"/>
      <c r="FQ54" s="45"/>
      <c r="FT54" s="46"/>
      <c r="FU54" s="26"/>
      <c r="FV54" s="45"/>
      <c r="FW54" s="45"/>
      <c r="FY54" s="45"/>
      <c r="FZ54" s="45"/>
      <c r="GA54" s="16"/>
      <c r="GB54" s="50"/>
      <c r="GC54" s="50"/>
      <c r="GD54" s="56"/>
      <c r="GE54" s="2"/>
      <c r="GF54" s="50"/>
      <c r="GG54" s="51"/>
      <c r="GH54" s="2"/>
      <c r="GI54" s="53"/>
      <c r="GJ54" s="2"/>
      <c r="GK54" s="2"/>
      <c r="GL54" s="2"/>
      <c r="GM54" s="2"/>
      <c r="GN54" s="54"/>
      <c r="GO54" s="2"/>
      <c r="GP54" s="2"/>
      <c r="GQ54" s="2"/>
      <c r="GR54" s="2"/>
      <c r="GS54" s="2"/>
      <c r="GT54" s="2"/>
      <c r="GU54" s="16"/>
      <c r="GV54" s="50"/>
      <c r="GW54" s="50"/>
      <c r="GX54" s="56"/>
      <c r="GY54" s="2"/>
      <c r="GZ54" s="50"/>
      <c r="HA54" s="51"/>
      <c r="HB54" s="2"/>
      <c r="HC54" s="53"/>
      <c r="HD54" s="2"/>
      <c r="HE54" s="2"/>
      <c r="HF54" s="2"/>
      <c r="HG54" s="2"/>
      <c r="HH54" s="54"/>
      <c r="HI54" s="2"/>
      <c r="HJ54" s="2"/>
      <c r="HK54" s="2"/>
      <c r="HL54" s="2"/>
      <c r="HM54" s="2"/>
      <c r="HN54" s="2"/>
      <c r="HO54" s="16"/>
      <c r="HP54" s="50"/>
      <c r="HQ54" s="50"/>
      <c r="HR54" s="56"/>
      <c r="HS54" s="2"/>
      <c r="HT54" s="50"/>
      <c r="HU54" s="51"/>
      <c r="HV54" s="2"/>
      <c r="HW54" s="53"/>
      <c r="HX54" s="2"/>
      <c r="HY54" s="2"/>
      <c r="HZ54" s="2"/>
      <c r="IA54" s="2"/>
      <c r="IB54" s="54"/>
      <c r="IC54" s="2"/>
      <c r="ID54" s="2"/>
      <c r="IE54" s="2"/>
      <c r="IF54" s="2"/>
      <c r="IG54" s="2"/>
      <c r="IH54" s="2"/>
      <c r="II54" s="16"/>
      <c r="IJ54" s="50"/>
      <c r="IK54" s="50"/>
      <c r="IL54" s="56"/>
      <c r="IM54" s="2"/>
      <c r="IN54" s="50"/>
      <c r="IO54" s="51"/>
      <c r="IP54" s="2"/>
      <c r="IQ54" s="53"/>
      <c r="IR54" s="2"/>
      <c r="IS54" s="2"/>
      <c r="IT54" s="2"/>
      <c r="IU54" s="2"/>
      <c r="IV54" s="54"/>
      <c r="IW54" s="2"/>
      <c r="IX54" s="2"/>
      <c r="IY54" s="2"/>
      <c r="IZ54" s="2"/>
      <c r="JA54" s="2"/>
      <c r="JB54" s="2"/>
    </row>
    <row r="55" spans="1:262" s="4" customFormat="1" ht="13.5" customHeight="1" x14ac:dyDescent="0.25">
      <c r="A55" s="43"/>
      <c r="B55" s="2"/>
      <c r="C55" s="5"/>
      <c r="E55" s="26"/>
      <c r="F55" s="44"/>
      <c r="G55" s="45"/>
      <c r="H55" s="2"/>
      <c r="I55" s="44"/>
      <c r="J55" s="45"/>
      <c r="K55" s="26"/>
      <c r="L55" s="45"/>
      <c r="M55" s="45"/>
      <c r="P55" s="46"/>
      <c r="Q55" s="26"/>
      <c r="R55" s="45"/>
      <c r="S55" s="45"/>
      <c r="U55" s="45"/>
      <c r="V55" s="45"/>
      <c r="W55" s="5"/>
      <c r="Y55" s="26"/>
      <c r="Z55" s="44"/>
      <c r="AA55" s="44"/>
      <c r="AB55" s="2"/>
      <c r="AC55" s="44"/>
      <c r="AD55" s="44"/>
      <c r="AE55" s="26"/>
      <c r="AF55" s="45"/>
      <c r="AG55" s="45"/>
      <c r="AJ55" s="46"/>
      <c r="AK55" s="26"/>
      <c r="AM55" s="45"/>
      <c r="AO55" s="45"/>
      <c r="AP55" s="45"/>
      <c r="AQ55" s="5"/>
      <c r="AS55" s="26"/>
      <c r="AT55" s="44"/>
      <c r="AU55" s="44"/>
      <c r="AV55" s="2"/>
      <c r="AW55" s="44"/>
      <c r="AX55" s="44"/>
      <c r="AY55" s="26"/>
      <c r="AZ55" s="45"/>
      <c r="BA55" s="45"/>
      <c r="BD55" s="46"/>
      <c r="BE55" s="26"/>
      <c r="BF55" s="45"/>
      <c r="BG55" s="45"/>
      <c r="BI55" s="45"/>
      <c r="BJ55" s="45"/>
      <c r="BK55" s="5"/>
      <c r="BM55" s="26"/>
      <c r="BN55" s="44"/>
      <c r="BO55" s="44"/>
      <c r="BP55" s="2"/>
      <c r="BQ55" s="44"/>
      <c r="BR55" s="44"/>
      <c r="BS55" s="26"/>
      <c r="BT55" s="45"/>
      <c r="BU55" s="45"/>
      <c r="BX55" s="46"/>
      <c r="BY55" s="26"/>
      <c r="BZ55" s="45"/>
      <c r="CA55" s="45"/>
      <c r="CC55" s="45"/>
      <c r="CD55" s="45"/>
      <c r="CE55" s="26"/>
      <c r="CG55" s="26"/>
      <c r="CH55" s="44"/>
      <c r="CI55" s="44"/>
      <c r="CJ55" s="2"/>
      <c r="CK55" s="44"/>
      <c r="CL55" s="44"/>
      <c r="CM55" s="26"/>
      <c r="CN55" s="45"/>
      <c r="CO55" s="45"/>
      <c r="CR55" s="46"/>
      <c r="CS55" s="26"/>
      <c r="CT55" s="45"/>
      <c r="CU55" s="45"/>
      <c r="CW55" s="45"/>
      <c r="CX55" s="45"/>
      <c r="CY55" s="5"/>
      <c r="DA55" s="26"/>
      <c r="DB55" s="44"/>
      <c r="DC55" s="44"/>
      <c r="DD55" s="2"/>
      <c r="DE55" s="44"/>
      <c r="DF55" s="44"/>
      <c r="DG55" s="26"/>
      <c r="DH55" s="45"/>
      <c r="DI55" s="45"/>
      <c r="DL55" s="46"/>
      <c r="DM55" s="26"/>
      <c r="DN55" s="45"/>
      <c r="DO55" s="45"/>
      <c r="DQ55" s="45"/>
      <c r="DR55" s="45"/>
      <c r="DS55" s="5"/>
      <c r="DU55" s="26"/>
      <c r="DV55" s="44"/>
      <c r="DW55" s="44"/>
      <c r="DX55" s="2"/>
      <c r="DY55" s="44"/>
      <c r="DZ55" s="44"/>
      <c r="EA55" s="26"/>
      <c r="EC55" s="47"/>
      <c r="EF55" s="46"/>
      <c r="EG55" s="26"/>
      <c r="EH55" s="45"/>
      <c r="EI55" s="45"/>
      <c r="EK55" s="45"/>
      <c r="EL55" s="45"/>
      <c r="EM55" s="5"/>
      <c r="EO55" s="26"/>
      <c r="EP55" s="44"/>
      <c r="EQ55" s="44"/>
      <c r="ER55" s="2"/>
      <c r="ES55" s="44"/>
      <c r="ET55" s="44"/>
      <c r="EU55" s="26"/>
      <c r="EV55" s="45"/>
      <c r="EW55" s="45"/>
      <c r="EZ55" s="46"/>
      <c r="FA55" s="26"/>
      <c r="FB55" s="45"/>
      <c r="FC55" s="45"/>
      <c r="FE55" s="45"/>
      <c r="FF55" s="45"/>
      <c r="FG55" s="5"/>
      <c r="FI55" s="26"/>
      <c r="FJ55" s="44"/>
      <c r="FK55" s="44"/>
      <c r="FL55" s="2"/>
      <c r="FM55" s="44"/>
      <c r="FN55" s="44"/>
      <c r="FO55" s="26"/>
      <c r="FP55" s="45"/>
      <c r="FQ55" s="45"/>
      <c r="FT55" s="46"/>
      <c r="FU55" s="26"/>
      <c r="FV55" s="45"/>
      <c r="FW55" s="45"/>
      <c r="FY55" s="45"/>
      <c r="FZ55" s="45"/>
      <c r="GA55" s="16"/>
      <c r="GB55" s="50"/>
      <c r="GC55" s="50"/>
      <c r="GD55" s="56"/>
      <c r="GE55" s="56"/>
      <c r="GF55" s="50"/>
      <c r="GG55" s="51"/>
      <c r="GH55" s="2"/>
      <c r="GI55" s="53"/>
      <c r="GJ55" s="2"/>
      <c r="GK55" s="2"/>
      <c r="GL55" s="2"/>
      <c r="GM55" s="2"/>
      <c r="GN55" s="54"/>
      <c r="GO55" s="2"/>
      <c r="GP55" s="2"/>
      <c r="GQ55" s="2"/>
      <c r="GR55" s="2"/>
      <c r="GS55" s="2"/>
      <c r="GT55" s="2"/>
      <c r="GU55" s="16"/>
      <c r="GV55" s="50"/>
      <c r="GW55" s="50"/>
      <c r="GX55" s="56"/>
      <c r="GY55" s="56"/>
      <c r="GZ55" s="50"/>
      <c r="HA55" s="51"/>
      <c r="HB55" s="2"/>
      <c r="HC55" s="53"/>
      <c r="HD55" s="2"/>
      <c r="HE55" s="2"/>
      <c r="HF55" s="2"/>
      <c r="HG55" s="2"/>
      <c r="HH55" s="54"/>
      <c r="HI55" s="2"/>
      <c r="HJ55" s="2"/>
      <c r="HK55" s="2"/>
      <c r="HL55" s="2"/>
      <c r="HM55" s="2"/>
      <c r="HN55" s="2"/>
      <c r="HO55" s="16"/>
      <c r="HP55" s="50"/>
      <c r="HQ55" s="50"/>
      <c r="HR55" s="56"/>
      <c r="HS55" s="56"/>
      <c r="HT55" s="50"/>
      <c r="HU55" s="51"/>
      <c r="HV55" s="2"/>
      <c r="HW55" s="53"/>
      <c r="HX55" s="2"/>
      <c r="HY55" s="2"/>
      <c r="HZ55" s="2"/>
      <c r="IA55" s="2"/>
      <c r="IB55" s="54"/>
      <c r="IC55" s="2"/>
      <c r="ID55" s="2"/>
      <c r="IE55" s="2"/>
      <c r="IF55" s="2"/>
      <c r="IG55" s="2"/>
      <c r="IH55" s="2"/>
      <c r="II55" s="16"/>
      <c r="IJ55" s="50"/>
      <c r="IK55" s="50"/>
      <c r="IL55" s="56"/>
      <c r="IM55" s="56"/>
      <c r="IN55" s="50"/>
      <c r="IO55" s="51"/>
      <c r="IP55" s="2"/>
      <c r="IQ55" s="53"/>
      <c r="IR55" s="2"/>
      <c r="IS55" s="2"/>
      <c r="IT55" s="2"/>
      <c r="IU55" s="2"/>
      <c r="IV55" s="54"/>
      <c r="IW55" s="2"/>
      <c r="IX55" s="2"/>
      <c r="IY55" s="2"/>
      <c r="IZ55" s="2"/>
      <c r="JA55" s="2"/>
      <c r="JB55" s="2"/>
    </row>
    <row r="56" spans="1:262" s="4" customFormat="1" ht="13.5" customHeight="1" x14ac:dyDescent="0.25">
      <c r="A56" s="59"/>
      <c r="B56" s="2"/>
      <c r="C56" s="5"/>
      <c r="E56" s="26"/>
      <c r="F56" s="44"/>
      <c r="G56" s="45"/>
      <c r="H56" s="2"/>
      <c r="I56" s="44"/>
      <c r="J56" s="45"/>
      <c r="K56" s="26"/>
      <c r="L56" s="45"/>
      <c r="M56" s="45"/>
      <c r="P56" s="46"/>
      <c r="Q56" s="26"/>
      <c r="R56" s="45"/>
      <c r="S56" s="45"/>
      <c r="U56" s="45"/>
      <c r="V56" s="45"/>
      <c r="W56" s="5"/>
      <c r="Y56" s="26"/>
      <c r="Z56" s="44"/>
      <c r="AA56" s="44"/>
      <c r="AB56" s="2"/>
      <c r="AC56" s="44"/>
      <c r="AD56" s="44"/>
      <c r="AE56" s="26"/>
      <c r="AF56" s="45"/>
      <c r="AG56" s="45"/>
      <c r="AJ56" s="46"/>
      <c r="AK56" s="26"/>
      <c r="AM56" s="45"/>
      <c r="AO56" s="45"/>
      <c r="AP56" s="45"/>
      <c r="AQ56" s="5"/>
      <c r="AS56" s="26"/>
      <c r="AT56" s="44"/>
      <c r="AU56" s="44"/>
      <c r="AV56" s="2"/>
      <c r="AW56" s="44"/>
      <c r="AX56" s="44"/>
      <c r="AY56" s="26"/>
      <c r="AZ56" s="45"/>
      <c r="BA56" s="45"/>
      <c r="BD56" s="46"/>
      <c r="BE56" s="26"/>
      <c r="BF56" s="45"/>
      <c r="BG56" s="45"/>
      <c r="BI56" s="45"/>
      <c r="BJ56" s="45"/>
      <c r="BK56" s="5"/>
      <c r="BM56" s="26"/>
      <c r="BN56" s="44"/>
      <c r="BO56" s="44"/>
      <c r="BP56" s="2"/>
      <c r="BQ56" s="44"/>
      <c r="BR56" s="44"/>
      <c r="BS56" s="26"/>
      <c r="BT56" s="45"/>
      <c r="BU56" s="45"/>
      <c r="BX56" s="46"/>
      <c r="BY56" s="26"/>
      <c r="BZ56" s="45"/>
      <c r="CA56" s="45"/>
      <c r="CC56" s="45"/>
      <c r="CD56" s="45"/>
      <c r="CE56" s="26"/>
      <c r="CG56" s="26"/>
      <c r="CH56" s="44"/>
      <c r="CI56" s="44"/>
      <c r="CJ56" s="2"/>
      <c r="CK56" s="44"/>
      <c r="CL56" s="44"/>
      <c r="CM56" s="26"/>
      <c r="CN56" s="45"/>
      <c r="CO56" s="45"/>
      <c r="CR56" s="46"/>
      <c r="CS56" s="26"/>
      <c r="CT56" s="45"/>
      <c r="CU56" s="45"/>
      <c r="CW56" s="45"/>
      <c r="CX56" s="45"/>
      <c r="CY56" s="5"/>
      <c r="DA56" s="26"/>
      <c r="DB56" s="44"/>
      <c r="DC56" s="44"/>
      <c r="DD56" s="2"/>
      <c r="DE56" s="44"/>
      <c r="DF56" s="44"/>
      <c r="DG56" s="26"/>
      <c r="DH56" s="45"/>
      <c r="DI56" s="45"/>
      <c r="DL56" s="46"/>
      <c r="DM56" s="26"/>
      <c r="DN56" s="45"/>
      <c r="DO56" s="45"/>
      <c r="DQ56" s="45"/>
      <c r="DR56" s="45"/>
      <c r="DS56" s="5"/>
      <c r="DU56" s="26"/>
      <c r="DV56" s="44"/>
      <c r="DW56" s="44"/>
      <c r="DX56" s="2"/>
      <c r="DY56" s="44"/>
      <c r="DZ56" s="44"/>
      <c r="EA56" s="26"/>
      <c r="EC56" s="47"/>
      <c r="EF56" s="46"/>
      <c r="EG56" s="26"/>
      <c r="EH56" s="45"/>
      <c r="EI56" s="45"/>
      <c r="EK56" s="45"/>
      <c r="EL56" s="45"/>
      <c r="EM56" s="5"/>
      <c r="EO56" s="26"/>
      <c r="EP56" s="44"/>
      <c r="EQ56" s="44"/>
      <c r="ER56" s="2"/>
      <c r="ES56" s="44"/>
      <c r="ET56" s="44"/>
      <c r="EU56" s="26"/>
      <c r="EV56" s="45"/>
      <c r="EW56" s="45"/>
      <c r="EZ56" s="46"/>
      <c r="FA56" s="26"/>
      <c r="FB56" s="45"/>
      <c r="FC56" s="45"/>
      <c r="FE56" s="45"/>
      <c r="FF56" s="45"/>
      <c r="FG56" s="5"/>
      <c r="FI56" s="26"/>
      <c r="FJ56" s="44"/>
      <c r="FK56" s="44"/>
      <c r="FL56" s="2"/>
      <c r="FM56" s="44"/>
      <c r="FN56" s="44"/>
      <c r="FO56" s="26"/>
      <c r="FP56" s="45"/>
      <c r="FQ56" s="45"/>
      <c r="FT56" s="46"/>
      <c r="FU56" s="26"/>
      <c r="FV56" s="45"/>
      <c r="FW56" s="45"/>
      <c r="FY56" s="45"/>
      <c r="FZ56" s="45"/>
      <c r="GA56" s="5"/>
      <c r="GG56" s="45"/>
      <c r="GI56" s="48"/>
      <c r="GN56" s="46"/>
      <c r="GU56" s="5"/>
      <c r="HA56" s="45"/>
      <c r="HC56" s="48"/>
      <c r="HH56" s="46"/>
      <c r="HO56" s="5"/>
      <c r="HU56" s="45"/>
      <c r="HW56" s="48"/>
      <c r="IB56" s="46"/>
      <c r="II56" s="5"/>
      <c r="IO56" s="45"/>
      <c r="IQ56" s="48"/>
      <c r="IV56" s="46"/>
    </row>
    <row r="57" spans="1:262" s="4" customFormat="1" ht="13.5" customHeight="1" x14ac:dyDescent="0.25">
      <c r="A57" s="59"/>
      <c r="B57" s="2"/>
      <c r="C57" s="5"/>
      <c r="E57" s="26"/>
      <c r="F57" s="44"/>
      <c r="G57" s="45"/>
      <c r="H57" s="2"/>
      <c r="I57" s="44"/>
      <c r="J57" s="45"/>
      <c r="K57" s="26"/>
      <c r="L57" s="45"/>
      <c r="M57" s="45"/>
      <c r="P57" s="46"/>
      <c r="Q57" s="26"/>
      <c r="R57" s="45"/>
      <c r="S57" s="45"/>
      <c r="U57" s="45"/>
      <c r="V57" s="45"/>
      <c r="W57" s="5"/>
      <c r="Y57" s="26"/>
      <c r="Z57" s="44"/>
      <c r="AA57" s="44"/>
      <c r="AB57" s="2"/>
      <c r="AC57" s="44"/>
      <c r="AD57" s="44"/>
      <c r="AE57" s="26"/>
      <c r="AF57" s="45"/>
      <c r="AG57" s="45"/>
      <c r="AJ57" s="46"/>
      <c r="AK57" s="26"/>
      <c r="AM57" s="45"/>
      <c r="AO57" s="45"/>
      <c r="AP57" s="45"/>
      <c r="AQ57" s="5"/>
      <c r="AS57" s="26"/>
      <c r="AT57" s="44"/>
      <c r="AU57" s="44"/>
      <c r="AV57" s="2"/>
      <c r="AW57" s="44"/>
      <c r="AX57" s="44"/>
      <c r="AY57" s="26"/>
      <c r="AZ57" s="45"/>
      <c r="BA57" s="45"/>
      <c r="BD57" s="46"/>
      <c r="BE57" s="26"/>
      <c r="BF57" s="45"/>
      <c r="BG57" s="45"/>
      <c r="BI57" s="45"/>
      <c r="BJ57" s="45"/>
      <c r="BK57" s="5"/>
      <c r="BM57" s="26"/>
      <c r="BN57" s="44"/>
      <c r="BO57" s="44"/>
      <c r="BP57" s="2"/>
      <c r="BQ57" s="44"/>
      <c r="BR57" s="44"/>
      <c r="BS57" s="26"/>
      <c r="BT57" s="45"/>
      <c r="BU57" s="45"/>
      <c r="BX57" s="46"/>
      <c r="BY57" s="26"/>
      <c r="BZ57" s="45"/>
      <c r="CA57" s="45"/>
      <c r="CC57" s="45"/>
      <c r="CD57" s="45"/>
      <c r="CE57" s="26"/>
      <c r="CG57" s="26"/>
      <c r="CH57" s="44"/>
      <c r="CI57" s="44"/>
      <c r="CJ57" s="2"/>
      <c r="CK57" s="44"/>
      <c r="CL57" s="44"/>
      <c r="CM57" s="26"/>
      <c r="CN57" s="45"/>
      <c r="CO57" s="45"/>
      <c r="CR57" s="46"/>
      <c r="CS57" s="26"/>
      <c r="CT57" s="45"/>
      <c r="CU57" s="45"/>
      <c r="CW57" s="45"/>
      <c r="CX57" s="45"/>
      <c r="CY57" s="5"/>
      <c r="DA57" s="26"/>
      <c r="DB57" s="44"/>
      <c r="DC57" s="44"/>
      <c r="DD57" s="2"/>
      <c r="DE57" s="44"/>
      <c r="DF57" s="44"/>
      <c r="DG57" s="26"/>
      <c r="DH57" s="45"/>
      <c r="DI57" s="45"/>
      <c r="DL57" s="46"/>
      <c r="DM57" s="26"/>
      <c r="DN57" s="45"/>
      <c r="DO57" s="45"/>
      <c r="DQ57" s="45"/>
      <c r="DR57" s="45"/>
      <c r="DS57" s="5"/>
      <c r="DU57" s="26"/>
      <c r="DV57" s="44"/>
      <c r="DW57" s="44"/>
      <c r="DX57" s="2"/>
      <c r="DY57" s="44"/>
      <c r="DZ57" s="44"/>
      <c r="EA57" s="26"/>
      <c r="EC57" s="47"/>
      <c r="EF57" s="46"/>
      <c r="EG57" s="26"/>
      <c r="EH57" s="45"/>
      <c r="EI57" s="45"/>
      <c r="EK57" s="45"/>
      <c r="EL57" s="45"/>
      <c r="EM57" s="5"/>
      <c r="EO57" s="26"/>
      <c r="EP57" s="44"/>
      <c r="EQ57" s="44"/>
      <c r="ER57" s="2"/>
      <c r="ES57" s="44"/>
      <c r="ET57" s="44"/>
      <c r="EU57" s="26"/>
      <c r="EV57" s="45"/>
      <c r="EW57" s="45"/>
      <c r="EZ57" s="46"/>
      <c r="FA57" s="26"/>
      <c r="FB57" s="45"/>
      <c r="FC57" s="45"/>
      <c r="FE57" s="45"/>
      <c r="FF57" s="45"/>
      <c r="FG57" s="5"/>
      <c r="FI57" s="26"/>
      <c r="FJ57" s="44"/>
      <c r="FK57" s="44"/>
      <c r="FL57" s="2"/>
      <c r="FM57" s="44"/>
      <c r="FN57" s="44"/>
      <c r="FO57" s="26"/>
      <c r="FP57" s="45"/>
      <c r="FQ57" s="45"/>
      <c r="FT57" s="46"/>
      <c r="FU57" s="26"/>
      <c r="FV57" s="45"/>
      <c r="FW57" s="45"/>
      <c r="FY57" s="45"/>
      <c r="FZ57" s="45"/>
      <c r="GA57" s="5"/>
      <c r="GG57" s="45"/>
      <c r="GI57" s="48"/>
      <c r="GN57" s="46"/>
      <c r="GU57" s="5"/>
      <c r="HA57" s="45"/>
      <c r="HC57" s="48"/>
      <c r="HH57" s="46"/>
      <c r="HO57" s="5"/>
      <c r="HU57" s="45"/>
      <c r="HW57" s="48"/>
      <c r="IB57" s="46"/>
      <c r="II57" s="5"/>
      <c r="IO57" s="45"/>
      <c r="IQ57" s="48"/>
      <c r="IV57" s="46"/>
    </row>
    <row r="58" spans="1:262" s="4" customFormat="1" ht="13.5" customHeight="1" x14ac:dyDescent="0.25">
      <c r="A58" s="59"/>
      <c r="B58" s="2"/>
      <c r="C58" s="5"/>
      <c r="E58" s="26"/>
      <c r="F58" s="44"/>
      <c r="G58" s="45"/>
      <c r="H58" s="2"/>
      <c r="I58" s="44"/>
      <c r="J58" s="45"/>
      <c r="K58" s="26"/>
      <c r="L58" s="45"/>
      <c r="M58" s="45"/>
      <c r="P58" s="46"/>
      <c r="Q58" s="26"/>
      <c r="R58" s="45"/>
      <c r="S58" s="45"/>
      <c r="U58" s="45"/>
      <c r="V58" s="45"/>
      <c r="W58" s="5"/>
      <c r="Y58" s="26"/>
      <c r="Z58" s="44"/>
      <c r="AA58" s="44"/>
      <c r="AB58" s="2"/>
      <c r="AC58" s="44"/>
      <c r="AD58" s="44"/>
      <c r="AE58" s="26"/>
      <c r="AF58" s="45"/>
      <c r="AG58" s="45"/>
      <c r="AJ58" s="46"/>
      <c r="AK58" s="26"/>
      <c r="AM58" s="45"/>
      <c r="AO58" s="45"/>
      <c r="AP58" s="45"/>
      <c r="AQ58" s="5"/>
      <c r="AS58" s="26"/>
      <c r="AT58" s="44"/>
      <c r="AU58" s="44"/>
      <c r="AV58" s="2"/>
      <c r="AW58" s="44"/>
      <c r="AX58" s="44"/>
      <c r="AY58" s="26"/>
      <c r="AZ58" s="45"/>
      <c r="BA58" s="45"/>
      <c r="BD58" s="46"/>
      <c r="BE58" s="26"/>
      <c r="BF58" s="45"/>
      <c r="BG58" s="45"/>
      <c r="BI58" s="45"/>
      <c r="BJ58" s="45"/>
      <c r="BK58" s="5"/>
      <c r="BM58" s="26"/>
      <c r="BN58" s="44"/>
      <c r="BO58" s="44"/>
      <c r="BP58" s="2"/>
      <c r="BQ58" s="44"/>
      <c r="BR58" s="44"/>
      <c r="BS58" s="26"/>
      <c r="BT58" s="45"/>
      <c r="BU58" s="45"/>
      <c r="BX58" s="46"/>
      <c r="BY58" s="26"/>
      <c r="BZ58" s="45"/>
      <c r="CA58" s="45"/>
      <c r="CC58" s="45"/>
      <c r="CD58" s="45"/>
      <c r="CE58" s="26"/>
      <c r="CG58" s="26"/>
      <c r="CH58" s="44"/>
      <c r="CI58" s="44"/>
      <c r="CJ58" s="2"/>
      <c r="CK58" s="44"/>
      <c r="CL58" s="44"/>
      <c r="CM58" s="26"/>
      <c r="CN58" s="45"/>
      <c r="CO58" s="45"/>
      <c r="CR58" s="46"/>
      <c r="CS58" s="26"/>
      <c r="CT58" s="45"/>
      <c r="CU58" s="45"/>
      <c r="CW58" s="45"/>
      <c r="CX58" s="45"/>
      <c r="CY58" s="5"/>
      <c r="DA58" s="26"/>
      <c r="DB58" s="44"/>
      <c r="DC58" s="44"/>
      <c r="DD58" s="2"/>
      <c r="DE58" s="44"/>
      <c r="DF58" s="44"/>
      <c r="DG58" s="26"/>
      <c r="DH58" s="45"/>
      <c r="DI58" s="45"/>
      <c r="DL58" s="46"/>
      <c r="DM58" s="26"/>
      <c r="DN58" s="45"/>
      <c r="DO58" s="45"/>
      <c r="DQ58" s="45"/>
      <c r="DR58" s="45"/>
      <c r="DS58" s="5"/>
      <c r="DU58" s="26"/>
      <c r="DV58" s="44"/>
      <c r="DW58" s="44"/>
      <c r="DX58" s="2"/>
      <c r="DY58" s="44"/>
      <c r="DZ58" s="44"/>
      <c r="EA58" s="26"/>
      <c r="EC58" s="47"/>
      <c r="EF58" s="46"/>
      <c r="EG58" s="26"/>
      <c r="EH58" s="45"/>
      <c r="EI58" s="45"/>
      <c r="EK58" s="45"/>
      <c r="EL58" s="45"/>
      <c r="EM58" s="5"/>
      <c r="EO58" s="26"/>
      <c r="EP58" s="44"/>
      <c r="EQ58" s="44"/>
      <c r="ER58" s="2"/>
      <c r="ES58" s="44"/>
      <c r="ET58" s="44"/>
      <c r="EU58" s="26"/>
      <c r="EV58" s="45"/>
      <c r="EW58" s="45"/>
      <c r="EZ58" s="46"/>
      <c r="FA58" s="26"/>
      <c r="FB58" s="45"/>
      <c r="FC58" s="45"/>
      <c r="FE58" s="45"/>
      <c r="FF58" s="45"/>
      <c r="FG58" s="5"/>
      <c r="FI58" s="26"/>
      <c r="FJ58" s="44"/>
      <c r="FK58" s="44"/>
      <c r="FL58" s="2"/>
      <c r="FM58" s="44"/>
      <c r="FN58" s="44"/>
      <c r="FO58" s="26"/>
      <c r="FP58" s="45"/>
      <c r="FQ58" s="45"/>
      <c r="FT58" s="46"/>
      <c r="FU58" s="26"/>
      <c r="FV58" s="45"/>
      <c r="FW58" s="45"/>
      <c r="FY58" s="45"/>
      <c r="FZ58" s="45"/>
      <c r="GA58" s="5"/>
      <c r="GG58" s="45"/>
      <c r="GI58" s="48"/>
      <c r="GN58" s="46"/>
      <c r="GU58" s="5"/>
      <c r="HA58" s="45"/>
      <c r="HC58" s="48"/>
      <c r="HH58" s="46"/>
      <c r="HO58" s="5"/>
      <c r="HU58" s="45"/>
      <c r="HW58" s="48"/>
      <c r="IB58" s="46"/>
      <c r="II58" s="5"/>
      <c r="IO58" s="45"/>
      <c r="IQ58" s="48"/>
      <c r="IV58" s="46"/>
    </row>
    <row r="59" spans="1:262" s="4" customFormat="1" ht="13.5" customHeight="1" x14ac:dyDescent="0.25">
      <c r="A59" s="59"/>
      <c r="B59" s="2"/>
      <c r="C59" s="5"/>
      <c r="E59" s="26"/>
      <c r="F59" s="44"/>
      <c r="G59" s="45"/>
      <c r="H59" s="2"/>
      <c r="I59" s="44"/>
      <c r="J59" s="45"/>
      <c r="K59" s="26"/>
      <c r="L59" s="45"/>
      <c r="M59" s="45"/>
      <c r="P59" s="46"/>
      <c r="Q59" s="26"/>
      <c r="R59" s="45"/>
      <c r="S59" s="45"/>
      <c r="U59" s="45"/>
      <c r="V59" s="45"/>
      <c r="W59" s="5"/>
      <c r="Y59" s="26"/>
      <c r="Z59" s="44"/>
      <c r="AA59" s="44"/>
      <c r="AB59" s="2"/>
      <c r="AC59" s="44"/>
      <c r="AD59" s="44"/>
      <c r="AE59" s="26"/>
      <c r="AF59" s="45"/>
      <c r="AG59" s="45"/>
      <c r="AJ59" s="46"/>
      <c r="AK59" s="26"/>
      <c r="AM59" s="45"/>
      <c r="AO59" s="45"/>
      <c r="AP59" s="45"/>
      <c r="AQ59" s="5"/>
      <c r="AS59" s="26"/>
      <c r="AT59" s="44"/>
      <c r="AU59" s="44"/>
      <c r="AV59" s="2"/>
      <c r="AW59" s="44"/>
      <c r="AX59" s="44"/>
      <c r="AY59" s="26"/>
      <c r="AZ59" s="45"/>
      <c r="BA59" s="45"/>
      <c r="BD59" s="46"/>
      <c r="BE59" s="26"/>
      <c r="BF59" s="45"/>
      <c r="BG59" s="45"/>
      <c r="BI59" s="45"/>
      <c r="BJ59" s="45"/>
      <c r="BK59" s="5"/>
      <c r="BM59" s="26"/>
      <c r="BN59" s="44"/>
      <c r="BO59" s="44"/>
      <c r="BP59" s="2"/>
      <c r="BQ59" s="44"/>
      <c r="BR59" s="44"/>
      <c r="BS59" s="26"/>
      <c r="BT59" s="45"/>
      <c r="BU59" s="45"/>
      <c r="BX59" s="46"/>
      <c r="BY59" s="26"/>
      <c r="BZ59" s="45"/>
      <c r="CA59" s="45"/>
      <c r="CC59" s="45"/>
      <c r="CD59" s="45"/>
      <c r="CE59" s="26"/>
      <c r="CG59" s="26"/>
      <c r="CH59" s="44"/>
      <c r="CI59" s="44"/>
      <c r="CJ59" s="2"/>
      <c r="CK59" s="44"/>
      <c r="CL59" s="44"/>
      <c r="CM59" s="26"/>
      <c r="CN59" s="45"/>
      <c r="CO59" s="45"/>
      <c r="CR59" s="46"/>
      <c r="CS59" s="26"/>
      <c r="CT59" s="45"/>
      <c r="CU59" s="45"/>
      <c r="CW59" s="45"/>
      <c r="CX59" s="45"/>
      <c r="CY59" s="5"/>
      <c r="DA59" s="26"/>
      <c r="DB59" s="44"/>
      <c r="DC59" s="44"/>
      <c r="DD59" s="2"/>
      <c r="DE59" s="44"/>
      <c r="DF59" s="44"/>
      <c r="DG59" s="26"/>
      <c r="DH59" s="45"/>
      <c r="DI59" s="45"/>
      <c r="DL59" s="46"/>
      <c r="DM59" s="26"/>
      <c r="DN59" s="45"/>
      <c r="DO59" s="45"/>
      <c r="DQ59" s="45"/>
      <c r="DR59" s="45"/>
      <c r="DS59" s="5"/>
      <c r="DU59" s="26"/>
      <c r="DV59" s="44"/>
      <c r="DW59" s="44"/>
      <c r="DX59" s="2"/>
      <c r="DY59" s="44"/>
      <c r="DZ59" s="44"/>
      <c r="EA59" s="26"/>
      <c r="EC59" s="47"/>
      <c r="EF59" s="46"/>
      <c r="EG59" s="26"/>
      <c r="EH59" s="45"/>
      <c r="EI59" s="45"/>
      <c r="EK59" s="45"/>
      <c r="EL59" s="45"/>
      <c r="EM59" s="5"/>
      <c r="EO59" s="26"/>
      <c r="EP59" s="44"/>
      <c r="EQ59" s="44"/>
      <c r="ER59" s="2"/>
      <c r="ES59" s="44"/>
      <c r="ET59" s="44"/>
      <c r="EU59" s="26"/>
      <c r="EV59" s="45"/>
      <c r="EW59" s="45"/>
      <c r="EZ59" s="46"/>
      <c r="FA59" s="26"/>
      <c r="FB59" s="45"/>
      <c r="FC59" s="45"/>
      <c r="FE59" s="45"/>
      <c r="FF59" s="45"/>
      <c r="FG59" s="5"/>
      <c r="FI59" s="26"/>
      <c r="FJ59" s="44"/>
      <c r="FK59" s="44"/>
      <c r="FL59" s="2"/>
      <c r="FM59" s="44"/>
      <c r="FN59" s="44"/>
      <c r="FO59" s="26"/>
      <c r="FP59" s="45"/>
      <c r="FQ59" s="45"/>
      <c r="FT59" s="46"/>
      <c r="FU59" s="26"/>
      <c r="FV59" s="45"/>
      <c r="FW59" s="45"/>
      <c r="FY59" s="45"/>
      <c r="FZ59" s="45"/>
      <c r="GA59" s="5"/>
      <c r="GG59" s="45"/>
      <c r="GI59" s="48"/>
      <c r="GN59" s="46"/>
      <c r="GU59" s="5"/>
      <c r="HA59" s="45"/>
      <c r="HC59" s="48"/>
      <c r="HH59" s="46"/>
      <c r="HO59" s="5"/>
      <c r="HU59" s="45"/>
      <c r="HW59" s="48"/>
      <c r="IB59" s="46"/>
      <c r="II59" s="5"/>
      <c r="IO59" s="45"/>
      <c r="IQ59" s="48"/>
      <c r="IV59" s="46"/>
    </row>
    <row r="60" spans="1:262" s="4" customFormat="1" ht="13.5" customHeight="1" x14ac:dyDescent="0.25">
      <c r="A60" s="59"/>
      <c r="B60" s="2"/>
      <c r="C60" s="5"/>
      <c r="E60" s="26"/>
      <c r="F60" s="44"/>
      <c r="G60" s="45"/>
      <c r="H60" s="2"/>
      <c r="I60" s="44"/>
      <c r="J60" s="45"/>
      <c r="K60" s="26"/>
      <c r="L60" s="45"/>
      <c r="M60" s="45"/>
      <c r="P60" s="46"/>
      <c r="Q60" s="26"/>
      <c r="R60" s="45"/>
      <c r="S60" s="45"/>
      <c r="U60" s="45"/>
      <c r="V60" s="45"/>
      <c r="W60" s="5"/>
      <c r="Y60" s="26"/>
      <c r="Z60" s="44"/>
      <c r="AA60" s="44"/>
      <c r="AB60" s="2"/>
      <c r="AC60" s="44"/>
      <c r="AD60" s="44"/>
      <c r="AE60" s="26"/>
      <c r="AF60" s="45"/>
      <c r="AG60" s="45"/>
      <c r="AJ60" s="46"/>
      <c r="AK60" s="26"/>
      <c r="AM60" s="45"/>
      <c r="AO60" s="45"/>
      <c r="AP60" s="45"/>
      <c r="AQ60" s="5"/>
      <c r="AS60" s="26"/>
      <c r="AT60" s="44"/>
      <c r="AU60" s="44"/>
      <c r="AV60" s="2"/>
      <c r="AW60" s="44"/>
      <c r="AX60" s="44"/>
      <c r="AY60" s="26"/>
      <c r="AZ60" s="45"/>
      <c r="BA60" s="45"/>
      <c r="BD60" s="46"/>
      <c r="BE60" s="26"/>
      <c r="BF60" s="45"/>
      <c r="BG60" s="45"/>
      <c r="BI60" s="45"/>
      <c r="BJ60" s="45"/>
      <c r="BK60" s="5"/>
      <c r="BM60" s="26"/>
      <c r="BN60" s="44"/>
      <c r="BO60" s="44"/>
      <c r="BP60" s="2"/>
      <c r="BQ60" s="44"/>
      <c r="BR60" s="44"/>
      <c r="BS60" s="26"/>
      <c r="BT60" s="45"/>
      <c r="BU60" s="45"/>
      <c r="BX60" s="46"/>
      <c r="BY60" s="26"/>
      <c r="BZ60" s="45"/>
      <c r="CA60" s="45"/>
      <c r="CC60" s="45"/>
      <c r="CD60" s="45"/>
      <c r="CE60" s="26"/>
      <c r="CG60" s="26"/>
      <c r="CH60" s="44"/>
      <c r="CI60" s="44"/>
      <c r="CJ60" s="2"/>
      <c r="CK60" s="44"/>
      <c r="CL60" s="44"/>
      <c r="CM60" s="26"/>
      <c r="CN60" s="45"/>
      <c r="CO60" s="45"/>
      <c r="CR60" s="46"/>
      <c r="CS60" s="26"/>
      <c r="CT60" s="45"/>
      <c r="CU60" s="45"/>
      <c r="CW60" s="45"/>
      <c r="CX60" s="45"/>
      <c r="CY60" s="5"/>
      <c r="DA60" s="26"/>
      <c r="DB60" s="44"/>
      <c r="DC60" s="44"/>
      <c r="DD60" s="2"/>
      <c r="DE60" s="44"/>
      <c r="DF60" s="44"/>
      <c r="DG60" s="26"/>
      <c r="DH60" s="45"/>
      <c r="DI60" s="45"/>
      <c r="DL60" s="46"/>
      <c r="DM60" s="26"/>
      <c r="DN60" s="45"/>
      <c r="DO60" s="45"/>
      <c r="DQ60" s="45"/>
      <c r="DR60" s="45"/>
      <c r="DS60" s="5"/>
      <c r="DU60" s="26"/>
      <c r="DV60" s="44"/>
      <c r="DW60" s="44"/>
      <c r="DX60" s="2"/>
      <c r="DY60" s="44"/>
      <c r="DZ60" s="44"/>
      <c r="EA60" s="26"/>
      <c r="EC60" s="47"/>
      <c r="EF60" s="46"/>
      <c r="EG60" s="26"/>
      <c r="EH60" s="45"/>
      <c r="EI60" s="45"/>
      <c r="EK60" s="45"/>
      <c r="EL60" s="45"/>
      <c r="EM60" s="5"/>
      <c r="EO60" s="26"/>
      <c r="EP60" s="44"/>
      <c r="EQ60" s="44"/>
      <c r="ER60" s="2"/>
      <c r="ES60" s="44"/>
      <c r="ET60" s="44"/>
      <c r="EU60" s="26"/>
      <c r="EV60" s="45"/>
      <c r="EW60" s="45"/>
      <c r="EZ60" s="46"/>
      <c r="FA60" s="26"/>
      <c r="FB60" s="45"/>
      <c r="FC60" s="45"/>
      <c r="FE60" s="45"/>
      <c r="FF60" s="45"/>
      <c r="FG60" s="5"/>
      <c r="FI60" s="26"/>
      <c r="FJ60" s="44"/>
      <c r="FK60" s="44"/>
      <c r="FL60" s="2"/>
      <c r="FM60" s="44"/>
      <c r="FN60" s="44"/>
      <c r="FO60" s="26"/>
      <c r="FP60" s="45"/>
      <c r="FQ60" s="45"/>
      <c r="FT60" s="46"/>
      <c r="FU60" s="26"/>
      <c r="FV60" s="45"/>
      <c r="FW60" s="45"/>
      <c r="FY60" s="45"/>
      <c r="FZ60" s="45"/>
      <c r="GA60" s="5"/>
      <c r="GG60" s="45"/>
      <c r="GI60" s="48"/>
      <c r="GN60" s="46"/>
      <c r="GU60" s="5"/>
      <c r="HA60" s="45"/>
      <c r="HC60" s="48"/>
      <c r="HH60" s="46"/>
      <c r="HO60" s="5"/>
      <c r="HU60" s="45"/>
      <c r="HW60" s="48"/>
      <c r="IB60" s="46"/>
      <c r="II60" s="5"/>
      <c r="IO60" s="45"/>
      <c r="IQ60" s="48"/>
      <c r="IV60" s="46"/>
    </row>
    <row r="61" spans="1:262" s="4" customFormat="1" ht="13.5" customHeight="1" x14ac:dyDescent="0.25">
      <c r="A61" s="59"/>
      <c r="B61" s="2"/>
      <c r="C61" s="5"/>
      <c r="E61" s="26"/>
      <c r="F61" s="44"/>
      <c r="G61" s="45"/>
      <c r="H61" s="2"/>
      <c r="I61" s="44"/>
      <c r="J61" s="45"/>
      <c r="K61" s="26"/>
      <c r="L61" s="45"/>
      <c r="M61" s="45"/>
      <c r="P61" s="46"/>
      <c r="Q61" s="26"/>
      <c r="R61" s="45"/>
      <c r="S61" s="45"/>
      <c r="U61" s="45"/>
      <c r="V61" s="45"/>
      <c r="W61" s="5"/>
      <c r="Y61" s="26"/>
      <c r="Z61" s="44"/>
      <c r="AA61" s="44"/>
      <c r="AB61" s="2"/>
      <c r="AC61" s="44"/>
      <c r="AD61" s="44"/>
      <c r="AE61" s="26"/>
      <c r="AF61" s="45"/>
      <c r="AG61" s="45"/>
      <c r="AJ61" s="46"/>
      <c r="AK61" s="26"/>
      <c r="AM61" s="45"/>
      <c r="AO61" s="45"/>
      <c r="AP61" s="45"/>
      <c r="AQ61" s="5"/>
      <c r="AS61" s="26"/>
      <c r="AT61" s="44"/>
      <c r="AU61" s="44"/>
      <c r="AV61" s="2"/>
      <c r="AW61" s="44"/>
      <c r="AX61" s="44"/>
      <c r="AY61" s="26"/>
      <c r="AZ61" s="45"/>
      <c r="BA61" s="45"/>
      <c r="BD61" s="46"/>
      <c r="BE61" s="26"/>
      <c r="BF61" s="45"/>
      <c r="BG61" s="45"/>
      <c r="BI61" s="45"/>
      <c r="BJ61" s="45"/>
      <c r="BK61" s="5"/>
      <c r="BM61" s="26"/>
      <c r="BN61" s="44"/>
      <c r="BO61" s="44"/>
      <c r="BP61" s="2"/>
      <c r="BQ61" s="44"/>
      <c r="BR61" s="44"/>
      <c r="BS61" s="26"/>
      <c r="BT61" s="45"/>
      <c r="BU61" s="45"/>
      <c r="BX61" s="46"/>
      <c r="BY61" s="26"/>
      <c r="BZ61" s="45"/>
      <c r="CA61" s="45"/>
      <c r="CC61" s="45"/>
      <c r="CD61" s="45"/>
      <c r="CE61" s="26"/>
      <c r="CG61" s="26"/>
      <c r="CH61" s="44"/>
      <c r="CI61" s="44"/>
      <c r="CJ61" s="2"/>
      <c r="CK61" s="44"/>
      <c r="CL61" s="44"/>
      <c r="CM61" s="26"/>
      <c r="CN61" s="45"/>
      <c r="CO61" s="45"/>
      <c r="CR61" s="46"/>
      <c r="CS61" s="26"/>
      <c r="CT61" s="45"/>
      <c r="CU61" s="45"/>
      <c r="CW61" s="45"/>
      <c r="CX61" s="45"/>
      <c r="CY61" s="5"/>
      <c r="DA61" s="26"/>
      <c r="DB61" s="44"/>
      <c r="DC61" s="44"/>
      <c r="DD61" s="2"/>
      <c r="DE61" s="44"/>
      <c r="DF61" s="44"/>
      <c r="DG61" s="26"/>
      <c r="DH61" s="45"/>
      <c r="DI61" s="45"/>
      <c r="DL61" s="46"/>
      <c r="DM61" s="26"/>
      <c r="DN61" s="45"/>
      <c r="DO61" s="45"/>
      <c r="DQ61" s="45"/>
      <c r="DR61" s="45"/>
      <c r="DS61" s="5"/>
      <c r="DU61" s="26"/>
      <c r="DV61" s="44"/>
      <c r="DW61" s="44"/>
      <c r="DX61" s="2"/>
      <c r="DY61" s="44"/>
      <c r="DZ61" s="44"/>
      <c r="EA61" s="26"/>
      <c r="EC61" s="47"/>
      <c r="EF61" s="46"/>
      <c r="EG61" s="26"/>
      <c r="EH61" s="45"/>
      <c r="EI61" s="45"/>
      <c r="EK61" s="45"/>
      <c r="EL61" s="45"/>
      <c r="EM61" s="5"/>
      <c r="EO61" s="26"/>
      <c r="EP61" s="44"/>
      <c r="EQ61" s="44"/>
      <c r="ER61" s="2"/>
      <c r="ES61" s="44"/>
      <c r="ET61" s="44"/>
      <c r="EU61" s="26"/>
      <c r="EV61" s="45"/>
      <c r="EW61" s="45"/>
      <c r="EZ61" s="46"/>
      <c r="FA61" s="26"/>
      <c r="FB61" s="45"/>
      <c r="FC61" s="45"/>
      <c r="FE61" s="45"/>
      <c r="FF61" s="45"/>
      <c r="FG61" s="5"/>
      <c r="FI61" s="26"/>
      <c r="FJ61" s="44"/>
      <c r="FK61" s="44"/>
      <c r="FL61" s="2"/>
      <c r="FM61" s="44"/>
      <c r="FN61" s="44"/>
      <c r="FO61" s="26"/>
      <c r="FP61" s="45"/>
      <c r="FQ61" s="45"/>
      <c r="FT61" s="46"/>
      <c r="FU61" s="26"/>
      <c r="FV61" s="45"/>
      <c r="FW61" s="45"/>
      <c r="FY61" s="45"/>
      <c r="FZ61" s="45"/>
      <c r="GA61" s="5"/>
      <c r="GG61" s="45"/>
      <c r="GI61" s="48"/>
      <c r="GN61" s="46"/>
      <c r="GU61" s="5"/>
      <c r="HA61" s="45"/>
      <c r="HC61" s="48"/>
      <c r="HH61" s="46"/>
      <c r="HO61" s="5"/>
      <c r="HU61" s="45"/>
      <c r="HW61" s="48"/>
      <c r="IB61" s="46"/>
      <c r="II61" s="5"/>
      <c r="IO61" s="45"/>
      <c r="IQ61" s="48"/>
      <c r="IV61" s="46"/>
    </row>
    <row r="62" spans="1:262" s="4" customFormat="1" ht="13.5" customHeight="1" x14ac:dyDescent="0.25">
      <c r="A62" s="59"/>
      <c r="B62" s="2"/>
      <c r="C62" s="5"/>
      <c r="E62" s="26"/>
      <c r="F62" s="44"/>
      <c r="G62" s="45"/>
      <c r="H62" s="2"/>
      <c r="I62" s="44"/>
      <c r="J62" s="45"/>
      <c r="K62" s="26"/>
      <c r="L62" s="45"/>
      <c r="M62" s="45"/>
      <c r="P62" s="46"/>
      <c r="Q62" s="26"/>
      <c r="R62" s="45"/>
      <c r="S62" s="45"/>
      <c r="U62" s="45"/>
      <c r="V62" s="45"/>
      <c r="W62" s="5"/>
      <c r="Y62" s="26"/>
      <c r="Z62" s="44"/>
      <c r="AA62" s="44"/>
      <c r="AB62" s="2"/>
      <c r="AC62" s="44"/>
      <c r="AD62" s="44"/>
      <c r="AE62" s="26"/>
      <c r="AF62" s="45"/>
      <c r="AG62" s="45"/>
      <c r="AJ62" s="46"/>
      <c r="AK62" s="26"/>
      <c r="AM62" s="45"/>
      <c r="AO62" s="45"/>
      <c r="AP62" s="45"/>
      <c r="AQ62" s="5"/>
      <c r="AS62" s="26"/>
      <c r="AT62" s="44"/>
      <c r="AU62" s="44"/>
      <c r="AV62" s="2"/>
      <c r="AW62" s="44"/>
      <c r="AX62" s="44"/>
      <c r="AY62" s="26"/>
      <c r="AZ62" s="45"/>
      <c r="BA62" s="45"/>
      <c r="BD62" s="46"/>
      <c r="BE62" s="26"/>
      <c r="BF62" s="45"/>
      <c r="BG62" s="45"/>
      <c r="BI62" s="45"/>
      <c r="BJ62" s="45"/>
      <c r="BK62" s="5"/>
      <c r="BM62" s="26"/>
      <c r="BN62" s="44"/>
      <c r="BO62" s="44"/>
      <c r="BP62" s="2"/>
      <c r="BQ62" s="44"/>
      <c r="BR62" s="44"/>
      <c r="BS62" s="26"/>
      <c r="BT62" s="45"/>
      <c r="BU62" s="45"/>
      <c r="BX62" s="46"/>
      <c r="BY62" s="26"/>
      <c r="BZ62" s="45"/>
      <c r="CA62" s="45"/>
      <c r="CC62" s="45"/>
      <c r="CD62" s="45"/>
      <c r="CE62" s="26"/>
      <c r="CG62" s="26"/>
      <c r="CH62" s="44"/>
      <c r="CI62" s="44"/>
      <c r="CJ62" s="2"/>
      <c r="CK62" s="44"/>
      <c r="CL62" s="44"/>
      <c r="CM62" s="26"/>
      <c r="CN62" s="45"/>
      <c r="CO62" s="45"/>
      <c r="CR62" s="46"/>
      <c r="CS62" s="26"/>
      <c r="CT62" s="45"/>
      <c r="CU62" s="45"/>
      <c r="CW62" s="45"/>
      <c r="CX62" s="45"/>
      <c r="CY62" s="5"/>
      <c r="DA62" s="26"/>
      <c r="DB62" s="44"/>
      <c r="DC62" s="44"/>
      <c r="DD62" s="2"/>
      <c r="DE62" s="44"/>
      <c r="DF62" s="44"/>
      <c r="DG62" s="26"/>
      <c r="DH62" s="45"/>
      <c r="DI62" s="45"/>
      <c r="DL62" s="46"/>
      <c r="DM62" s="26"/>
      <c r="DN62" s="45"/>
      <c r="DO62" s="45"/>
      <c r="DQ62" s="45"/>
      <c r="DR62" s="45"/>
      <c r="DS62" s="5"/>
      <c r="DU62" s="26"/>
      <c r="DV62" s="44"/>
      <c r="DW62" s="44"/>
      <c r="DX62" s="2"/>
      <c r="DY62" s="44"/>
      <c r="DZ62" s="44"/>
      <c r="EA62" s="26"/>
      <c r="EC62" s="47"/>
      <c r="EF62" s="46"/>
      <c r="EG62" s="26"/>
      <c r="EH62" s="45"/>
      <c r="EI62" s="45"/>
      <c r="EK62" s="45"/>
      <c r="EL62" s="45"/>
      <c r="EM62" s="5"/>
      <c r="EO62" s="26"/>
      <c r="EP62" s="44"/>
      <c r="EQ62" s="44"/>
      <c r="ER62" s="2"/>
      <c r="ES62" s="44"/>
      <c r="ET62" s="44"/>
      <c r="EU62" s="26"/>
      <c r="EV62" s="45"/>
      <c r="EW62" s="45"/>
      <c r="EZ62" s="46"/>
      <c r="FA62" s="26"/>
      <c r="FB62" s="45"/>
      <c r="FC62" s="45"/>
      <c r="FE62" s="45"/>
      <c r="FF62" s="45"/>
      <c r="FG62" s="5"/>
      <c r="FI62" s="26"/>
      <c r="FJ62" s="44"/>
      <c r="FK62" s="44"/>
      <c r="FL62" s="2"/>
      <c r="FM62" s="44"/>
      <c r="FN62" s="44"/>
      <c r="FO62" s="26"/>
      <c r="FP62" s="45"/>
      <c r="FQ62" s="45"/>
      <c r="FT62" s="46"/>
      <c r="FU62" s="26"/>
      <c r="FV62" s="45"/>
      <c r="FW62" s="45"/>
      <c r="FY62" s="45"/>
      <c r="FZ62" s="45"/>
      <c r="GA62" s="5"/>
      <c r="GG62" s="45"/>
      <c r="GI62" s="48"/>
      <c r="GN62" s="46"/>
      <c r="GU62" s="5"/>
      <c r="HA62" s="45"/>
      <c r="HC62" s="48"/>
      <c r="HH62" s="46"/>
      <c r="HO62" s="5"/>
      <c r="HU62" s="45"/>
      <c r="HW62" s="48"/>
      <c r="IB62" s="46"/>
      <c r="II62" s="5"/>
      <c r="IO62" s="45"/>
      <c r="IQ62" s="48"/>
      <c r="IV62" s="46"/>
    </row>
    <row r="63" spans="1:262" s="4" customFormat="1" ht="13.5" customHeight="1" x14ac:dyDescent="0.25">
      <c r="A63" s="59"/>
      <c r="B63" s="2"/>
      <c r="C63" s="5"/>
      <c r="E63" s="26"/>
      <c r="F63" s="44"/>
      <c r="G63" s="45"/>
      <c r="H63" s="2"/>
      <c r="I63" s="44"/>
      <c r="J63" s="45"/>
      <c r="K63" s="26"/>
      <c r="L63" s="45"/>
      <c r="M63" s="45"/>
      <c r="P63" s="46"/>
      <c r="Q63" s="26"/>
      <c r="R63" s="45"/>
      <c r="S63" s="45"/>
      <c r="U63" s="45"/>
      <c r="V63" s="45"/>
      <c r="W63" s="5"/>
      <c r="Y63" s="26"/>
      <c r="Z63" s="44"/>
      <c r="AA63" s="44"/>
      <c r="AB63" s="2"/>
      <c r="AC63" s="44"/>
      <c r="AD63" s="44"/>
      <c r="AE63" s="26"/>
      <c r="AF63" s="45"/>
      <c r="AG63" s="45"/>
      <c r="AJ63" s="46"/>
      <c r="AK63" s="26"/>
      <c r="AM63" s="45"/>
      <c r="AO63" s="45"/>
      <c r="AP63" s="45"/>
      <c r="AQ63" s="5"/>
      <c r="AS63" s="26"/>
      <c r="AT63" s="44"/>
      <c r="AU63" s="44"/>
      <c r="AV63" s="2"/>
      <c r="AW63" s="44"/>
      <c r="AX63" s="44"/>
      <c r="AY63" s="26"/>
      <c r="AZ63" s="45"/>
      <c r="BA63" s="45"/>
      <c r="BD63" s="46"/>
      <c r="BE63" s="26"/>
      <c r="BF63" s="45"/>
      <c r="BG63" s="45"/>
      <c r="BI63" s="45"/>
      <c r="BJ63" s="45"/>
      <c r="BK63" s="5"/>
      <c r="BM63" s="26"/>
      <c r="BN63" s="44"/>
      <c r="BO63" s="44"/>
      <c r="BP63" s="2"/>
      <c r="BQ63" s="44"/>
      <c r="BR63" s="44"/>
      <c r="BS63" s="26"/>
      <c r="BT63" s="45"/>
      <c r="BU63" s="45"/>
      <c r="BX63" s="46"/>
      <c r="BY63" s="26"/>
      <c r="BZ63" s="45"/>
      <c r="CA63" s="45"/>
      <c r="CC63" s="45"/>
      <c r="CD63" s="45"/>
      <c r="CE63" s="26"/>
      <c r="CG63" s="26"/>
      <c r="CH63" s="44"/>
      <c r="CI63" s="44"/>
      <c r="CJ63" s="2"/>
      <c r="CK63" s="44"/>
      <c r="CL63" s="44"/>
      <c r="CM63" s="26"/>
      <c r="CN63" s="45"/>
      <c r="CO63" s="45"/>
      <c r="CR63" s="46"/>
      <c r="CS63" s="26"/>
      <c r="CT63" s="45"/>
      <c r="CU63" s="45"/>
      <c r="CW63" s="45"/>
      <c r="CX63" s="45"/>
      <c r="CY63" s="5"/>
      <c r="DA63" s="26"/>
      <c r="DB63" s="44"/>
      <c r="DC63" s="44"/>
      <c r="DD63" s="2"/>
      <c r="DE63" s="44"/>
      <c r="DF63" s="44"/>
      <c r="DG63" s="26"/>
      <c r="DH63" s="45"/>
      <c r="DI63" s="45"/>
      <c r="DL63" s="46"/>
      <c r="DM63" s="26"/>
      <c r="DN63" s="45"/>
      <c r="DO63" s="45"/>
      <c r="DQ63" s="45"/>
      <c r="DR63" s="45"/>
      <c r="DS63" s="5"/>
      <c r="DU63" s="26"/>
      <c r="DV63" s="44"/>
      <c r="DW63" s="44"/>
      <c r="DX63" s="2"/>
      <c r="DY63" s="44"/>
      <c r="DZ63" s="44"/>
      <c r="EA63" s="26"/>
      <c r="EC63" s="47"/>
      <c r="EF63" s="46"/>
      <c r="EG63" s="26"/>
      <c r="EH63" s="45"/>
      <c r="EI63" s="45"/>
      <c r="EK63" s="45"/>
      <c r="EL63" s="45"/>
      <c r="EM63" s="5"/>
      <c r="EO63" s="26"/>
      <c r="EP63" s="44"/>
      <c r="EQ63" s="44"/>
      <c r="ER63" s="2"/>
      <c r="ES63" s="44"/>
      <c r="ET63" s="44"/>
      <c r="EU63" s="26"/>
      <c r="EV63" s="45"/>
      <c r="EW63" s="45"/>
      <c r="EZ63" s="46"/>
      <c r="FA63" s="26"/>
      <c r="FB63" s="45"/>
      <c r="FC63" s="45"/>
      <c r="FE63" s="45"/>
      <c r="FF63" s="45"/>
      <c r="FG63" s="5"/>
      <c r="FI63" s="26"/>
      <c r="FJ63" s="44"/>
      <c r="FK63" s="44"/>
      <c r="FL63" s="2"/>
      <c r="FM63" s="44"/>
      <c r="FN63" s="44"/>
      <c r="FO63" s="26"/>
      <c r="FP63" s="45"/>
      <c r="FQ63" s="45"/>
      <c r="FT63" s="46"/>
      <c r="FU63" s="26"/>
      <c r="FV63" s="45"/>
      <c r="FW63" s="45"/>
      <c r="FY63" s="45"/>
      <c r="FZ63" s="45"/>
      <c r="GA63" s="5"/>
      <c r="GG63" s="45"/>
      <c r="GI63" s="48"/>
      <c r="GN63" s="46"/>
      <c r="GU63" s="5"/>
      <c r="HA63" s="45"/>
      <c r="HC63" s="48"/>
      <c r="HH63" s="46"/>
      <c r="HO63" s="5"/>
      <c r="HU63" s="45"/>
      <c r="HW63" s="48"/>
      <c r="IB63" s="46"/>
      <c r="II63" s="5"/>
      <c r="IO63" s="45"/>
      <c r="IQ63" s="48"/>
      <c r="IV63" s="46"/>
    </row>
    <row r="64" spans="1:262" s="4" customFormat="1" ht="13.5" customHeight="1" x14ac:dyDescent="0.25">
      <c r="A64" s="59"/>
      <c r="B64" s="2"/>
      <c r="C64" s="5"/>
      <c r="E64" s="26"/>
      <c r="F64" s="44"/>
      <c r="G64" s="45"/>
      <c r="H64" s="2"/>
      <c r="I64" s="44"/>
      <c r="J64" s="45"/>
      <c r="K64" s="26"/>
      <c r="L64" s="45"/>
      <c r="M64" s="45"/>
      <c r="P64" s="46"/>
      <c r="Q64" s="26"/>
      <c r="R64" s="45"/>
      <c r="S64" s="45"/>
      <c r="U64" s="45"/>
      <c r="V64" s="45"/>
      <c r="W64" s="5"/>
      <c r="Y64" s="26"/>
      <c r="Z64" s="44"/>
      <c r="AA64" s="44"/>
      <c r="AB64" s="2"/>
      <c r="AC64" s="44"/>
      <c r="AD64" s="44"/>
      <c r="AE64" s="26"/>
      <c r="AF64" s="45"/>
      <c r="AG64" s="45"/>
      <c r="AJ64" s="46"/>
      <c r="AK64" s="26"/>
      <c r="AM64" s="45"/>
      <c r="AO64" s="45"/>
      <c r="AP64" s="45"/>
      <c r="AQ64" s="5"/>
      <c r="AS64" s="26"/>
      <c r="AT64" s="44"/>
      <c r="AU64" s="44"/>
      <c r="AV64" s="2"/>
      <c r="AW64" s="44"/>
      <c r="AX64" s="44"/>
      <c r="AY64" s="26"/>
      <c r="AZ64" s="45"/>
      <c r="BA64" s="45"/>
      <c r="BD64" s="46"/>
      <c r="BE64" s="26"/>
      <c r="BF64" s="45"/>
      <c r="BG64" s="45"/>
      <c r="BI64" s="45"/>
      <c r="BJ64" s="45"/>
      <c r="BK64" s="5"/>
      <c r="BM64" s="26"/>
      <c r="BN64" s="44"/>
      <c r="BO64" s="44"/>
      <c r="BP64" s="2"/>
      <c r="BQ64" s="44"/>
      <c r="BR64" s="44"/>
      <c r="BS64" s="26"/>
      <c r="BT64" s="45"/>
      <c r="BU64" s="45"/>
      <c r="BX64" s="46"/>
      <c r="BY64" s="26"/>
      <c r="BZ64" s="45"/>
      <c r="CA64" s="45"/>
      <c r="CC64" s="45"/>
      <c r="CD64" s="45"/>
      <c r="CE64" s="26"/>
      <c r="CG64" s="26"/>
      <c r="CH64" s="44"/>
      <c r="CI64" s="44"/>
      <c r="CJ64" s="2"/>
      <c r="CK64" s="44"/>
      <c r="CL64" s="44"/>
      <c r="CM64" s="26"/>
      <c r="CN64" s="45"/>
      <c r="CO64" s="45"/>
      <c r="CR64" s="46"/>
      <c r="CS64" s="26"/>
      <c r="CT64" s="45"/>
      <c r="CU64" s="45"/>
      <c r="CW64" s="45"/>
      <c r="CX64" s="45"/>
      <c r="CY64" s="5"/>
      <c r="DA64" s="26"/>
      <c r="DB64" s="44"/>
      <c r="DC64" s="44"/>
      <c r="DD64" s="2"/>
      <c r="DE64" s="44"/>
      <c r="DF64" s="44"/>
      <c r="DG64" s="26"/>
      <c r="DH64" s="45"/>
      <c r="DI64" s="45"/>
      <c r="DL64" s="46"/>
      <c r="DM64" s="26"/>
      <c r="DN64" s="45"/>
      <c r="DO64" s="45"/>
      <c r="DQ64" s="45"/>
      <c r="DR64" s="45"/>
      <c r="DS64" s="5"/>
      <c r="DU64" s="26"/>
      <c r="DV64" s="44"/>
      <c r="DW64" s="44"/>
      <c r="DX64" s="2"/>
      <c r="DY64" s="44"/>
      <c r="DZ64" s="44"/>
      <c r="EA64" s="26"/>
      <c r="EC64" s="47"/>
      <c r="EF64" s="46"/>
      <c r="EG64" s="26"/>
      <c r="EH64" s="45"/>
      <c r="EI64" s="45"/>
      <c r="EK64" s="45"/>
      <c r="EL64" s="45"/>
      <c r="EM64" s="5"/>
      <c r="EO64" s="26"/>
      <c r="EP64" s="44"/>
      <c r="EQ64" s="44"/>
      <c r="ER64" s="2"/>
      <c r="ES64" s="44"/>
      <c r="ET64" s="44"/>
      <c r="EU64" s="26"/>
      <c r="EV64" s="45"/>
      <c r="EW64" s="45"/>
      <c r="EZ64" s="46"/>
      <c r="FA64" s="26"/>
      <c r="FB64" s="45"/>
      <c r="FC64" s="45"/>
      <c r="FE64" s="45"/>
      <c r="FF64" s="45"/>
      <c r="FG64" s="5"/>
      <c r="FI64" s="26"/>
      <c r="FJ64" s="44"/>
      <c r="FK64" s="44"/>
      <c r="FL64" s="2"/>
      <c r="FM64" s="44"/>
      <c r="FN64" s="44"/>
      <c r="FO64" s="26"/>
      <c r="FP64" s="45"/>
      <c r="FQ64" s="45"/>
      <c r="FT64" s="46"/>
      <c r="FU64" s="26"/>
      <c r="FV64" s="45"/>
      <c r="FW64" s="45"/>
      <c r="FY64" s="45"/>
      <c r="FZ64" s="45"/>
      <c r="GA64" s="5"/>
      <c r="GG64" s="45"/>
      <c r="GI64" s="48"/>
      <c r="GN64" s="46"/>
      <c r="GU64" s="5"/>
      <c r="HA64" s="45"/>
      <c r="HC64" s="48"/>
      <c r="HH64" s="46"/>
      <c r="HO64" s="5"/>
      <c r="HU64" s="45"/>
      <c r="HW64" s="48"/>
      <c r="IB64" s="46"/>
      <c r="II64" s="5"/>
      <c r="IO64" s="45"/>
      <c r="IQ64" s="48"/>
      <c r="IV64" s="46"/>
    </row>
    <row r="65" spans="1:256" s="4" customFormat="1" ht="13.5" customHeight="1" x14ac:dyDescent="0.25">
      <c r="A65" s="59"/>
      <c r="B65" s="2"/>
      <c r="C65" s="5"/>
      <c r="E65" s="26"/>
      <c r="F65" s="44"/>
      <c r="G65" s="45"/>
      <c r="H65" s="2"/>
      <c r="I65" s="44"/>
      <c r="J65" s="45"/>
      <c r="K65" s="26"/>
      <c r="L65" s="45"/>
      <c r="M65" s="45"/>
      <c r="P65" s="46"/>
      <c r="Q65" s="26"/>
      <c r="R65" s="45"/>
      <c r="S65" s="45"/>
      <c r="U65" s="45"/>
      <c r="V65" s="45"/>
      <c r="W65" s="5"/>
      <c r="Y65" s="26"/>
      <c r="Z65" s="44"/>
      <c r="AA65" s="44"/>
      <c r="AB65" s="2"/>
      <c r="AC65" s="44"/>
      <c r="AD65" s="44"/>
      <c r="AE65" s="26"/>
      <c r="AF65" s="45"/>
      <c r="AG65" s="45"/>
      <c r="AJ65" s="46"/>
      <c r="AK65" s="26"/>
      <c r="AM65" s="45"/>
      <c r="AO65" s="45"/>
      <c r="AP65" s="45"/>
      <c r="AQ65" s="5"/>
      <c r="AS65" s="26"/>
      <c r="AT65" s="44"/>
      <c r="AU65" s="44"/>
      <c r="AV65" s="2"/>
      <c r="AW65" s="44"/>
      <c r="AX65" s="44"/>
      <c r="AY65" s="26"/>
      <c r="AZ65" s="45"/>
      <c r="BA65" s="45"/>
      <c r="BD65" s="46"/>
      <c r="BE65" s="26"/>
      <c r="BF65" s="45"/>
      <c r="BG65" s="45"/>
      <c r="BI65" s="45"/>
      <c r="BJ65" s="45"/>
      <c r="BK65" s="5"/>
      <c r="BM65" s="26"/>
      <c r="BN65" s="44"/>
      <c r="BO65" s="44"/>
      <c r="BP65" s="2"/>
      <c r="BQ65" s="44"/>
      <c r="BR65" s="44"/>
      <c r="BS65" s="26"/>
      <c r="BT65" s="45"/>
      <c r="BU65" s="45"/>
      <c r="BX65" s="46"/>
      <c r="BY65" s="26"/>
      <c r="BZ65" s="45"/>
      <c r="CA65" s="45"/>
      <c r="CC65" s="45"/>
      <c r="CD65" s="45"/>
      <c r="CE65" s="26"/>
      <c r="CG65" s="26"/>
      <c r="CH65" s="44"/>
      <c r="CI65" s="44"/>
      <c r="CJ65" s="2"/>
      <c r="CK65" s="44"/>
      <c r="CL65" s="44"/>
      <c r="CM65" s="26"/>
      <c r="CN65" s="45"/>
      <c r="CO65" s="45"/>
      <c r="CR65" s="46"/>
      <c r="CS65" s="26"/>
      <c r="CT65" s="45"/>
      <c r="CU65" s="45"/>
      <c r="CW65" s="45"/>
      <c r="CX65" s="45"/>
      <c r="CY65" s="5"/>
      <c r="DA65" s="26"/>
      <c r="DB65" s="44"/>
      <c r="DC65" s="44"/>
      <c r="DD65" s="2"/>
      <c r="DE65" s="44"/>
      <c r="DF65" s="44"/>
      <c r="DG65" s="26"/>
      <c r="DH65" s="45"/>
      <c r="DI65" s="45"/>
      <c r="DL65" s="46"/>
      <c r="DM65" s="26"/>
      <c r="DN65" s="45"/>
      <c r="DO65" s="45"/>
      <c r="DQ65" s="45"/>
      <c r="DR65" s="45"/>
      <c r="DS65" s="5"/>
      <c r="DU65" s="26"/>
      <c r="DV65" s="44"/>
      <c r="DW65" s="44"/>
      <c r="DX65" s="2"/>
      <c r="DY65" s="44"/>
      <c r="DZ65" s="44"/>
      <c r="EA65" s="26"/>
      <c r="EC65" s="47"/>
      <c r="EF65" s="46"/>
      <c r="EG65" s="26"/>
      <c r="EH65" s="45"/>
      <c r="EI65" s="45"/>
      <c r="EK65" s="45"/>
      <c r="EL65" s="45"/>
      <c r="EM65" s="5"/>
      <c r="EO65" s="26"/>
      <c r="EP65" s="44"/>
      <c r="EQ65" s="44"/>
      <c r="ER65" s="2"/>
      <c r="ES65" s="44"/>
      <c r="ET65" s="44"/>
      <c r="EU65" s="26"/>
      <c r="EV65" s="45"/>
      <c r="EW65" s="45"/>
      <c r="EZ65" s="46"/>
      <c r="FA65" s="26"/>
      <c r="FB65" s="45"/>
      <c r="FC65" s="45"/>
      <c r="FE65" s="45"/>
      <c r="FF65" s="45"/>
      <c r="FG65" s="5"/>
      <c r="FI65" s="26"/>
      <c r="FJ65" s="44"/>
      <c r="FK65" s="44"/>
      <c r="FL65" s="2"/>
      <c r="FM65" s="44"/>
      <c r="FN65" s="44"/>
      <c r="FO65" s="26"/>
      <c r="FP65" s="45"/>
      <c r="FQ65" s="45"/>
      <c r="FT65" s="46"/>
      <c r="FU65" s="26"/>
      <c r="FV65" s="45"/>
      <c r="FW65" s="45"/>
      <c r="FY65" s="45"/>
      <c r="FZ65" s="45"/>
      <c r="GA65" s="5"/>
      <c r="GG65" s="45"/>
      <c r="GI65" s="48"/>
      <c r="GN65" s="46"/>
      <c r="GU65" s="5"/>
      <c r="HA65" s="45"/>
      <c r="HC65" s="48"/>
      <c r="HH65" s="46"/>
      <c r="HO65" s="5"/>
      <c r="HU65" s="45"/>
      <c r="HW65" s="48"/>
      <c r="IB65" s="46"/>
      <c r="II65" s="5"/>
      <c r="IO65" s="45"/>
      <c r="IQ65" s="48"/>
      <c r="IV65" s="46"/>
    </row>
    <row r="66" spans="1:256" s="4" customFormat="1" ht="13.5" customHeight="1" x14ac:dyDescent="0.25">
      <c r="A66" s="59"/>
      <c r="B66" s="2"/>
      <c r="C66" s="5"/>
      <c r="E66" s="26"/>
      <c r="F66" s="44"/>
      <c r="G66" s="45"/>
      <c r="H66" s="2"/>
      <c r="I66" s="44"/>
      <c r="J66" s="45"/>
      <c r="K66" s="26"/>
      <c r="L66" s="45"/>
      <c r="M66" s="45"/>
      <c r="P66" s="46"/>
      <c r="Q66" s="26"/>
      <c r="R66" s="45"/>
      <c r="S66" s="45"/>
      <c r="U66" s="45"/>
      <c r="V66" s="45"/>
      <c r="W66" s="5"/>
      <c r="Y66" s="26"/>
      <c r="Z66" s="44"/>
      <c r="AA66" s="44"/>
      <c r="AB66" s="2"/>
      <c r="AC66" s="44"/>
      <c r="AD66" s="44"/>
      <c r="AE66" s="26"/>
      <c r="AF66" s="45"/>
      <c r="AG66" s="45"/>
      <c r="AJ66" s="46"/>
      <c r="AK66" s="26"/>
      <c r="AM66" s="45"/>
      <c r="AO66" s="45"/>
      <c r="AP66" s="45"/>
      <c r="AQ66" s="5"/>
      <c r="AS66" s="26"/>
      <c r="AT66" s="44"/>
      <c r="AU66" s="44"/>
      <c r="AV66" s="2"/>
      <c r="AW66" s="44"/>
      <c r="AX66" s="44"/>
      <c r="AY66" s="26"/>
      <c r="AZ66" s="45"/>
      <c r="BA66" s="45"/>
      <c r="BD66" s="46"/>
      <c r="BE66" s="26"/>
      <c r="BF66" s="45"/>
      <c r="BG66" s="45"/>
      <c r="BI66" s="45"/>
      <c r="BJ66" s="45"/>
      <c r="BK66" s="5"/>
      <c r="BM66" s="26"/>
      <c r="BN66" s="44"/>
      <c r="BO66" s="44"/>
      <c r="BP66" s="2"/>
      <c r="BQ66" s="44"/>
      <c r="BR66" s="44"/>
      <c r="BS66" s="26"/>
      <c r="BT66" s="45"/>
      <c r="BU66" s="45"/>
      <c r="BX66" s="46"/>
      <c r="BY66" s="26"/>
      <c r="BZ66" s="45"/>
      <c r="CA66" s="45"/>
      <c r="CC66" s="45"/>
      <c r="CD66" s="45"/>
      <c r="CE66" s="26"/>
      <c r="CG66" s="26"/>
      <c r="CH66" s="44"/>
      <c r="CI66" s="44"/>
      <c r="CJ66" s="2"/>
      <c r="CK66" s="44"/>
      <c r="CL66" s="44"/>
      <c r="CM66" s="26"/>
      <c r="CN66" s="45"/>
      <c r="CO66" s="45"/>
      <c r="CR66" s="46"/>
      <c r="CS66" s="26"/>
      <c r="CT66" s="45"/>
      <c r="CU66" s="45"/>
      <c r="CW66" s="45"/>
      <c r="CX66" s="45"/>
      <c r="CY66" s="5"/>
      <c r="DA66" s="26"/>
      <c r="DB66" s="44"/>
      <c r="DC66" s="44"/>
      <c r="DD66" s="2"/>
      <c r="DE66" s="44"/>
      <c r="DF66" s="44"/>
      <c r="DG66" s="26"/>
      <c r="DH66" s="45"/>
      <c r="DI66" s="45"/>
      <c r="DL66" s="46"/>
      <c r="DM66" s="26"/>
      <c r="DN66" s="45"/>
      <c r="DO66" s="45"/>
      <c r="DQ66" s="45"/>
      <c r="DR66" s="45"/>
      <c r="DS66" s="5"/>
      <c r="DU66" s="26"/>
      <c r="DV66" s="44"/>
      <c r="DW66" s="44"/>
      <c r="DX66" s="2"/>
      <c r="DY66" s="44"/>
      <c r="DZ66" s="44"/>
      <c r="EA66" s="26"/>
      <c r="EC66" s="47"/>
      <c r="EF66" s="46"/>
      <c r="EG66" s="26"/>
      <c r="EH66" s="45"/>
      <c r="EI66" s="45"/>
      <c r="EK66" s="45"/>
      <c r="EL66" s="45"/>
      <c r="EM66" s="5"/>
      <c r="EO66" s="26"/>
      <c r="EP66" s="44"/>
      <c r="EQ66" s="44"/>
      <c r="ER66" s="2"/>
      <c r="ES66" s="44"/>
      <c r="ET66" s="44"/>
      <c r="EU66" s="26"/>
      <c r="EV66" s="45"/>
      <c r="EW66" s="45"/>
      <c r="EZ66" s="46"/>
      <c r="FA66" s="26"/>
      <c r="FB66" s="45"/>
      <c r="FC66" s="45"/>
      <c r="FE66" s="45"/>
      <c r="FF66" s="45"/>
      <c r="FG66" s="5"/>
      <c r="FI66" s="26"/>
      <c r="FJ66" s="44"/>
      <c r="FK66" s="44"/>
      <c r="FL66" s="2"/>
      <c r="FM66" s="44"/>
      <c r="FN66" s="44"/>
      <c r="FO66" s="26"/>
      <c r="FP66" s="45"/>
      <c r="FQ66" s="45"/>
      <c r="FT66" s="46"/>
      <c r="FU66" s="26"/>
      <c r="FV66" s="45"/>
      <c r="FW66" s="45"/>
      <c r="FY66" s="45"/>
      <c r="FZ66" s="45"/>
      <c r="GA66" s="5"/>
      <c r="GI66" s="48"/>
      <c r="GN66" s="46"/>
      <c r="GU66" s="5"/>
      <c r="HC66" s="48"/>
      <c r="HH66" s="46"/>
      <c r="HO66" s="5"/>
      <c r="HW66" s="48"/>
      <c r="IB66" s="46"/>
      <c r="II66" s="5"/>
      <c r="IQ66" s="48"/>
      <c r="IV66" s="46"/>
    </row>
    <row r="67" spans="1:256" s="4" customFormat="1" ht="13.5" customHeight="1" x14ac:dyDescent="0.25">
      <c r="A67" s="59"/>
      <c r="B67" s="2"/>
      <c r="C67" s="5"/>
      <c r="E67" s="26"/>
      <c r="F67" s="44"/>
      <c r="G67" s="45"/>
      <c r="H67" s="2"/>
      <c r="I67" s="44"/>
      <c r="J67" s="45"/>
      <c r="K67" s="26"/>
      <c r="L67" s="45"/>
      <c r="M67" s="45"/>
      <c r="P67" s="46"/>
      <c r="Q67" s="26"/>
      <c r="R67" s="45"/>
      <c r="S67" s="45"/>
      <c r="U67" s="45"/>
      <c r="V67" s="45"/>
      <c r="W67" s="5"/>
      <c r="Y67" s="26"/>
      <c r="Z67" s="44"/>
      <c r="AA67" s="44"/>
      <c r="AB67" s="2"/>
      <c r="AC67" s="44"/>
      <c r="AD67" s="44"/>
      <c r="AE67" s="26"/>
      <c r="AF67" s="45"/>
      <c r="AG67" s="45"/>
      <c r="AJ67" s="46"/>
      <c r="AK67" s="26"/>
      <c r="AM67" s="45"/>
      <c r="AO67" s="45"/>
      <c r="AP67" s="45"/>
      <c r="AQ67" s="5"/>
      <c r="AS67" s="26"/>
      <c r="AT67" s="44"/>
      <c r="AU67" s="44"/>
      <c r="AV67" s="2"/>
      <c r="AW67" s="44"/>
      <c r="AX67" s="44"/>
      <c r="AY67" s="26"/>
      <c r="AZ67" s="45"/>
      <c r="BA67" s="45"/>
      <c r="BD67" s="46"/>
      <c r="BE67" s="26"/>
      <c r="BF67" s="45"/>
      <c r="BG67" s="45"/>
      <c r="BI67" s="45"/>
      <c r="BJ67" s="45"/>
      <c r="BK67" s="5"/>
      <c r="BM67" s="26"/>
      <c r="BN67" s="44"/>
      <c r="BO67" s="44"/>
      <c r="BP67" s="2"/>
      <c r="BQ67" s="44"/>
      <c r="BR67" s="44"/>
      <c r="BS67" s="26"/>
      <c r="BT67" s="45"/>
      <c r="BU67" s="45"/>
      <c r="BX67" s="46"/>
      <c r="BY67" s="26"/>
      <c r="BZ67" s="45"/>
      <c r="CA67" s="45"/>
      <c r="CC67" s="45"/>
      <c r="CD67" s="45"/>
      <c r="CE67" s="26"/>
      <c r="CG67" s="26"/>
      <c r="CH67" s="44"/>
      <c r="CI67" s="44"/>
      <c r="CJ67" s="2"/>
      <c r="CK67" s="44"/>
      <c r="CL67" s="44"/>
      <c r="CM67" s="26"/>
      <c r="CN67" s="45"/>
      <c r="CO67" s="45"/>
      <c r="CR67" s="46"/>
      <c r="CS67" s="26"/>
      <c r="CT67" s="45"/>
      <c r="CU67" s="45"/>
      <c r="CW67" s="45"/>
      <c r="CX67" s="45"/>
      <c r="CY67" s="5"/>
      <c r="DA67" s="26"/>
      <c r="DB67" s="44"/>
      <c r="DC67" s="44"/>
      <c r="DD67" s="2"/>
      <c r="DE67" s="44"/>
      <c r="DF67" s="44"/>
      <c r="DG67" s="26"/>
      <c r="DH67" s="45"/>
      <c r="DI67" s="45"/>
      <c r="DL67" s="46"/>
      <c r="DM67" s="26"/>
      <c r="DN67" s="45"/>
      <c r="DO67" s="45"/>
      <c r="DQ67" s="45"/>
      <c r="DR67" s="45"/>
      <c r="DS67" s="5"/>
      <c r="DU67" s="26"/>
      <c r="DV67" s="44"/>
      <c r="DW67" s="44"/>
      <c r="DX67" s="2"/>
      <c r="DY67" s="44"/>
      <c r="DZ67" s="44"/>
      <c r="EA67" s="26"/>
      <c r="EC67" s="47"/>
      <c r="EF67" s="46"/>
      <c r="EG67" s="26"/>
      <c r="EH67" s="45"/>
      <c r="EI67" s="45"/>
      <c r="EK67" s="45"/>
      <c r="EL67" s="45"/>
      <c r="EM67" s="5"/>
      <c r="EO67" s="26"/>
      <c r="EP67" s="44"/>
      <c r="EQ67" s="44"/>
      <c r="ER67" s="2"/>
      <c r="ES67" s="44"/>
      <c r="ET67" s="44"/>
      <c r="EU67" s="26"/>
      <c r="EV67" s="45"/>
      <c r="EW67" s="45"/>
      <c r="EZ67" s="46"/>
      <c r="FA67" s="26"/>
      <c r="FB67" s="45"/>
      <c r="FC67" s="45"/>
      <c r="FE67" s="45"/>
      <c r="FF67" s="45"/>
      <c r="FG67" s="5"/>
      <c r="FI67" s="26"/>
      <c r="FJ67" s="44"/>
      <c r="FK67" s="44"/>
      <c r="FL67" s="2"/>
      <c r="FM67" s="44"/>
      <c r="FN67" s="44"/>
      <c r="FO67" s="26"/>
      <c r="FP67" s="45"/>
      <c r="FQ67" s="45"/>
      <c r="FT67" s="46"/>
      <c r="FU67" s="26"/>
      <c r="FV67" s="45"/>
      <c r="FW67" s="45"/>
      <c r="FY67" s="45"/>
      <c r="FZ67" s="45"/>
      <c r="GA67" s="5"/>
      <c r="GI67" s="48"/>
      <c r="GN67" s="46"/>
      <c r="GU67" s="5"/>
      <c r="HC67" s="48"/>
      <c r="HH67" s="46"/>
      <c r="HO67" s="5"/>
      <c r="HW67" s="48"/>
      <c r="IB67" s="46"/>
      <c r="II67" s="5"/>
      <c r="IQ67" s="48"/>
      <c r="IV67" s="46"/>
    </row>
    <row r="68" spans="1:256" s="4" customFormat="1" ht="13.5" customHeight="1" x14ac:dyDescent="0.25">
      <c r="A68" s="59"/>
      <c r="B68" s="2"/>
      <c r="C68" s="5"/>
      <c r="E68" s="26"/>
      <c r="F68" s="44"/>
      <c r="G68" s="45"/>
      <c r="H68" s="2"/>
      <c r="I68" s="44"/>
      <c r="J68" s="45"/>
      <c r="K68" s="26"/>
      <c r="L68" s="45"/>
      <c r="M68" s="45"/>
      <c r="P68" s="46"/>
      <c r="Q68" s="26"/>
      <c r="R68" s="45"/>
      <c r="S68" s="45"/>
      <c r="U68" s="45"/>
      <c r="V68" s="45"/>
      <c r="W68" s="5"/>
      <c r="Y68" s="26"/>
      <c r="Z68" s="44"/>
      <c r="AA68" s="44"/>
      <c r="AB68" s="2"/>
      <c r="AC68" s="44"/>
      <c r="AD68" s="44"/>
      <c r="AE68" s="26"/>
      <c r="AF68" s="45"/>
      <c r="AG68" s="45"/>
      <c r="AJ68" s="46"/>
      <c r="AK68" s="26"/>
      <c r="AM68" s="45"/>
      <c r="AO68" s="45"/>
      <c r="AP68" s="45"/>
      <c r="AQ68" s="5"/>
      <c r="AS68" s="26"/>
      <c r="AT68" s="44"/>
      <c r="AU68" s="44"/>
      <c r="AV68" s="2"/>
      <c r="AW68" s="44"/>
      <c r="AX68" s="44"/>
      <c r="AY68" s="26"/>
      <c r="AZ68" s="45"/>
      <c r="BA68" s="45"/>
      <c r="BD68" s="46"/>
      <c r="BE68" s="26"/>
      <c r="BF68" s="45"/>
      <c r="BG68" s="45"/>
      <c r="BI68" s="45"/>
      <c r="BJ68" s="45"/>
      <c r="BK68" s="5"/>
      <c r="BM68" s="26"/>
      <c r="BN68" s="44"/>
      <c r="BO68" s="44"/>
      <c r="BP68" s="2"/>
      <c r="BQ68" s="44"/>
      <c r="BR68" s="44"/>
      <c r="BS68" s="26"/>
      <c r="BT68" s="45"/>
      <c r="BU68" s="45"/>
      <c r="BX68" s="46"/>
      <c r="BY68" s="26"/>
      <c r="BZ68" s="45"/>
      <c r="CA68" s="45"/>
      <c r="CC68" s="45"/>
      <c r="CD68" s="45"/>
      <c r="CE68" s="26"/>
      <c r="CG68" s="26"/>
      <c r="CH68" s="44"/>
      <c r="CI68" s="44"/>
      <c r="CJ68" s="2"/>
      <c r="CK68" s="44"/>
      <c r="CL68" s="44"/>
      <c r="CM68" s="26"/>
      <c r="CN68" s="45"/>
      <c r="CO68" s="45"/>
      <c r="CR68" s="46"/>
      <c r="CS68" s="26"/>
      <c r="CT68" s="45"/>
      <c r="CU68" s="45"/>
      <c r="CW68" s="45"/>
      <c r="CX68" s="45"/>
      <c r="CY68" s="5"/>
      <c r="DA68" s="26"/>
      <c r="DB68" s="44"/>
      <c r="DC68" s="44"/>
      <c r="DD68" s="2"/>
      <c r="DE68" s="44"/>
      <c r="DF68" s="44"/>
      <c r="DG68" s="26"/>
      <c r="DH68" s="45"/>
      <c r="DI68" s="45"/>
      <c r="DL68" s="46"/>
      <c r="DM68" s="26"/>
      <c r="DN68" s="45"/>
      <c r="DO68" s="45"/>
      <c r="DQ68" s="45"/>
      <c r="DR68" s="45"/>
      <c r="DS68" s="5"/>
      <c r="DU68" s="26"/>
      <c r="DV68" s="44"/>
      <c r="DW68" s="44"/>
      <c r="DX68" s="2"/>
      <c r="DY68" s="44"/>
      <c r="DZ68" s="44"/>
      <c r="EA68" s="26"/>
      <c r="EC68" s="47"/>
      <c r="EF68" s="46"/>
      <c r="EG68" s="26"/>
      <c r="EH68" s="45"/>
      <c r="EI68" s="45"/>
      <c r="EK68" s="45"/>
      <c r="EL68" s="45"/>
      <c r="EM68" s="5"/>
      <c r="EO68" s="26"/>
      <c r="EP68" s="44"/>
      <c r="EQ68" s="44"/>
      <c r="ER68" s="2"/>
      <c r="ES68" s="44"/>
      <c r="ET68" s="44"/>
      <c r="EU68" s="26"/>
      <c r="EV68" s="45"/>
      <c r="EW68" s="45"/>
      <c r="EZ68" s="46"/>
      <c r="FA68" s="26"/>
      <c r="FB68" s="45"/>
      <c r="FC68" s="45"/>
      <c r="FE68" s="45"/>
      <c r="FF68" s="45"/>
      <c r="FG68" s="5"/>
      <c r="FI68" s="26"/>
      <c r="FJ68" s="44"/>
      <c r="FK68" s="44"/>
      <c r="FL68" s="2"/>
      <c r="FM68" s="44"/>
      <c r="FN68" s="44"/>
      <c r="FO68" s="26"/>
      <c r="FP68" s="45"/>
      <c r="FQ68" s="45"/>
      <c r="FT68" s="46"/>
      <c r="FU68" s="26"/>
      <c r="FV68" s="45"/>
      <c r="FW68" s="45"/>
      <c r="FY68" s="45"/>
      <c r="FZ68" s="45"/>
      <c r="GA68" s="5"/>
      <c r="GI68" s="48"/>
      <c r="GN68" s="46"/>
      <c r="GU68" s="5"/>
      <c r="HC68" s="48"/>
      <c r="HH68" s="46"/>
      <c r="HO68" s="5"/>
      <c r="HW68" s="48"/>
      <c r="IB68" s="46"/>
      <c r="II68" s="5"/>
      <c r="IQ68" s="48"/>
      <c r="IV68" s="46"/>
    </row>
    <row r="69" spans="1:256" s="4" customFormat="1" ht="13.5" customHeight="1" x14ac:dyDescent="0.25">
      <c r="A69" s="59"/>
      <c r="B69" s="2"/>
      <c r="C69" s="5"/>
      <c r="E69" s="26"/>
      <c r="F69" s="44"/>
      <c r="G69" s="45"/>
      <c r="H69" s="2"/>
      <c r="I69" s="44"/>
      <c r="J69" s="45"/>
      <c r="K69" s="26"/>
      <c r="L69" s="45"/>
      <c r="M69" s="45"/>
      <c r="P69" s="46"/>
      <c r="Q69" s="26"/>
      <c r="R69" s="45"/>
      <c r="S69" s="45"/>
      <c r="U69" s="45"/>
      <c r="V69" s="45"/>
      <c r="W69" s="5"/>
      <c r="Y69" s="26"/>
      <c r="Z69" s="44"/>
      <c r="AA69" s="44"/>
      <c r="AB69" s="2"/>
      <c r="AC69" s="44"/>
      <c r="AD69" s="44"/>
      <c r="AE69" s="26"/>
      <c r="AF69" s="45"/>
      <c r="AG69" s="45"/>
      <c r="AJ69" s="46"/>
      <c r="AK69" s="26"/>
      <c r="AM69" s="45"/>
      <c r="AO69" s="45"/>
      <c r="AP69" s="45"/>
      <c r="AQ69" s="5"/>
      <c r="AS69" s="26"/>
      <c r="AT69" s="44"/>
      <c r="AU69" s="44"/>
      <c r="AV69" s="2"/>
      <c r="AW69" s="44"/>
      <c r="AX69" s="44"/>
      <c r="AY69" s="26"/>
      <c r="AZ69" s="45"/>
      <c r="BA69" s="45"/>
      <c r="BD69" s="46"/>
      <c r="BE69" s="26"/>
      <c r="BF69" s="45"/>
      <c r="BG69" s="45"/>
      <c r="BI69" s="45"/>
      <c r="BJ69" s="45"/>
      <c r="BK69" s="5"/>
      <c r="BM69" s="26"/>
      <c r="BN69" s="44"/>
      <c r="BO69" s="44"/>
      <c r="BP69" s="2"/>
      <c r="BQ69" s="44"/>
      <c r="BR69" s="44"/>
      <c r="BS69" s="26"/>
      <c r="BT69" s="45"/>
      <c r="BU69" s="45"/>
      <c r="BX69" s="46"/>
      <c r="BY69" s="26"/>
      <c r="BZ69" s="45"/>
      <c r="CA69" s="45"/>
      <c r="CC69" s="45"/>
      <c r="CD69" s="45"/>
      <c r="CE69" s="26"/>
      <c r="CG69" s="26"/>
      <c r="CH69" s="44"/>
      <c r="CI69" s="44"/>
      <c r="CJ69" s="2"/>
      <c r="CK69" s="44"/>
      <c r="CL69" s="44"/>
      <c r="CM69" s="26"/>
      <c r="CN69" s="45"/>
      <c r="CO69" s="45"/>
      <c r="CR69" s="46"/>
      <c r="CS69" s="26"/>
      <c r="CT69" s="45"/>
      <c r="CU69" s="45"/>
      <c r="CW69" s="45"/>
      <c r="CX69" s="45"/>
      <c r="CY69" s="5"/>
      <c r="DA69" s="26"/>
      <c r="DB69" s="44"/>
      <c r="DC69" s="44"/>
      <c r="DD69" s="2"/>
      <c r="DE69" s="44"/>
      <c r="DF69" s="44"/>
      <c r="DG69" s="26"/>
      <c r="DH69" s="45"/>
      <c r="DI69" s="45"/>
      <c r="DL69" s="46"/>
      <c r="DM69" s="26"/>
      <c r="DN69" s="45"/>
      <c r="DO69" s="45"/>
      <c r="DQ69" s="45"/>
      <c r="DR69" s="45"/>
      <c r="DS69" s="5"/>
      <c r="DU69" s="26"/>
      <c r="DV69" s="44"/>
      <c r="DW69" s="44"/>
      <c r="DX69" s="2"/>
      <c r="DY69" s="44"/>
      <c r="DZ69" s="44"/>
      <c r="EA69" s="26"/>
      <c r="EC69" s="47"/>
      <c r="EF69" s="46"/>
      <c r="EG69" s="26"/>
      <c r="EH69" s="45"/>
      <c r="EI69" s="45"/>
      <c r="EK69" s="45"/>
      <c r="EL69" s="45"/>
      <c r="EM69" s="5"/>
      <c r="EO69" s="26"/>
      <c r="EP69" s="44"/>
      <c r="EQ69" s="44"/>
      <c r="ER69" s="2"/>
      <c r="ES69" s="44"/>
      <c r="ET69" s="44"/>
      <c r="EU69" s="26"/>
      <c r="EV69" s="45"/>
      <c r="EW69" s="45"/>
      <c r="EZ69" s="46"/>
      <c r="FA69" s="26"/>
      <c r="FB69" s="45"/>
      <c r="FC69" s="45"/>
      <c r="FE69" s="45"/>
      <c r="FF69" s="45"/>
      <c r="FG69" s="5"/>
      <c r="FI69" s="26"/>
      <c r="FJ69" s="44"/>
      <c r="FK69" s="44"/>
      <c r="FL69" s="2"/>
      <c r="FM69" s="44"/>
      <c r="FN69" s="44"/>
      <c r="FO69" s="26"/>
      <c r="FP69" s="45"/>
      <c r="FQ69" s="45"/>
      <c r="FT69" s="46"/>
      <c r="FU69" s="26"/>
      <c r="FV69" s="45"/>
      <c r="FW69" s="45"/>
      <c r="FY69" s="45"/>
      <c r="FZ69" s="45"/>
      <c r="GA69" s="5"/>
      <c r="GI69" s="48"/>
      <c r="GN69" s="46"/>
      <c r="GU69" s="5"/>
      <c r="HC69" s="48"/>
      <c r="HH69" s="46"/>
      <c r="HO69" s="5"/>
      <c r="HW69" s="48"/>
      <c r="IB69" s="46"/>
      <c r="II69" s="5"/>
      <c r="IQ69" s="48"/>
      <c r="IV69" s="46"/>
    </row>
    <row r="70" spans="1:256" s="4" customFormat="1" ht="13.5" customHeight="1" x14ac:dyDescent="0.25">
      <c r="A70" s="59"/>
      <c r="B70" s="2"/>
      <c r="C70" s="5"/>
      <c r="E70" s="26"/>
      <c r="F70" s="44"/>
      <c r="G70" s="45"/>
      <c r="H70" s="2"/>
      <c r="I70" s="44"/>
      <c r="J70" s="45"/>
      <c r="K70" s="26"/>
      <c r="L70" s="45"/>
      <c r="M70" s="45"/>
      <c r="P70" s="46"/>
      <c r="Q70" s="26"/>
      <c r="R70" s="45"/>
      <c r="S70" s="45"/>
      <c r="U70" s="45"/>
      <c r="V70" s="45"/>
      <c r="W70" s="5"/>
      <c r="Y70" s="26"/>
      <c r="Z70" s="44"/>
      <c r="AA70" s="44"/>
      <c r="AB70" s="2"/>
      <c r="AC70" s="44"/>
      <c r="AD70" s="44"/>
      <c r="AE70" s="26"/>
      <c r="AF70" s="45"/>
      <c r="AG70" s="45"/>
      <c r="AJ70" s="46"/>
      <c r="AK70" s="26"/>
      <c r="AM70" s="45"/>
      <c r="AO70" s="45"/>
      <c r="AP70" s="45"/>
      <c r="AQ70" s="5"/>
      <c r="AS70" s="26"/>
      <c r="AT70" s="44"/>
      <c r="AU70" s="44"/>
      <c r="AV70" s="2"/>
      <c r="AW70" s="44"/>
      <c r="AX70" s="44"/>
      <c r="AY70" s="26"/>
      <c r="AZ70" s="45"/>
      <c r="BA70" s="45"/>
      <c r="BD70" s="46"/>
      <c r="BE70" s="26"/>
      <c r="BF70" s="45"/>
      <c r="BG70" s="45"/>
      <c r="BI70" s="45"/>
      <c r="BJ70" s="45"/>
      <c r="BK70" s="5"/>
      <c r="BM70" s="26"/>
      <c r="BN70" s="44"/>
      <c r="BO70" s="44"/>
      <c r="BP70" s="2"/>
      <c r="BQ70" s="44"/>
      <c r="BR70" s="44"/>
      <c r="BS70" s="26"/>
      <c r="BT70" s="45"/>
      <c r="BU70" s="45"/>
      <c r="BX70" s="46"/>
      <c r="BY70" s="26"/>
      <c r="BZ70" s="45"/>
      <c r="CA70" s="45"/>
      <c r="CC70" s="45"/>
      <c r="CD70" s="45"/>
      <c r="CE70" s="26"/>
      <c r="CG70" s="26"/>
      <c r="CH70" s="44"/>
      <c r="CI70" s="44"/>
      <c r="CJ70" s="2"/>
      <c r="CK70" s="44"/>
      <c r="CL70" s="44"/>
      <c r="CM70" s="26"/>
      <c r="CN70" s="45"/>
      <c r="CO70" s="45"/>
      <c r="CR70" s="46"/>
      <c r="CS70" s="26"/>
      <c r="CT70" s="45"/>
      <c r="CU70" s="45"/>
      <c r="CW70" s="45"/>
      <c r="CX70" s="45"/>
      <c r="CY70" s="5"/>
      <c r="DA70" s="26"/>
      <c r="DB70" s="44"/>
      <c r="DC70" s="44"/>
      <c r="DD70" s="2"/>
      <c r="DE70" s="44"/>
      <c r="DF70" s="44"/>
      <c r="DG70" s="26"/>
      <c r="DH70" s="45"/>
      <c r="DI70" s="45"/>
      <c r="DL70" s="46"/>
      <c r="DM70" s="26"/>
      <c r="DN70" s="45"/>
      <c r="DO70" s="45"/>
      <c r="DQ70" s="45"/>
      <c r="DR70" s="45"/>
      <c r="DS70" s="5"/>
      <c r="DU70" s="26"/>
      <c r="DV70" s="44"/>
      <c r="DW70" s="44"/>
      <c r="DX70" s="2"/>
      <c r="DY70" s="44"/>
      <c r="DZ70" s="44"/>
      <c r="EA70" s="26"/>
      <c r="EC70" s="47"/>
      <c r="EF70" s="46"/>
      <c r="EG70" s="26"/>
      <c r="EH70" s="45"/>
      <c r="EI70" s="45"/>
      <c r="EK70" s="45"/>
      <c r="EL70" s="45"/>
      <c r="EM70" s="5"/>
      <c r="EO70" s="26"/>
      <c r="EP70" s="44"/>
      <c r="EQ70" s="44"/>
      <c r="ER70" s="2"/>
      <c r="ES70" s="44"/>
      <c r="ET70" s="44"/>
      <c r="EU70" s="26"/>
      <c r="EV70" s="45"/>
      <c r="EW70" s="45"/>
      <c r="EZ70" s="46"/>
      <c r="FA70" s="26"/>
      <c r="FB70" s="45"/>
      <c r="FC70" s="45"/>
      <c r="FE70" s="45"/>
      <c r="FF70" s="45"/>
      <c r="FG70" s="5"/>
      <c r="FI70" s="26"/>
      <c r="FJ70" s="44"/>
      <c r="FK70" s="44"/>
      <c r="FL70" s="2"/>
      <c r="FM70" s="44"/>
      <c r="FN70" s="44"/>
      <c r="FO70" s="26"/>
      <c r="FP70" s="45"/>
      <c r="FQ70" s="45"/>
      <c r="FT70" s="46"/>
      <c r="FU70" s="26"/>
      <c r="FV70" s="45"/>
      <c r="FW70" s="45"/>
      <c r="FY70" s="45"/>
      <c r="FZ70" s="45"/>
      <c r="GA70" s="5"/>
      <c r="GI70" s="48"/>
      <c r="GN70" s="46"/>
      <c r="GU70" s="5"/>
      <c r="HC70" s="48"/>
      <c r="HH70" s="46"/>
      <c r="HO70" s="5"/>
      <c r="HW70" s="48"/>
      <c r="IB70" s="46"/>
      <c r="II70" s="5"/>
      <c r="IQ70" s="48"/>
      <c r="IV70" s="46"/>
    </row>
    <row r="71" spans="1:256" s="4" customFormat="1" ht="13.5" customHeight="1" x14ac:dyDescent="0.25">
      <c r="A71" s="59"/>
      <c r="B71" s="2"/>
      <c r="C71" s="5"/>
      <c r="E71" s="26"/>
      <c r="F71" s="44"/>
      <c r="G71" s="45"/>
      <c r="H71" s="2"/>
      <c r="I71" s="44"/>
      <c r="J71" s="45"/>
      <c r="K71" s="26"/>
      <c r="L71" s="45"/>
      <c r="M71" s="45"/>
      <c r="P71" s="46"/>
      <c r="Q71" s="26"/>
      <c r="R71" s="45"/>
      <c r="S71" s="45"/>
      <c r="U71" s="45"/>
      <c r="V71" s="45"/>
      <c r="W71" s="5"/>
      <c r="Y71" s="26"/>
      <c r="Z71" s="44"/>
      <c r="AA71" s="44"/>
      <c r="AB71" s="2"/>
      <c r="AC71" s="44"/>
      <c r="AD71" s="44"/>
      <c r="AE71" s="26"/>
      <c r="AF71" s="45"/>
      <c r="AG71" s="45"/>
      <c r="AJ71" s="46"/>
      <c r="AK71" s="26"/>
      <c r="AM71" s="45"/>
      <c r="AO71" s="45"/>
      <c r="AP71" s="45"/>
      <c r="AQ71" s="5"/>
      <c r="AS71" s="26"/>
      <c r="AT71" s="44"/>
      <c r="AU71" s="44"/>
      <c r="AV71" s="2"/>
      <c r="AW71" s="44"/>
      <c r="AX71" s="44"/>
      <c r="AY71" s="26"/>
      <c r="AZ71" s="45"/>
      <c r="BA71" s="45"/>
      <c r="BD71" s="46"/>
      <c r="BE71" s="26"/>
      <c r="BF71" s="45"/>
      <c r="BG71" s="45"/>
      <c r="BI71" s="45"/>
      <c r="BJ71" s="45"/>
      <c r="BK71" s="5"/>
      <c r="BM71" s="26"/>
      <c r="BN71" s="44"/>
      <c r="BO71" s="44"/>
      <c r="BP71" s="2"/>
      <c r="BQ71" s="44"/>
      <c r="BR71" s="44"/>
      <c r="BS71" s="26"/>
      <c r="BT71" s="45"/>
      <c r="BU71" s="45"/>
      <c r="BX71" s="46"/>
      <c r="BY71" s="26"/>
      <c r="BZ71" s="45"/>
      <c r="CA71" s="45"/>
      <c r="CC71" s="45"/>
      <c r="CD71" s="45"/>
      <c r="CE71" s="26"/>
      <c r="CG71" s="26"/>
      <c r="CH71" s="44"/>
      <c r="CI71" s="44"/>
      <c r="CJ71" s="2"/>
      <c r="CK71" s="44"/>
      <c r="CL71" s="44"/>
      <c r="CM71" s="26"/>
      <c r="CN71" s="45"/>
      <c r="CO71" s="45"/>
      <c r="CR71" s="46"/>
      <c r="CS71" s="26"/>
      <c r="CT71" s="45"/>
      <c r="CU71" s="45"/>
      <c r="CW71" s="45"/>
      <c r="CX71" s="45"/>
      <c r="CY71" s="5"/>
      <c r="DA71" s="26"/>
      <c r="DB71" s="44"/>
      <c r="DC71" s="44"/>
      <c r="DD71" s="2"/>
      <c r="DE71" s="44"/>
      <c r="DF71" s="44"/>
      <c r="DG71" s="26"/>
      <c r="DH71" s="45"/>
      <c r="DI71" s="45"/>
      <c r="DL71" s="46"/>
      <c r="DM71" s="26"/>
      <c r="DN71" s="45"/>
      <c r="DO71" s="45"/>
      <c r="DQ71" s="45"/>
      <c r="DR71" s="45"/>
      <c r="DS71" s="5"/>
      <c r="DU71" s="26"/>
      <c r="DV71" s="44"/>
      <c r="DW71" s="44"/>
      <c r="DX71" s="2"/>
      <c r="DY71" s="44"/>
      <c r="DZ71" s="44"/>
      <c r="EA71" s="26"/>
      <c r="EC71" s="47"/>
      <c r="EF71" s="46"/>
      <c r="EG71" s="26"/>
      <c r="EH71" s="45"/>
      <c r="EI71" s="45"/>
      <c r="EK71" s="45"/>
      <c r="EL71" s="45"/>
      <c r="EM71" s="5"/>
      <c r="EO71" s="26"/>
      <c r="EP71" s="44"/>
      <c r="EQ71" s="44"/>
      <c r="ER71" s="2"/>
      <c r="ES71" s="44"/>
      <c r="ET71" s="44"/>
      <c r="EU71" s="26"/>
      <c r="EV71" s="45"/>
      <c r="EW71" s="45"/>
      <c r="EZ71" s="46"/>
      <c r="FA71" s="26"/>
      <c r="FB71" s="45"/>
      <c r="FC71" s="45"/>
      <c r="FE71" s="45"/>
      <c r="FF71" s="45"/>
      <c r="FG71" s="5"/>
      <c r="FI71" s="26"/>
      <c r="FJ71" s="44"/>
      <c r="FK71" s="44"/>
      <c r="FL71" s="2"/>
      <c r="FM71" s="44"/>
      <c r="FN71" s="44"/>
      <c r="FO71" s="26"/>
      <c r="FP71" s="45"/>
      <c r="FQ71" s="45"/>
      <c r="FT71" s="46"/>
      <c r="FU71" s="26"/>
      <c r="FV71" s="45"/>
      <c r="FW71" s="45"/>
      <c r="FY71" s="45"/>
      <c r="FZ71" s="45"/>
      <c r="GA71" s="5"/>
      <c r="GI71" s="48"/>
      <c r="GN71" s="46"/>
      <c r="GU71" s="5"/>
      <c r="HC71" s="48"/>
      <c r="HH71" s="46"/>
      <c r="HO71" s="5"/>
      <c r="HW71" s="48"/>
      <c r="IB71" s="46"/>
      <c r="II71" s="5"/>
      <c r="IQ71" s="48"/>
      <c r="IV71" s="46"/>
    </row>
    <row r="72" spans="1:256" s="4" customFormat="1" ht="13.5" customHeight="1" x14ac:dyDescent="0.25">
      <c r="A72" s="59"/>
      <c r="B72" s="2"/>
      <c r="C72" s="5"/>
      <c r="E72" s="26"/>
      <c r="F72" s="44"/>
      <c r="G72" s="45"/>
      <c r="H72" s="2"/>
      <c r="I72" s="44"/>
      <c r="J72" s="45"/>
      <c r="K72" s="26"/>
      <c r="L72" s="45"/>
      <c r="M72" s="45"/>
      <c r="P72" s="46"/>
      <c r="Q72" s="26"/>
      <c r="R72" s="45"/>
      <c r="S72" s="45"/>
      <c r="U72" s="45"/>
      <c r="V72" s="45"/>
      <c r="W72" s="5"/>
      <c r="Y72" s="26"/>
      <c r="Z72" s="44"/>
      <c r="AA72" s="44"/>
      <c r="AB72" s="2"/>
      <c r="AC72" s="44"/>
      <c r="AD72" s="44"/>
      <c r="AE72" s="26"/>
      <c r="AF72" s="45"/>
      <c r="AG72" s="45"/>
      <c r="AJ72" s="46"/>
      <c r="AK72" s="26"/>
      <c r="AM72" s="45"/>
      <c r="AO72" s="45"/>
      <c r="AP72" s="45"/>
      <c r="AQ72" s="5"/>
      <c r="AS72" s="26"/>
      <c r="AT72" s="44"/>
      <c r="AU72" s="44"/>
      <c r="AV72" s="2"/>
      <c r="AW72" s="44"/>
      <c r="AX72" s="44"/>
      <c r="AY72" s="26"/>
      <c r="AZ72" s="45"/>
      <c r="BA72" s="45"/>
      <c r="BD72" s="46"/>
      <c r="BE72" s="26"/>
      <c r="BF72" s="45"/>
      <c r="BG72" s="45"/>
      <c r="BI72" s="45"/>
      <c r="BJ72" s="45"/>
      <c r="BK72" s="5"/>
      <c r="BM72" s="26"/>
      <c r="BN72" s="44"/>
      <c r="BO72" s="44"/>
      <c r="BP72" s="2"/>
      <c r="BQ72" s="44"/>
      <c r="BR72" s="44"/>
      <c r="BS72" s="26"/>
      <c r="BT72" s="45"/>
      <c r="BU72" s="45"/>
      <c r="BX72" s="46"/>
      <c r="BY72" s="26"/>
      <c r="BZ72" s="45"/>
      <c r="CA72" s="45"/>
      <c r="CC72" s="45"/>
      <c r="CD72" s="45"/>
      <c r="CE72" s="26"/>
      <c r="CG72" s="26"/>
      <c r="CH72" s="44"/>
      <c r="CI72" s="44"/>
      <c r="CJ72" s="2"/>
      <c r="CK72" s="44"/>
      <c r="CL72" s="44"/>
      <c r="CM72" s="26"/>
      <c r="CN72" s="45"/>
      <c r="CO72" s="45"/>
      <c r="CR72" s="46"/>
      <c r="CS72" s="26"/>
      <c r="CT72" s="45"/>
      <c r="CU72" s="45"/>
      <c r="CW72" s="45"/>
      <c r="CX72" s="45"/>
      <c r="CY72" s="5"/>
      <c r="DA72" s="26"/>
      <c r="DB72" s="44"/>
      <c r="DC72" s="44"/>
      <c r="DD72" s="2"/>
      <c r="DE72" s="44"/>
      <c r="DF72" s="44"/>
      <c r="DG72" s="26"/>
      <c r="DH72" s="45"/>
      <c r="DI72" s="45"/>
      <c r="DL72" s="46"/>
      <c r="DM72" s="26"/>
      <c r="DN72" s="45"/>
      <c r="DO72" s="45"/>
      <c r="DQ72" s="45"/>
      <c r="DR72" s="45"/>
      <c r="DS72" s="5"/>
      <c r="DU72" s="26"/>
      <c r="DV72" s="44"/>
      <c r="DW72" s="44"/>
      <c r="DX72" s="2"/>
      <c r="DY72" s="44"/>
      <c r="DZ72" s="44"/>
      <c r="EA72" s="26"/>
      <c r="EC72" s="47"/>
      <c r="EF72" s="46"/>
      <c r="EG72" s="26"/>
      <c r="EH72" s="45"/>
      <c r="EI72" s="45"/>
      <c r="EK72" s="45"/>
      <c r="EL72" s="45"/>
      <c r="EM72" s="5"/>
      <c r="EO72" s="26"/>
      <c r="EP72" s="44"/>
      <c r="EQ72" s="44"/>
      <c r="ER72" s="2"/>
      <c r="ES72" s="44"/>
      <c r="ET72" s="44"/>
      <c r="EU72" s="26"/>
      <c r="EV72" s="45"/>
      <c r="EW72" s="45"/>
      <c r="EZ72" s="46"/>
      <c r="FA72" s="26"/>
      <c r="FB72" s="45"/>
      <c r="FC72" s="45"/>
      <c r="FE72" s="45"/>
      <c r="FF72" s="45"/>
      <c r="FG72" s="5"/>
      <c r="FI72" s="26"/>
      <c r="FJ72" s="44"/>
      <c r="FK72" s="44"/>
      <c r="FL72" s="2"/>
      <c r="FM72" s="44"/>
      <c r="FN72" s="44"/>
      <c r="FO72" s="26"/>
      <c r="FP72" s="45"/>
      <c r="FQ72" s="45"/>
      <c r="FT72" s="46"/>
      <c r="FU72" s="26"/>
      <c r="FV72" s="45"/>
      <c r="FW72" s="45"/>
      <c r="FY72" s="45"/>
      <c r="FZ72" s="45"/>
      <c r="GA72" s="5"/>
      <c r="GI72" s="48"/>
      <c r="GN72" s="46"/>
      <c r="GU72" s="5"/>
      <c r="HC72" s="48"/>
      <c r="HH72" s="46"/>
      <c r="HO72" s="5"/>
      <c r="HW72" s="48"/>
      <c r="IB72" s="46"/>
      <c r="II72" s="5"/>
      <c r="IQ72" s="48"/>
      <c r="IV72" s="46"/>
    </row>
    <row r="73" spans="1:256" s="4" customFormat="1" ht="13.5" customHeight="1" x14ac:dyDescent="0.25">
      <c r="A73" s="59"/>
      <c r="B73" s="2"/>
      <c r="C73" s="5"/>
      <c r="E73" s="26"/>
      <c r="F73" s="44"/>
      <c r="G73" s="45"/>
      <c r="H73" s="2"/>
      <c r="I73" s="44"/>
      <c r="J73" s="45"/>
      <c r="K73" s="26"/>
      <c r="L73" s="45"/>
      <c r="M73" s="45"/>
      <c r="P73" s="46"/>
      <c r="Q73" s="26"/>
      <c r="R73" s="45"/>
      <c r="S73" s="45"/>
      <c r="U73" s="45"/>
      <c r="V73" s="45"/>
      <c r="W73" s="5"/>
      <c r="Y73" s="26"/>
      <c r="Z73" s="44"/>
      <c r="AA73" s="44"/>
      <c r="AB73" s="2"/>
      <c r="AC73" s="44"/>
      <c r="AD73" s="44"/>
      <c r="AE73" s="26"/>
      <c r="AF73" s="45"/>
      <c r="AG73" s="45"/>
      <c r="AJ73" s="46"/>
      <c r="AK73" s="26"/>
      <c r="AM73" s="45"/>
      <c r="AO73" s="45"/>
      <c r="AP73" s="45"/>
      <c r="AQ73" s="5"/>
      <c r="AS73" s="26"/>
      <c r="AT73" s="44"/>
      <c r="AU73" s="44"/>
      <c r="AV73" s="2"/>
      <c r="AW73" s="44"/>
      <c r="AX73" s="44"/>
      <c r="AY73" s="26"/>
      <c r="AZ73" s="45"/>
      <c r="BA73" s="45"/>
      <c r="BD73" s="46"/>
      <c r="BE73" s="26"/>
      <c r="BF73" s="45"/>
      <c r="BG73" s="45"/>
      <c r="BI73" s="45"/>
      <c r="BJ73" s="45"/>
      <c r="BK73" s="5"/>
      <c r="BM73" s="26"/>
      <c r="BN73" s="44"/>
      <c r="BO73" s="44"/>
      <c r="BP73" s="2"/>
      <c r="BQ73" s="44"/>
      <c r="BR73" s="44"/>
      <c r="BS73" s="26"/>
      <c r="BT73" s="45"/>
      <c r="BU73" s="45"/>
      <c r="BX73" s="46"/>
      <c r="BY73" s="26"/>
      <c r="BZ73" s="45"/>
      <c r="CA73" s="45"/>
      <c r="CC73" s="45"/>
      <c r="CD73" s="45"/>
      <c r="CE73" s="26"/>
      <c r="CG73" s="26"/>
      <c r="CH73" s="44"/>
      <c r="CI73" s="44"/>
      <c r="CJ73" s="2"/>
      <c r="CK73" s="44"/>
      <c r="CL73" s="44"/>
      <c r="CM73" s="26"/>
      <c r="CN73" s="45"/>
      <c r="CO73" s="45"/>
      <c r="CR73" s="46"/>
      <c r="CS73" s="26"/>
      <c r="CT73" s="45"/>
      <c r="CU73" s="45"/>
      <c r="CW73" s="45"/>
      <c r="CX73" s="45"/>
      <c r="CY73" s="5"/>
      <c r="DA73" s="26"/>
      <c r="DB73" s="44"/>
      <c r="DC73" s="44"/>
      <c r="DD73" s="2"/>
      <c r="DE73" s="44"/>
      <c r="DF73" s="44"/>
      <c r="DG73" s="26"/>
      <c r="DH73" s="45"/>
      <c r="DI73" s="45"/>
      <c r="DL73" s="46"/>
      <c r="DM73" s="26"/>
      <c r="DN73" s="45"/>
      <c r="DO73" s="45"/>
      <c r="DQ73" s="45"/>
      <c r="DR73" s="45"/>
      <c r="DS73" s="5"/>
      <c r="DU73" s="26"/>
      <c r="DV73" s="44"/>
      <c r="DW73" s="44"/>
      <c r="DX73" s="2"/>
      <c r="DY73" s="44"/>
      <c r="DZ73" s="44"/>
      <c r="EA73" s="26"/>
      <c r="EC73" s="47"/>
      <c r="EF73" s="46"/>
      <c r="EG73" s="26"/>
      <c r="EH73" s="45"/>
      <c r="EI73" s="45"/>
      <c r="EK73" s="45"/>
      <c r="EL73" s="45"/>
      <c r="EM73" s="5"/>
      <c r="EO73" s="26"/>
      <c r="EP73" s="44"/>
      <c r="EQ73" s="44"/>
      <c r="ER73" s="2"/>
      <c r="ES73" s="44"/>
      <c r="ET73" s="44"/>
      <c r="EU73" s="26"/>
      <c r="EV73" s="45"/>
      <c r="EW73" s="45"/>
      <c r="EZ73" s="46"/>
      <c r="FA73" s="26"/>
      <c r="FB73" s="45"/>
      <c r="FC73" s="45"/>
      <c r="FE73" s="45"/>
      <c r="FF73" s="45"/>
      <c r="FG73" s="5"/>
      <c r="FI73" s="26"/>
      <c r="FJ73" s="44"/>
      <c r="FK73" s="44"/>
      <c r="FL73" s="2"/>
      <c r="FM73" s="44"/>
      <c r="FN73" s="44"/>
      <c r="FO73" s="26"/>
      <c r="FP73" s="45"/>
      <c r="FQ73" s="45"/>
      <c r="FT73" s="46"/>
      <c r="FU73" s="26"/>
      <c r="FV73" s="45"/>
      <c r="FW73" s="45"/>
      <c r="FY73" s="45"/>
      <c r="FZ73" s="45"/>
      <c r="GA73" s="5"/>
      <c r="GI73" s="48"/>
      <c r="GN73" s="46"/>
      <c r="GU73" s="5"/>
      <c r="HC73" s="48"/>
      <c r="HH73" s="46"/>
      <c r="HO73" s="5"/>
      <c r="HW73" s="48"/>
      <c r="IB73" s="46"/>
      <c r="II73" s="5"/>
      <c r="IQ73" s="48"/>
      <c r="IV73" s="46"/>
    </row>
    <row r="74" spans="1:256" s="4" customFormat="1" ht="13.5" customHeight="1" x14ac:dyDescent="0.25">
      <c r="A74" s="59"/>
      <c r="B74" s="2"/>
      <c r="C74" s="5"/>
      <c r="E74" s="26"/>
      <c r="F74" s="44"/>
      <c r="G74" s="45"/>
      <c r="H74" s="2"/>
      <c r="I74" s="44"/>
      <c r="J74" s="45"/>
      <c r="K74" s="26"/>
      <c r="L74" s="45"/>
      <c r="M74" s="45"/>
      <c r="P74" s="46"/>
      <c r="Q74" s="26"/>
      <c r="R74" s="45"/>
      <c r="S74" s="45"/>
      <c r="U74" s="45"/>
      <c r="V74" s="45"/>
      <c r="W74" s="5"/>
      <c r="Y74" s="26"/>
      <c r="Z74" s="44"/>
      <c r="AA74" s="44"/>
      <c r="AB74" s="2"/>
      <c r="AC74" s="44"/>
      <c r="AD74" s="44"/>
      <c r="AE74" s="26"/>
      <c r="AF74" s="45"/>
      <c r="AG74" s="45"/>
      <c r="AJ74" s="46"/>
      <c r="AK74" s="26"/>
      <c r="AM74" s="45"/>
      <c r="AO74" s="45"/>
      <c r="AP74" s="45"/>
      <c r="AQ74" s="5"/>
      <c r="AS74" s="26"/>
      <c r="AT74" s="44"/>
      <c r="AU74" s="44"/>
      <c r="AV74" s="2"/>
      <c r="AW74" s="44"/>
      <c r="AX74" s="44"/>
      <c r="AY74" s="26"/>
      <c r="AZ74" s="45"/>
      <c r="BA74" s="45"/>
      <c r="BD74" s="46"/>
      <c r="BE74" s="26"/>
      <c r="BF74" s="45"/>
      <c r="BG74" s="45"/>
      <c r="BI74" s="45"/>
      <c r="BJ74" s="45"/>
      <c r="BK74" s="5"/>
      <c r="BM74" s="26"/>
      <c r="BN74" s="44"/>
      <c r="BO74" s="44"/>
      <c r="BP74" s="2"/>
      <c r="BQ74" s="44"/>
      <c r="BR74" s="44"/>
      <c r="BS74" s="26"/>
      <c r="BT74" s="45"/>
      <c r="BU74" s="45"/>
      <c r="BX74" s="46"/>
      <c r="BY74" s="26"/>
      <c r="BZ74" s="45"/>
      <c r="CA74" s="45"/>
      <c r="CC74" s="45"/>
      <c r="CD74" s="45"/>
      <c r="CE74" s="26"/>
      <c r="CG74" s="26"/>
      <c r="CH74" s="44"/>
      <c r="CI74" s="44"/>
      <c r="CJ74" s="2"/>
      <c r="CK74" s="44"/>
      <c r="CL74" s="44"/>
      <c r="CM74" s="26"/>
      <c r="CN74" s="45"/>
      <c r="CO74" s="45"/>
      <c r="CR74" s="46"/>
      <c r="CS74" s="26"/>
      <c r="CT74" s="45"/>
      <c r="CU74" s="45"/>
      <c r="CW74" s="45"/>
      <c r="CX74" s="45"/>
      <c r="CY74" s="5"/>
      <c r="DA74" s="26"/>
      <c r="DB74" s="44"/>
      <c r="DC74" s="44"/>
      <c r="DD74" s="2"/>
      <c r="DE74" s="44"/>
      <c r="DF74" s="44"/>
      <c r="DG74" s="26"/>
      <c r="DH74" s="45"/>
      <c r="DI74" s="45"/>
      <c r="DL74" s="46"/>
      <c r="DM74" s="26"/>
      <c r="DN74" s="45"/>
      <c r="DO74" s="45"/>
      <c r="DQ74" s="45"/>
      <c r="DR74" s="45"/>
      <c r="DS74" s="5"/>
      <c r="DU74" s="26"/>
      <c r="DV74" s="44"/>
      <c r="DW74" s="44"/>
      <c r="DX74" s="2"/>
      <c r="DY74" s="44"/>
      <c r="DZ74" s="44"/>
      <c r="EA74" s="26"/>
      <c r="EC74" s="47"/>
      <c r="EF74" s="46"/>
      <c r="EG74" s="26"/>
      <c r="EH74" s="45"/>
      <c r="EI74" s="45"/>
      <c r="EK74" s="45"/>
      <c r="EL74" s="45"/>
      <c r="EM74" s="5"/>
      <c r="EO74" s="26"/>
      <c r="EP74" s="44"/>
      <c r="EQ74" s="44"/>
      <c r="ER74" s="2"/>
      <c r="ES74" s="44"/>
      <c r="ET74" s="44"/>
      <c r="EU74" s="26"/>
      <c r="EV74" s="45"/>
      <c r="EW74" s="45"/>
      <c r="EZ74" s="46"/>
      <c r="FA74" s="26"/>
      <c r="FB74" s="45"/>
      <c r="FC74" s="45"/>
      <c r="FE74" s="45"/>
      <c r="FF74" s="45"/>
      <c r="FG74" s="5"/>
      <c r="FI74" s="26"/>
      <c r="FJ74" s="44"/>
      <c r="FK74" s="44"/>
      <c r="FL74" s="2"/>
      <c r="FM74" s="44"/>
      <c r="FN74" s="44"/>
      <c r="FO74" s="26"/>
      <c r="FP74" s="45"/>
      <c r="FQ74" s="45"/>
      <c r="FT74" s="46"/>
      <c r="FU74" s="26"/>
      <c r="FV74" s="45"/>
      <c r="FW74" s="45"/>
      <c r="FY74" s="45"/>
      <c r="FZ74" s="45"/>
      <c r="GA74" s="5"/>
      <c r="GI74" s="48"/>
      <c r="GN74" s="46"/>
      <c r="GU74" s="5"/>
      <c r="HC74" s="48"/>
      <c r="HH74" s="46"/>
      <c r="HO74" s="5"/>
      <c r="HW74" s="48"/>
      <c r="IB74" s="46"/>
      <c r="II74" s="5"/>
      <c r="IQ74" s="48"/>
      <c r="IV74" s="46"/>
    </row>
    <row r="75" spans="1:256" s="4" customFormat="1" ht="13.5" customHeight="1" x14ac:dyDescent="0.25">
      <c r="A75" s="59"/>
      <c r="B75" s="2"/>
      <c r="C75" s="5"/>
      <c r="E75" s="26"/>
      <c r="F75" s="44"/>
      <c r="G75" s="45"/>
      <c r="H75" s="2"/>
      <c r="I75" s="44"/>
      <c r="J75" s="45"/>
      <c r="K75" s="26"/>
      <c r="L75" s="45"/>
      <c r="M75" s="45"/>
      <c r="P75" s="46"/>
      <c r="Q75" s="26"/>
      <c r="R75" s="45"/>
      <c r="S75" s="45"/>
      <c r="U75" s="45"/>
      <c r="V75" s="45"/>
      <c r="W75" s="5"/>
      <c r="Y75" s="26"/>
      <c r="Z75" s="44"/>
      <c r="AA75" s="44"/>
      <c r="AB75" s="2"/>
      <c r="AC75" s="44"/>
      <c r="AD75" s="44"/>
      <c r="AE75" s="26"/>
      <c r="AF75" s="45"/>
      <c r="AG75" s="45"/>
      <c r="AJ75" s="46"/>
      <c r="AK75" s="26"/>
      <c r="AM75" s="45"/>
      <c r="AO75" s="45"/>
      <c r="AP75" s="45"/>
      <c r="AQ75" s="5"/>
      <c r="AS75" s="26"/>
      <c r="AT75" s="44"/>
      <c r="AU75" s="44"/>
      <c r="AV75" s="2"/>
      <c r="AW75" s="44"/>
      <c r="AX75" s="44"/>
      <c r="AY75" s="26"/>
      <c r="AZ75" s="45"/>
      <c r="BA75" s="45"/>
      <c r="BD75" s="46"/>
      <c r="BE75" s="26"/>
      <c r="BF75" s="45"/>
      <c r="BG75" s="45"/>
      <c r="BI75" s="45"/>
      <c r="BJ75" s="45"/>
      <c r="BK75" s="5"/>
      <c r="BM75" s="26"/>
      <c r="BN75" s="44"/>
      <c r="BO75" s="44"/>
      <c r="BP75" s="2"/>
      <c r="BQ75" s="44"/>
      <c r="BR75" s="44"/>
      <c r="BS75" s="26"/>
      <c r="BT75" s="45"/>
      <c r="BU75" s="45"/>
      <c r="BX75" s="46"/>
      <c r="BY75" s="26"/>
      <c r="BZ75" s="45"/>
      <c r="CA75" s="45"/>
      <c r="CC75" s="45"/>
      <c r="CD75" s="45"/>
      <c r="CE75" s="26"/>
      <c r="CG75" s="26"/>
      <c r="CH75" s="44"/>
      <c r="CI75" s="44"/>
      <c r="CJ75" s="2"/>
      <c r="CK75" s="44"/>
      <c r="CL75" s="44"/>
      <c r="CM75" s="26"/>
      <c r="CN75" s="45"/>
      <c r="CO75" s="45"/>
      <c r="CR75" s="46"/>
      <c r="CS75" s="26"/>
      <c r="CT75" s="45"/>
      <c r="CU75" s="45"/>
      <c r="CW75" s="45"/>
      <c r="CX75" s="45"/>
      <c r="CY75" s="5"/>
      <c r="DA75" s="26"/>
      <c r="DB75" s="44"/>
      <c r="DC75" s="44"/>
      <c r="DD75" s="2"/>
      <c r="DE75" s="44"/>
      <c r="DF75" s="44"/>
      <c r="DG75" s="26"/>
      <c r="DH75" s="45"/>
      <c r="DI75" s="45"/>
      <c r="DL75" s="46"/>
      <c r="DM75" s="26"/>
      <c r="DN75" s="45"/>
      <c r="DO75" s="45"/>
      <c r="DQ75" s="45"/>
      <c r="DR75" s="45"/>
      <c r="DS75" s="5"/>
      <c r="DU75" s="26"/>
      <c r="DV75" s="44"/>
      <c r="DW75" s="44"/>
      <c r="DX75" s="2"/>
      <c r="DY75" s="44"/>
      <c r="DZ75" s="44"/>
      <c r="EA75" s="26"/>
      <c r="EC75" s="47"/>
      <c r="EF75" s="46"/>
      <c r="EG75" s="26"/>
      <c r="EH75" s="45"/>
      <c r="EI75" s="45"/>
      <c r="EK75" s="45"/>
      <c r="EL75" s="45"/>
      <c r="EM75" s="5"/>
      <c r="EO75" s="26"/>
      <c r="EP75" s="44"/>
      <c r="EQ75" s="44"/>
      <c r="ER75" s="2"/>
      <c r="ES75" s="44"/>
      <c r="ET75" s="44"/>
      <c r="EU75" s="26"/>
      <c r="EV75" s="45"/>
      <c r="EW75" s="45"/>
      <c r="EZ75" s="46"/>
      <c r="FA75" s="26"/>
      <c r="FB75" s="45"/>
      <c r="FC75" s="45"/>
      <c r="FE75" s="45"/>
      <c r="FF75" s="45"/>
      <c r="FG75" s="5"/>
      <c r="FI75" s="26"/>
      <c r="FJ75" s="44"/>
      <c r="FK75" s="44"/>
      <c r="FL75" s="2"/>
      <c r="FM75" s="44"/>
      <c r="FN75" s="44"/>
      <c r="FO75" s="26"/>
      <c r="FP75" s="45"/>
      <c r="FQ75" s="45"/>
      <c r="FT75" s="46"/>
      <c r="FU75" s="26"/>
      <c r="FV75" s="45"/>
      <c r="FW75" s="45"/>
      <c r="FY75" s="45"/>
      <c r="FZ75" s="45"/>
      <c r="GA75" s="5"/>
      <c r="GI75" s="48"/>
      <c r="GN75" s="46"/>
      <c r="GU75" s="5"/>
      <c r="HC75" s="48"/>
      <c r="HH75" s="46"/>
      <c r="HO75" s="5"/>
      <c r="HW75" s="48"/>
      <c r="IB75" s="46"/>
      <c r="II75" s="5"/>
      <c r="IQ75" s="48"/>
      <c r="IV75" s="46"/>
    </row>
    <row r="76" spans="1:256" s="4" customFormat="1" ht="13.5" customHeight="1" x14ac:dyDescent="0.25">
      <c r="A76" s="59"/>
      <c r="B76" s="2"/>
      <c r="C76" s="5"/>
      <c r="E76" s="26"/>
      <c r="F76" s="44"/>
      <c r="G76" s="45"/>
      <c r="H76" s="2"/>
      <c r="I76" s="44"/>
      <c r="J76" s="45"/>
      <c r="K76" s="26"/>
      <c r="L76" s="45"/>
      <c r="M76" s="45"/>
      <c r="P76" s="46"/>
      <c r="Q76" s="26"/>
      <c r="R76" s="45"/>
      <c r="S76" s="45"/>
      <c r="U76" s="45"/>
      <c r="V76" s="45"/>
      <c r="W76" s="5"/>
      <c r="Y76" s="26"/>
      <c r="Z76" s="44"/>
      <c r="AA76" s="44"/>
      <c r="AB76" s="2"/>
      <c r="AC76" s="44"/>
      <c r="AD76" s="44"/>
      <c r="AE76" s="26"/>
      <c r="AF76" s="45"/>
      <c r="AG76" s="45"/>
      <c r="AJ76" s="46"/>
      <c r="AK76" s="26"/>
      <c r="AM76" s="45"/>
      <c r="AO76" s="45"/>
      <c r="AP76" s="45"/>
      <c r="AQ76" s="5"/>
      <c r="AS76" s="26"/>
      <c r="AT76" s="44"/>
      <c r="AU76" s="44"/>
      <c r="AV76" s="2"/>
      <c r="AW76" s="44"/>
      <c r="AX76" s="44"/>
      <c r="AY76" s="26"/>
      <c r="AZ76" s="45"/>
      <c r="BA76" s="45"/>
      <c r="BD76" s="46"/>
      <c r="BE76" s="26"/>
      <c r="BF76" s="45"/>
      <c r="BG76" s="45"/>
      <c r="BI76" s="45"/>
      <c r="BJ76" s="45"/>
      <c r="BK76" s="5"/>
      <c r="BM76" s="26"/>
      <c r="BN76" s="44"/>
      <c r="BO76" s="44"/>
      <c r="BP76" s="2"/>
      <c r="BQ76" s="44"/>
      <c r="BR76" s="44"/>
      <c r="BS76" s="26"/>
      <c r="BT76" s="45"/>
      <c r="BU76" s="45"/>
      <c r="BX76" s="46"/>
      <c r="BY76" s="26"/>
      <c r="BZ76" s="45"/>
      <c r="CA76" s="45"/>
      <c r="CC76" s="45"/>
      <c r="CD76" s="45"/>
      <c r="CE76" s="26"/>
      <c r="CG76" s="26"/>
      <c r="CH76" s="44"/>
      <c r="CI76" s="44"/>
      <c r="CJ76" s="2"/>
      <c r="CK76" s="44"/>
      <c r="CL76" s="44"/>
      <c r="CM76" s="26"/>
      <c r="CN76" s="45"/>
      <c r="CO76" s="45"/>
      <c r="CR76" s="46"/>
      <c r="CS76" s="26"/>
      <c r="CT76" s="45"/>
      <c r="CU76" s="45"/>
      <c r="CW76" s="45"/>
      <c r="CX76" s="45"/>
      <c r="CY76" s="5"/>
      <c r="DA76" s="26"/>
      <c r="DB76" s="44"/>
      <c r="DC76" s="44"/>
      <c r="DD76" s="2"/>
      <c r="DE76" s="44"/>
      <c r="DF76" s="44"/>
      <c r="DG76" s="26"/>
      <c r="DH76" s="45"/>
      <c r="DI76" s="45"/>
      <c r="DL76" s="46"/>
      <c r="DM76" s="26"/>
      <c r="DN76" s="45"/>
      <c r="DO76" s="45"/>
      <c r="DQ76" s="45"/>
      <c r="DR76" s="45"/>
      <c r="DS76" s="5"/>
      <c r="DU76" s="26"/>
      <c r="DV76" s="44"/>
      <c r="DW76" s="44"/>
      <c r="DX76" s="2"/>
      <c r="DY76" s="44"/>
      <c r="DZ76" s="44"/>
      <c r="EA76" s="26"/>
      <c r="EC76" s="47"/>
      <c r="EF76" s="46"/>
      <c r="EG76" s="26"/>
      <c r="EH76" s="45"/>
      <c r="EI76" s="45"/>
      <c r="EK76" s="45"/>
      <c r="EL76" s="45"/>
      <c r="EM76" s="5"/>
      <c r="EO76" s="26"/>
      <c r="EP76" s="44"/>
      <c r="EQ76" s="44"/>
      <c r="ER76" s="2"/>
      <c r="ES76" s="44"/>
      <c r="ET76" s="44"/>
      <c r="EU76" s="26"/>
      <c r="EV76" s="45"/>
      <c r="EW76" s="45"/>
      <c r="EZ76" s="46"/>
      <c r="FA76" s="26"/>
      <c r="FB76" s="45"/>
      <c r="FC76" s="45"/>
      <c r="FE76" s="45"/>
      <c r="FF76" s="45"/>
      <c r="FG76" s="5"/>
      <c r="FI76" s="26"/>
      <c r="FJ76" s="44"/>
      <c r="FK76" s="44"/>
      <c r="FL76" s="2"/>
      <c r="FM76" s="44"/>
      <c r="FN76" s="44"/>
      <c r="FO76" s="26"/>
      <c r="FP76" s="45"/>
      <c r="FQ76" s="45"/>
      <c r="FT76" s="46"/>
      <c r="FU76" s="26"/>
      <c r="FV76" s="45"/>
      <c r="FW76" s="45"/>
      <c r="FY76" s="45"/>
      <c r="FZ76" s="45"/>
      <c r="GA76" s="5"/>
      <c r="GI76" s="48"/>
      <c r="GN76" s="46"/>
      <c r="GU76" s="5"/>
      <c r="HC76" s="48"/>
      <c r="HH76" s="46"/>
      <c r="HO76" s="5"/>
      <c r="HW76" s="48"/>
      <c r="IB76" s="46"/>
      <c r="II76" s="5"/>
      <c r="IQ76" s="48"/>
      <c r="IV76" s="46"/>
    </row>
    <row r="77" spans="1:256" s="4" customFormat="1" ht="13.5" customHeight="1" x14ac:dyDescent="0.25">
      <c r="A77" s="59"/>
      <c r="B77" s="2"/>
      <c r="C77" s="5"/>
      <c r="E77" s="26"/>
      <c r="F77" s="44"/>
      <c r="G77" s="45"/>
      <c r="H77" s="2"/>
      <c r="I77" s="44"/>
      <c r="J77" s="45"/>
      <c r="K77" s="26"/>
      <c r="L77" s="45"/>
      <c r="M77" s="45"/>
      <c r="P77" s="46"/>
      <c r="Q77" s="26"/>
      <c r="R77" s="45"/>
      <c r="S77" s="45"/>
      <c r="U77" s="45"/>
      <c r="V77" s="45"/>
      <c r="W77" s="5"/>
      <c r="Y77" s="26"/>
      <c r="Z77" s="44"/>
      <c r="AA77" s="44"/>
      <c r="AB77" s="2"/>
      <c r="AC77" s="44"/>
      <c r="AD77" s="44"/>
      <c r="AE77" s="26"/>
      <c r="AF77" s="45"/>
      <c r="AG77" s="45"/>
      <c r="AJ77" s="46"/>
      <c r="AK77" s="26"/>
      <c r="AM77" s="45"/>
      <c r="AO77" s="45"/>
      <c r="AP77" s="45"/>
      <c r="AQ77" s="5"/>
      <c r="AS77" s="26"/>
      <c r="AT77" s="44"/>
      <c r="AU77" s="44"/>
      <c r="AV77" s="2"/>
      <c r="AW77" s="44"/>
      <c r="AX77" s="44"/>
      <c r="AY77" s="26"/>
      <c r="AZ77" s="45"/>
      <c r="BA77" s="45"/>
      <c r="BD77" s="46"/>
      <c r="BE77" s="26"/>
      <c r="BF77" s="45"/>
      <c r="BG77" s="45"/>
      <c r="BI77" s="45"/>
      <c r="BJ77" s="45"/>
      <c r="BK77" s="5"/>
      <c r="BM77" s="26"/>
      <c r="BN77" s="44"/>
      <c r="BO77" s="44"/>
      <c r="BP77" s="2"/>
      <c r="BQ77" s="44"/>
      <c r="BR77" s="44"/>
      <c r="BS77" s="26"/>
      <c r="BT77" s="45"/>
      <c r="BU77" s="45"/>
      <c r="BX77" s="46"/>
      <c r="BY77" s="26"/>
      <c r="BZ77" s="45"/>
      <c r="CA77" s="45"/>
      <c r="CC77" s="45"/>
      <c r="CD77" s="45"/>
      <c r="CE77" s="26"/>
      <c r="CG77" s="26"/>
      <c r="CH77" s="44"/>
      <c r="CI77" s="44"/>
      <c r="CJ77" s="2"/>
      <c r="CK77" s="44"/>
      <c r="CL77" s="44"/>
      <c r="CM77" s="26"/>
      <c r="CN77" s="45"/>
      <c r="CO77" s="45"/>
      <c r="CR77" s="46"/>
      <c r="CS77" s="26"/>
      <c r="CT77" s="45"/>
      <c r="CU77" s="45"/>
      <c r="CW77" s="45"/>
      <c r="CX77" s="45"/>
      <c r="CY77" s="5"/>
      <c r="DA77" s="26"/>
      <c r="DB77" s="44"/>
      <c r="DC77" s="44"/>
      <c r="DD77" s="2"/>
      <c r="DE77" s="44"/>
      <c r="DF77" s="44"/>
      <c r="DG77" s="26"/>
      <c r="DH77" s="45"/>
      <c r="DI77" s="45"/>
      <c r="DL77" s="46"/>
      <c r="DM77" s="26"/>
      <c r="DN77" s="45"/>
      <c r="DO77" s="45"/>
      <c r="DQ77" s="45"/>
      <c r="DR77" s="45"/>
      <c r="DS77" s="5"/>
      <c r="DU77" s="26"/>
      <c r="DV77" s="44"/>
      <c r="DW77" s="44"/>
      <c r="DX77" s="2"/>
      <c r="DY77" s="44"/>
      <c r="DZ77" s="44"/>
      <c r="EA77" s="26"/>
      <c r="EC77" s="47"/>
      <c r="EF77" s="46"/>
      <c r="EG77" s="26"/>
      <c r="EH77" s="45"/>
      <c r="EI77" s="45"/>
      <c r="EK77" s="45"/>
      <c r="EL77" s="45"/>
      <c r="EM77" s="5"/>
      <c r="EO77" s="26"/>
      <c r="EP77" s="44"/>
      <c r="EQ77" s="44"/>
      <c r="ER77" s="2"/>
      <c r="ES77" s="44"/>
      <c r="ET77" s="44"/>
      <c r="EU77" s="26"/>
      <c r="EV77" s="45"/>
      <c r="EW77" s="45"/>
      <c r="EZ77" s="46"/>
      <c r="FA77" s="26"/>
      <c r="FB77" s="45"/>
      <c r="FC77" s="45"/>
      <c r="FE77" s="45"/>
      <c r="FF77" s="45"/>
      <c r="FG77" s="5"/>
      <c r="FI77" s="26"/>
      <c r="FJ77" s="44"/>
      <c r="FK77" s="44"/>
      <c r="FL77" s="2"/>
      <c r="FM77" s="44"/>
      <c r="FN77" s="44"/>
      <c r="FO77" s="26"/>
      <c r="FP77" s="45"/>
      <c r="FQ77" s="45"/>
      <c r="FT77" s="46"/>
      <c r="FU77" s="26"/>
      <c r="FV77" s="45"/>
      <c r="FW77" s="45"/>
      <c r="FY77" s="45"/>
      <c r="FZ77" s="45"/>
      <c r="GA77" s="5"/>
      <c r="GI77" s="48"/>
      <c r="GN77" s="46"/>
      <c r="GU77" s="5"/>
      <c r="HC77" s="48"/>
      <c r="HH77" s="46"/>
      <c r="HO77" s="5"/>
      <c r="HW77" s="48"/>
      <c r="IB77" s="46"/>
      <c r="II77" s="5"/>
      <c r="IQ77" s="48"/>
      <c r="IV77" s="46"/>
    </row>
    <row r="78" spans="1:256" s="4" customFormat="1" ht="13.5" customHeight="1" x14ac:dyDescent="0.25">
      <c r="A78" s="59"/>
      <c r="B78" s="2"/>
      <c r="C78" s="5"/>
      <c r="E78" s="26"/>
      <c r="F78" s="44"/>
      <c r="G78" s="45"/>
      <c r="H78" s="2"/>
      <c r="I78" s="44"/>
      <c r="J78" s="45"/>
      <c r="K78" s="26"/>
      <c r="L78" s="45"/>
      <c r="M78" s="45"/>
      <c r="P78" s="46"/>
      <c r="Q78" s="26"/>
      <c r="R78" s="45"/>
      <c r="S78" s="45"/>
      <c r="U78" s="45"/>
      <c r="V78" s="45"/>
      <c r="W78" s="5"/>
      <c r="Y78" s="26"/>
      <c r="Z78" s="44"/>
      <c r="AA78" s="44"/>
      <c r="AB78" s="2"/>
      <c r="AC78" s="44"/>
      <c r="AD78" s="44"/>
      <c r="AE78" s="26"/>
      <c r="AF78" s="45"/>
      <c r="AG78" s="45"/>
      <c r="AJ78" s="46"/>
      <c r="AK78" s="26"/>
      <c r="AM78" s="45"/>
      <c r="AO78" s="45"/>
      <c r="AP78" s="45"/>
      <c r="AQ78" s="5"/>
      <c r="AS78" s="26"/>
      <c r="AT78" s="44"/>
      <c r="AU78" s="44"/>
      <c r="AV78" s="2"/>
      <c r="AW78" s="44"/>
      <c r="AX78" s="44"/>
      <c r="AY78" s="26"/>
      <c r="AZ78" s="45"/>
      <c r="BA78" s="45"/>
      <c r="BD78" s="46"/>
      <c r="BE78" s="26"/>
      <c r="BF78" s="45"/>
      <c r="BG78" s="45"/>
      <c r="BI78" s="45"/>
      <c r="BJ78" s="45"/>
      <c r="BK78" s="5"/>
      <c r="BM78" s="26"/>
      <c r="BN78" s="44"/>
      <c r="BO78" s="44"/>
      <c r="BP78" s="2"/>
      <c r="BQ78" s="44"/>
      <c r="BR78" s="44"/>
      <c r="BS78" s="26"/>
      <c r="BT78" s="45"/>
      <c r="BU78" s="45"/>
      <c r="BX78" s="46"/>
      <c r="BY78" s="26"/>
      <c r="BZ78" s="45"/>
      <c r="CA78" s="45"/>
      <c r="CC78" s="45"/>
      <c r="CD78" s="45"/>
      <c r="CE78" s="26"/>
      <c r="CG78" s="26"/>
      <c r="CH78" s="44"/>
      <c r="CI78" s="44"/>
      <c r="CJ78" s="2"/>
      <c r="CK78" s="44"/>
      <c r="CL78" s="44"/>
      <c r="CM78" s="26"/>
      <c r="CN78" s="45"/>
      <c r="CO78" s="45"/>
      <c r="CR78" s="46"/>
      <c r="CS78" s="26"/>
      <c r="CT78" s="45"/>
      <c r="CU78" s="45"/>
      <c r="CW78" s="45"/>
      <c r="CX78" s="45"/>
      <c r="CY78" s="5"/>
      <c r="DA78" s="26"/>
      <c r="DB78" s="44"/>
      <c r="DC78" s="44"/>
      <c r="DD78" s="2"/>
      <c r="DE78" s="44"/>
      <c r="DF78" s="44"/>
      <c r="DG78" s="26"/>
      <c r="DH78" s="45"/>
      <c r="DI78" s="45"/>
      <c r="DL78" s="46"/>
      <c r="DM78" s="26"/>
      <c r="DN78" s="45"/>
      <c r="DO78" s="45"/>
      <c r="DQ78" s="45"/>
      <c r="DR78" s="45"/>
      <c r="DS78" s="5"/>
      <c r="DU78" s="26"/>
      <c r="DV78" s="44"/>
      <c r="DW78" s="44"/>
      <c r="DX78" s="2"/>
      <c r="DY78" s="44"/>
      <c r="DZ78" s="44"/>
      <c r="EA78" s="26"/>
      <c r="EC78" s="47"/>
      <c r="EF78" s="46"/>
      <c r="EG78" s="26"/>
      <c r="EH78" s="45"/>
      <c r="EI78" s="45"/>
      <c r="EK78" s="45"/>
      <c r="EL78" s="45"/>
      <c r="EM78" s="5"/>
      <c r="EO78" s="26"/>
      <c r="EP78" s="44"/>
      <c r="EQ78" s="44"/>
      <c r="ER78" s="2"/>
      <c r="ES78" s="44"/>
      <c r="ET78" s="44"/>
      <c r="EU78" s="26"/>
      <c r="EV78" s="45"/>
      <c r="EW78" s="45"/>
      <c r="EZ78" s="46"/>
      <c r="FA78" s="26"/>
      <c r="FB78" s="45"/>
      <c r="FC78" s="45"/>
      <c r="FE78" s="45"/>
      <c r="FF78" s="45"/>
      <c r="FG78" s="5"/>
      <c r="FI78" s="26"/>
      <c r="FJ78" s="44"/>
      <c r="FK78" s="44"/>
      <c r="FL78" s="2"/>
      <c r="FM78" s="44"/>
      <c r="FN78" s="44"/>
      <c r="FO78" s="26"/>
      <c r="FP78" s="45"/>
      <c r="FQ78" s="45"/>
      <c r="FT78" s="46"/>
      <c r="FU78" s="26"/>
      <c r="FV78" s="45"/>
      <c r="FW78" s="45"/>
      <c r="FY78" s="45"/>
      <c r="FZ78" s="45"/>
      <c r="GA78" s="5"/>
      <c r="GI78" s="48"/>
      <c r="GN78" s="46"/>
      <c r="GU78" s="5"/>
      <c r="HC78" s="48"/>
      <c r="HH78" s="46"/>
      <c r="HO78" s="5"/>
      <c r="HW78" s="48"/>
      <c r="IB78" s="46"/>
      <c r="II78" s="5"/>
      <c r="IQ78" s="48"/>
      <c r="IV78" s="46"/>
    </row>
    <row r="79" spans="1:256" s="4" customFormat="1" ht="13.5" customHeight="1" x14ac:dyDescent="0.25">
      <c r="A79" s="59"/>
      <c r="B79" s="2"/>
      <c r="C79" s="5"/>
      <c r="E79" s="26"/>
      <c r="F79" s="44"/>
      <c r="G79" s="45"/>
      <c r="H79" s="2"/>
      <c r="I79" s="44"/>
      <c r="J79" s="45"/>
      <c r="K79" s="26"/>
      <c r="L79" s="45"/>
      <c r="M79" s="45"/>
      <c r="P79" s="46"/>
      <c r="Q79" s="26"/>
      <c r="R79" s="45"/>
      <c r="S79" s="45"/>
      <c r="U79" s="45"/>
      <c r="V79" s="45"/>
      <c r="W79" s="5"/>
      <c r="Y79" s="26"/>
      <c r="Z79" s="44"/>
      <c r="AA79" s="44"/>
      <c r="AB79" s="2"/>
      <c r="AC79" s="44"/>
      <c r="AD79" s="44"/>
      <c r="AE79" s="26"/>
      <c r="AF79" s="45"/>
      <c r="AG79" s="45"/>
      <c r="AJ79" s="46"/>
      <c r="AK79" s="26"/>
      <c r="AM79" s="45"/>
      <c r="AO79" s="45"/>
      <c r="AP79" s="45"/>
      <c r="AQ79" s="5"/>
      <c r="AS79" s="26"/>
      <c r="AT79" s="44"/>
      <c r="AU79" s="44"/>
      <c r="AV79" s="2"/>
      <c r="AW79" s="44"/>
      <c r="AX79" s="44"/>
      <c r="AY79" s="26"/>
      <c r="AZ79" s="45"/>
      <c r="BA79" s="45"/>
      <c r="BD79" s="46"/>
      <c r="BE79" s="26"/>
      <c r="BF79" s="45"/>
      <c r="BG79" s="45"/>
      <c r="BI79" s="45"/>
      <c r="BJ79" s="45"/>
      <c r="BK79" s="5"/>
      <c r="BM79" s="26"/>
      <c r="BN79" s="44"/>
      <c r="BO79" s="44"/>
      <c r="BP79" s="2"/>
      <c r="BQ79" s="44"/>
      <c r="BR79" s="44"/>
      <c r="BS79" s="26"/>
      <c r="BT79" s="45"/>
      <c r="BU79" s="45"/>
      <c r="BX79" s="46"/>
      <c r="BY79" s="26"/>
      <c r="BZ79" s="45"/>
      <c r="CA79" s="45"/>
      <c r="CC79" s="45"/>
      <c r="CD79" s="45"/>
      <c r="CE79" s="26"/>
      <c r="CG79" s="26"/>
      <c r="CH79" s="44"/>
      <c r="CI79" s="44"/>
      <c r="CJ79" s="2"/>
      <c r="CK79" s="44"/>
      <c r="CL79" s="44"/>
      <c r="CM79" s="26"/>
      <c r="CN79" s="45"/>
      <c r="CO79" s="45"/>
      <c r="CR79" s="46"/>
      <c r="CS79" s="26"/>
      <c r="CT79" s="45"/>
      <c r="CU79" s="45"/>
      <c r="CW79" s="45"/>
      <c r="CX79" s="45"/>
      <c r="CY79" s="5"/>
      <c r="DA79" s="26"/>
      <c r="DB79" s="44"/>
      <c r="DC79" s="44"/>
      <c r="DD79" s="2"/>
      <c r="DE79" s="44"/>
      <c r="DF79" s="44"/>
      <c r="DG79" s="26"/>
      <c r="DH79" s="45"/>
      <c r="DI79" s="45"/>
      <c r="DL79" s="46"/>
      <c r="DM79" s="26"/>
      <c r="DN79" s="45"/>
      <c r="DO79" s="45"/>
      <c r="DQ79" s="45"/>
      <c r="DR79" s="45"/>
      <c r="DS79" s="5"/>
      <c r="DU79" s="26"/>
      <c r="DV79" s="44"/>
      <c r="DW79" s="44"/>
      <c r="DX79" s="2"/>
      <c r="DY79" s="44"/>
      <c r="DZ79" s="44"/>
      <c r="EA79" s="26"/>
      <c r="EC79" s="47"/>
      <c r="EF79" s="46"/>
      <c r="EG79" s="26"/>
      <c r="EH79" s="45"/>
      <c r="EI79" s="45"/>
      <c r="EK79" s="45"/>
      <c r="EL79" s="45"/>
      <c r="EM79" s="5"/>
      <c r="EO79" s="26"/>
      <c r="EP79" s="44"/>
      <c r="EQ79" s="44"/>
      <c r="ER79" s="2"/>
      <c r="ES79" s="44"/>
      <c r="ET79" s="44"/>
      <c r="EU79" s="26"/>
      <c r="EV79" s="45"/>
      <c r="EW79" s="45"/>
      <c r="EZ79" s="46"/>
      <c r="FA79" s="26"/>
      <c r="FB79" s="45"/>
      <c r="FC79" s="45"/>
      <c r="FE79" s="45"/>
      <c r="FF79" s="45"/>
      <c r="FG79" s="5"/>
      <c r="FI79" s="26"/>
      <c r="FJ79" s="44"/>
      <c r="FK79" s="44"/>
      <c r="FL79" s="2"/>
      <c r="FM79" s="44"/>
      <c r="FN79" s="44"/>
      <c r="FO79" s="26"/>
      <c r="FP79" s="45"/>
      <c r="FQ79" s="45"/>
      <c r="FT79" s="46"/>
      <c r="FU79" s="26"/>
      <c r="FV79" s="45"/>
      <c r="FW79" s="45"/>
      <c r="FY79" s="45"/>
      <c r="FZ79" s="45"/>
      <c r="GA79" s="5"/>
      <c r="GI79" s="48"/>
      <c r="GN79" s="46"/>
      <c r="GU79" s="5"/>
      <c r="HC79" s="48"/>
      <c r="HH79" s="46"/>
      <c r="HO79" s="5"/>
      <c r="HW79" s="48"/>
      <c r="IB79" s="46"/>
      <c r="II79" s="5"/>
      <c r="IQ79" s="48"/>
      <c r="IV79" s="46"/>
    </row>
    <row r="80" spans="1:256" s="4" customFormat="1" ht="13.5" customHeight="1" x14ac:dyDescent="0.25">
      <c r="A80" s="59"/>
      <c r="B80" s="2"/>
      <c r="C80" s="5"/>
      <c r="E80" s="26"/>
      <c r="F80" s="44"/>
      <c r="G80" s="45"/>
      <c r="H80" s="2"/>
      <c r="I80" s="44"/>
      <c r="J80" s="45"/>
      <c r="K80" s="26"/>
      <c r="L80" s="45"/>
      <c r="M80" s="45"/>
      <c r="P80" s="46"/>
      <c r="Q80" s="26"/>
      <c r="R80" s="45"/>
      <c r="S80" s="45"/>
      <c r="U80" s="45"/>
      <c r="V80" s="45"/>
      <c r="W80" s="5"/>
      <c r="Y80" s="26"/>
      <c r="Z80" s="44"/>
      <c r="AA80" s="44"/>
      <c r="AB80" s="2"/>
      <c r="AC80" s="44"/>
      <c r="AD80" s="44"/>
      <c r="AE80" s="26"/>
      <c r="AF80" s="45"/>
      <c r="AG80" s="45"/>
      <c r="AJ80" s="46"/>
      <c r="AK80" s="26"/>
      <c r="AM80" s="45"/>
      <c r="AO80" s="45"/>
      <c r="AP80" s="45"/>
      <c r="AQ80" s="5"/>
      <c r="AS80" s="26"/>
      <c r="AT80" s="44"/>
      <c r="AU80" s="44"/>
      <c r="AV80" s="2"/>
      <c r="AW80" s="44"/>
      <c r="AX80" s="44"/>
      <c r="AY80" s="26"/>
      <c r="AZ80" s="45"/>
      <c r="BA80" s="45"/>
      <c r="BD80" s="46"/>
      <c r="BE80" s="26"/>
      <c r="BF80" s="45"/>
      <c r="BG80" s="45"/>
      <c r="BI80" s="45"/>
      <c r="BJ80" s="45"/>
      <c r="BK80" s="5"/>
      <c r="BM80" s="26"/>
      <c r="BN80" s="44"/>
      <c r="BO80" s="44"/>
      <c r="BP80" s="2"/>
      <c r="BQ80" s="44"/>
      <c r="BR80" s="44"/>
      <c r="BS80" s="26"/>
      <c r="BT80" s="45"/>
      <c r="BU80" s="45"/>
      <c r="BX80" s="46"/>
      <c r="BY80" s="26"/>
      <c r="BZ80" s="45"/>
      <c r="CA80" s="45"/>
      <c r="CC80" s="45"/>
      <c r="CD80" s="45"/>
      <c r="CE80" s="26"/>
      <c r="CG80" s="26"/>
      <c r="CH80" s="44"/>
      <c r="CI80" s="44"/>
      <c r="CJ80" s="2"/>
      <c r="CK80" s="44"/>
      <c r="CL80" s="44"/>
      <c r="CM80" s="26"/>
      <c r="CN80" s="45"/>
      <c r="CO80" s="45"/>
      <c r="CR80" s="46"/>
      <c r="CS80" s="26"/>
      <c r="CT80" s="45"/>
      <c r="CU80" s="45"/>
      <c r="CW80" s="45"/>
      <c r="CX80" s="45"/>
      <c r="CY80" s="5"/>
      <c r="DA80" s="26"/>
      <c r="DB80" s="44"/>
      <c r="DC80" s="44"/>
      <c r="DD80" s="2"/>
      <c r="DE80" s="44"/>
      <c r="DF80" s="44"/>
      <c r="DG80" s="26"/>
      <c r="DH80" s="45"/>
      <c r="DI80" s="45"/>
      <c r="DL80" s="46"/>
      <c r="DM80" s="26"/>
      <c r="DN80" s="45"/>
      <c r="DO80" s="45"/>
      <c r="DQ80" s="45"/>
      <c r="DR80" s="45"/>
      <c r="DS80" s="5"/>
      <c r="DU80" s="26"/>
      <c r="DV80" s="44"/>
      <c r="DW80" s="44"/>
      <c r="DX80" s="2"/>
      <c r="DY80" s="44"/>
      <c r="DZ80" s="44"/>
      <c r="EA80" s="26"/>
      <c r="EC80" s="47"/>
      <c r="EF80" s="46"/>
      <c r="EG80" s="26"/>
      <c r="EH80" s="45"/>
      <c r="EI80" s="45"/>
      <c r="EK80" s="45"/>
      <c r="EL80" s="45"/>
      <c r="EM80" s="5"/>
      <c r="EO80" s="26"/>
      <c r="EP80" s="44"/>
      <c r="EQ80" s="44"/>
      <c r="ER80" s="2"/>
      <c r="ES80" s="44"/>
      <c r="ET80" s="44"/>
      <c r="EU80" s="26"/>
      <c r="EV80" s="45"/>
      <c r="EW80" s="45"/>
      <c r="EZ80" s="46"/>
      <c r="FA80" s="26"/>
      <c r="FB80" s="45"/>
      <c r="FC80" s="45"/>
      <c r="FE80" s="45"/>
      <c r="FF80" s="45"/>
      <c r="FG80" s="5"/>
      <c r="FI80" s="26"/>
      <c r="FJ80" s="44"/>
      <c r="FK80" s="44"/>
      <c r="FL80" s="2"/>
      <c r="FM80" s="44"/>
      <c r="FN80" s="44"/>
      <c r="FO80" s="26"/>
      <c r="FP80" s="45"/>
      <c r="FQ80" s="45"/>
      <c r="FT80" s="46"/>
      <c r="FU80" s="26"/>
      <c r="FV80" s="45"/>
      <c r="FW80" s="45"/>
      <c r="FY80" s="45"/>
      <c r="FZ80" s="45"/>
      <c r="GA80" s="5"/>
      <c r="GI80" s="48"/>
      <c r="GN80" s="46"/>
      <c r="GU80" s="5"/>
      <c r="HC80" s="48"/>
      <c r="HH80" s="46"/>
      <c r="HO80" s="5"/>
      <c r="HW80" s="48"/>
      <c r="IB80" s="46"/>
      <c r="II80" s="5"/>
      <c r="IQ80" s="48"/>
      <c r="IV80" s="46"/>
    </row>
    <row r="81" spans="1:256" s="4" customFormat="1" ht="13.5" customHeight="1" x14ac:dyDescent="0.25">
      <c r="A81" s="59"/>
      <c r="B81" s="2"/>
      <c r="C81" s="5"/>
      <c r="E81" s="26"/>
      <c r="F81" s="44"/>
      <c r="G81" s="45"/>
      <c r="H81" s="2"/>
      <c r="I81" s="44"/>
      <c r="J81" s="45"/>
      <c r="K81" s="26"/>
      <c r="L81" s="45"/>
      <c r="M81" s="45"/>
      <c r="P81" s="46"/>
      <c r="Q81" s="26"/>
      <c r="R81" s="45"/>
      <c r="S81" s="45"/>
      <c r="U81" s="45"/>
      <c r="V81" s="45"/>
      <c r="W81" s="5"/>
      <c r="Y81" s="26"/>
      <c r="Z81" s="44"/>
      <c r="AA81" s="44"/>
      <c r="AB81" s="2"/>
      <c r="AC81" s="44"/>
      <c r="AD81" s="44"/>
      <c r="AE81" s="26"/>
      <c r="AF81" s="45"/>
      <c r="AG81" s="45"/>
      <c r="AJ81" s="46"/>
      <c r="AK81" s="26"/>
      <c r="AM81" s="45"/>
      <c r="AO81" s="45"/>
      <c r="AP81" s="45"/>
      <c r="AQ81" s="5"/>
      <c r="AS81" s="26"/>
      <c r="AT81" s="44"/>
      <c r="AU81" s="44"/>
      <c r="AV81" s="2"/>
      <c r="AW81" s="44"/>
      <c r="AX81" s="44"/>
      <c r="AY81" s="26"/>
      <c r="AZ81" s="45"/>
      <c r="BA81" s="45"/>
      <c r="BD81" s="46"/>
      <c r="BE81" s="26"/>
      <c r="BF81" s="45"/>
      <c r="BG81" s="45"/>
      <c r="BI81" s="45"/>
      <c r="BJ81" s="45"/>
      <c r="BK81" s="5"/>
      <c r="BM81" s="26"/>
      <c r="BN81" s="44"/>
      <c r="BO81" s="44"/>
      <c r="BP81" s="2"/>
      <c r="BQ81" s="44"/>
      <c r="BR81" s="44"/>
      <c r="BS81" s="26"/>
      <c r="BT81" s="45"/>
      <c r="BU81" s="45"/>
      <c r="BX81" s="46"/>
      <c r="BY81" s="26"/>
      <c r="BZ81" s="45"/>
      <c r="CA81" s="45"/>
      <c r="CC81" s="45"/>
      <c r="CD81" s="45"/>
      <c r="CE81" s="26"/>
      <c r="CG81" s="26"/>
      <c r="CH81" s="44"/>
      <c r="CI81" s="44"/>
      <c r="CJ81" s="2"/>
      <c r="CK81" s="44"/>
      <c r="CL81" s="44"/>
      <c r="CM81" s="26"/>
      <c r="CN81" s="45"/>
      <c r="CO81" s="45"/>
      <c r="CR81" s="46"/>
      <c r="CS81" s="26"/>
      <c r="CT81" s="45"/>
      <c r="CU81" s="45"/>
      <c r="CW81" s="45"/>
      <c r="CX81" s="45"/>
      <c r="CY81" s="5"/>
      <c r="DA81" s="26"/>
      <c r="DB81" s="44"/>
      <c r="DC81" s="44"/>
      <c r="DD81" s="2"/>
      <c r="DE81" s="44"/>
      <c r="DF81" s="44"/>
      <c r="DG81" s="26"/>
      <c r="DH81" s="45"/>
      <c r="DI81" s="45"/>
      <c r="DL81" s="46"/>
      <c r="DM81" s="26"/>
      <c r="DN81" s="45"/>
      <c r="DO81" s="45"/>
      <c r="DQ81" s="45"/>
      <c r="DR81" s="45"/>
      <c r="DS81" s="5"/>
      <c r="DU81" s="26"/>
      <c r="DV81" s="44"/>
      <c r="DW81" s="44"/>
      <c r="DX81" s="2"/>
      <c r="DY81" s="44"/>
      <c r="DZ81" s="44"/>
      <c r="EA81" s="26"/>
      <c r="EC81" s="47"/>
      <c r="EF81" s="46"/>
      <c r="EG81" s="26"/>
      <c r="EH81" s="45"/>
      <c r="EI81" s="45"/>
      <c r="EK81" s="45"/>
      <c r="EL81" s="45"/>
      <c r="EM81" s="5"/>
      <c r="EO81" s="26"/>
      <c r="EP81" s="44"/>
      <c r="EQ81" s="44"/>
      <c r="ER81" s="2"/>
      <c r="ES81" s="44"/>
      <c r="ET81" s="44"/>
      <c r="EU81" s="26"/>
      <c r="EV81" s="45"/>
      <c r="EW81" s="45"/>
      <c r="EZ81" s="46"/>
      <c r="FA81" s="26"/>
      <c r="FB81" s="45"/>
      <c r="FC81" s="45"/>
      <c r="FE81" s="45"/>
      <c r="FF81" s="45"/>
      <c r="FG81" s="5"/>
      <c r="FI81" s="26"/>
      <c r="FJ81" s="44"/>
      <c r="FK81" s="44"/>
      <c r="FL81" s="2"/>
      <c r="FM81" s="44"/>
      <c r="FN81" s="44"/>
      <c r="FO81" s="26"/>
      <c r="FP81" s="45"/>
      <c r="FQ81" s="45"/>
      <c r="FT81" s="46"/>
      <c r="FU81" s="26"/>
      <c r="FV81" s="45"/>
      <c r="FW81" s="45"/>
      <c r="FY81" s="45"/>
      <c r="FZ81" s="45"/>
      <c r="GA81" s="5"/>
      <c r="GI81" s="48"/>
      <c r="GN81" s="46"/>
      <c r="GU81" s="5"/>
      <c r="HC81" s="48"/>
      <c r="HH81" s="46"/>
      <c r="HO81" s="5"/>
      <c r="HW81" s="48"/>
      <c r="IB81" s="46"/>
      <c r="II81" s="5"/>
      <c r="IQ81" s="48"/>
      <c r="IV81" s="46"/>
    </row>
    <row r="82" spans="1:256" s="4" customFormat="1" ht="13.5" customHeight="1" x14ac:dyDescent="0.25">
      <c r="A82" s="59"/>
      <c r="B82" s="2"/>
      <c r="C82" s="5"/>
      <c r="E82" s="26"/>
      <c r="F82" s="44"/>
      <c r="G82" s="45"/>
      <c r="H82" s="2"/>
      <c r="I82" s="44"/>
      <c r="J82" s="45"/>
      <c r="K82" s="26"/>
      <c r="L82" s="45"/>
      <c r="M82" s="45"/>
      <c r="P82" s="46"/>
      <c r="Q82" s="26"/>
      <c r="R82" s="45"/>
      <c r="S82" s="45"/>
      <c r="U82" s="45"/>
      <c r="V82" s="45"/>
      <c r="W82" s="5"/>
      <c r="Y82" s="26"/>
      <c r="Z82" s="44"/>
      <c r="AA82" s="44"/>
      <c r="AB82" s="2"/>
      <c r="AC82" s="44"/>
      <c r="AD82" s="44"/>
      <c r="AE82" s="26"/>
      <c r="AF82" s="45"/>
      <c r="AG82" s="45"/>
      <c r="AJ82" s="46"/>
      <c r="AK82" s="26"/>
      <c r="AM82" s="45"/>
      <c r="AO82" s="45"/>
      <c r="AP82" s="45"/>
      <c r="AQ82" s="5"/>
      <c r="AS82" s="26"/>
      <c r="AT82" s="44"/>
      <c r="AU82" s="44"/>
      <c r="AV82" s="2"/>
      <c r="AW82" s="44"/>
      <c r="AX82" s="44"/>
      <c r="AY82" s="26"/>
      <c r="AZ82" s="45"/>
      <c r="BA82" s="45"/>
      <c r="BD82" s="46"/>
      <c r="BE82" s="26"/>
      <c r="BF82" s="45"/>
      <c r="BG82" s="45"/>
      <c r="BI82" s="45"/>
      <c r="BJ82" s="45"/>
      <c r="BK82" s="5"/>
      <c r="BM82" s="26"/>
      <c r="BN82" s="44"/>
      <c r="BO82" s="44"/>
      <c r="BP82" s="2"/>
      <c r="BQ82" s="44"/>
      <c r="BR82" s="44"/>
      <c r="BS82" s="26"/>
      <c r="BT82" s="45"/>
      <c r="BU82" s="45"/>
      <c r="BX82" s="46"/>
      <c r="BY82" s="26"/>
      <c r="BZ82" s="45"/>
      <c r="CA82" s="45"/>
      <c r="CC82" s="45"/>
      <c r="CD82" s="45"/>
      <c r="CE82" s="26"/>
      <c r="CG82" s="26"/>
      <c r="CH82" s="44"/>
      <c r="CI82" s="44"/>
      <c r="CJ82" s="2"/>
      <c r="CK82" s="44"/>
      <c r="CL82" s="44"/>
      <c r="CM82" s="26"/>
      <c r="CN82" s="45"/>
      <c r="CO82" s="45"/>
      <c r="CR82" s="46"/>
      <c r="CS82" s="26"/>
      <c r="CT82" s="45"/>
      <c r="CU82" s="45"/>
      <c r="CW82" s="45"/>
      <c r="CX82" s="45"/>
      <c r="CY82" s="5"/>
      <c r="DA82" s="26"/>
      <c r="DB82" s="44"/>
      <c r="DC82" s="44"/>
      <c r="DD82" s="2"/>
      <c r="DE82" s="44"/>
      <c r="DF82" s="44"/>
      <c r="DG82" s="26"/>
      <c r="DH82" s="45"/>
      <c r="DI82" s="45"/>
      <c r="DL82" s="46"/>
      <c r="DM82" s="26"/>
      <c r="DN82" s="45"/>
      <c r="DO82" s="45"/>
      <c r="DQ82" s="45"/>
      <c r="DR82" s="45"/>
      <c r="DS82" s="5"/>
      <c r="DU82" s="26"/>
      <c r="DV82" s="44"/>
      <c r="DW82" s="44"/>
      <c r="DX82" s="2"/>
      <c r="DY82" s="44"/>
      <c r="DZ82" s="44"/>
      <c r="EA82" s="26"/>
      <c r="EC82" s="47"/>
      <c r="EF82" s="46"/>
      <c r="EG82" s="26"/>
      <c r="EH82" s="45"/>
      <c r="EI82" s="45"/>
      <c r="EK82" s="45"/>
      <c r="EL82" s="45"/>
      <c r="EM82" s="5"/>
      <c r="EO82" s="26"/>
      <c r="EP82" s="44"/>
      <c r="EQ82" s="44"/>
      <c r="ER82" s="2"/>
      <c r="ES82" s="44"/>
      <c r="ET82" s="44"/>
      <c r="EU82" s="26"/>
      <c r="EV82" s="45"/>
      <c r="EW82" s="45"/>
      <c r="EZ82" s="46"/>
      <c r="FA82" s="26"/>
      <c r="FB82" s="45"/>
      <c r="FC82" s="45"/>
      <c r="FE82" s="45"/>
      <c r="FF82" s="45"/>
      <c r="FG82" s="5"/>
      <c r="FI82" s="26"/>
      <c r="FJ82" s="44"/>
      <c r="FK82" s="44"/>
      <c r="FL82" s="2"/>
      <c r="FM82" s="44"/>
      <c r="FN82" s="44"/>
      <c r="FO82" s="26"/>
      <c r="FP82" s="45"/>
      <c r="FQ82" s="45"/>
      <c r="FT82" s="46"/>
      <c r="FU82" s="26"/>
      <c r="FV82" s="45"/>
      <c r="FW82" s="45"/>
      <c r="FY82" s="45"/>
      <c r="FZ82" s="45"/>
      <c r="GA82" s="5"/>
      <c r="GI82" s="48"/>
      <c r="GN82" s="46"/>
      <c r="GU82" s="5"/>
      <c r="HC82" s="48"/>
      <c r="HH82" s="46"/>
      <c r="HO82" s="5"/>
      <c r="HW82" s="48"/>
      <c r="IB82" s="46"/>
      <c r="II82" s="5"/>
      <c r="IQ82" s="48"/>
      <c r="IV82" s="46"/>
    </row>
    <row r="83" spans="1:256" s="4" customFormat="1" ht="13.5" customHeight="1" x14ac:dyDescent="0.25">
      <c r="A83" s="59"/>
      <c r="B83" s="2"/>
      <c r="C83" s="5"/>
      <c r="E83" s="26"/>
      <c r="F83" s="44"/>
      <c r="G83" s="45"/>
      <c r="H83" s="2"/>
      <c r="I83" s="44"/>
      <c r="J83" s="45"/>
      <c r="K83" s="26"/>
      <c r="L83" s="45"/>
      <c r="M83" s="45"/>
      <c r="P83" s="46"/>
      <c r="Q83" s="26"/>
      <c r="R83" s="45"/>
      <c r="S83" s="45"/>
      <c r="U83" s="45"/>
      <c r="V83" s="45"/>
      <c r="W83" s="5"/>
      <c r="Y83" s="26"/>
      <c r="Z83" s="44"/>
      <c r="AA83" s="44"/>
      <c r="AB83" s="2"/>
      <c r="AC83" s="44"/>
      <c r="AD83" s="44"/>
      <c r="AE83" s="26"/>
      <c r="AF83" s="45"/>
      <c r="AG83" s="45"/>
      <c r="AJ83" s="46"/>
      <c r="AK83" s="26"/>
      <c r="AM83" s="45"/>
      <c r="AO83" s="45"/>
      <c r="AP83" s="45"/>
      <c r="AQ83" s="5"/>
      <c r="AS83" s="26"/>
      <c r="AT83" s="44"/>
      <c r="AU83" s="44"/>
      <c r="AV83" s="2"/>
      <c r="AW83" s="44"/>
      <c r="AX83" s="44"/>
      <c r="AY83" s="26"/>
      <c r="AZ83" s="45"/>
      <c r="BA83" s="45"/>
      <c r="BD83" s="46"/>
      <c r="BE83" s="26"/>
      <c r="BF83" s="45"/>
      <c r="BG83" s="45"/>
      <c r="BI83" s="45"/>
      <c r="BJ83" s="45"/>
      <c r="BK83" s="5"/>
      <c r="BM83" s="26"/>
      <c r="BN83" s="44"/>
      <c r="BO83" s="44"/>
      <c r="BP83" s="2"/>
      <c r="BQ83" s="44"/>
      <c r="BR83" s="44"/>
      <c r="BS83" s="26"/>
      <c r="BT83" s="45"/>
      <c r="BU83" s="45"/>
      <c r="BX83" s="46"/>
      <c r="BY83" s="26"/>
      <c r="BZ83" s="45"/>
      <c r="CA83" s="45"/>
      <c r="CC83" s="45"/>
      <c r="CD83" s="45"/>
      <c r="CE83" s="26"/>
      <c r="CG83" s="26"/>
      <c r="CH83" s="44"/>
      <c r="CI83" s="44"/>
      <c r="CJ83" s="2"/>
      <c r="CK83" s="44"/>
      <c r="CL83" s="44"/>
      <c r="CM83" s="26"/>
      <c r="CN83" s="45"/>
      <c r="CO83" s="45"/>
      <c r="CR83" s="46"/>
      <c r="CS83" s="26"/>
      <c r="CT83" s="45"/>
      <c r="CU83" s="45"/>
      <c r="CW83" s="45"/>
      <c r="CX83" s="45"/>
      <c r="CY83" s="5"/>
      <c r="DA83" s="26"/>
      <c r="DB83" s="44"/>
      <c r="DC83" s="44"/>
      <c r="DD83" s="2"/>
      <c r="DE83" s="44"/>
      <c r="DF83" s="44"/>
      <c r="DG83" s="26"/>
      <c r="DH83" s="45"/>
      <c r="DI83" s="45"/>
      <c r="DL83" s="46"/>
      <c r="DM83" s="26"/>
      <c r="DN83" s="45"/>
      <c r="DO83" s="45"/>
      <c r="DQ83" s="45"/>
      <c r="DR83" s="45"/>
      <c r="DS83" s="5"/>
      <c r="DU83" s="26"/>
      <c r="DV83" s="44"/>
      <c r="DW83" s="44"/>
      <c r="DX83" s="2"/>
      <c r="DY83" s="44"/>
      <c r="DZ83" s="44"/>
      <c r="EA83" s="26"/>
      <c r="EC83" s="47"/>
      <c r="EF83" s="46"/>
      <c r="EG83" s="26"/>
      <c r="EH83" s="45"/>
      <c r="EI83" s="45"/>
      <c r="EK83" s="45"/>
      <c r="EL83" s="45"/>
      <c r="EM83" s="5"/>
      <c r="EO83" s="26"/>
      <c r="EP83" s="44"/>
      <c r="EQ83" s="44"/>
      <c r="ER83" s="2"/>
      <c r="ES83" s="44"/>
      <c r="ET83" s="44"/>
      <c r="EU83" s="26"/>
      <c r="EV83" s="45"/>
      <c r="EW83" s="45"/>
      <c r="EZ83" s="46"/>
      <c r="FA83" s="26"/>
      <c r="FB83" s="45"/>
      <c r="FC83" s="45"/>
      <c r="FE83" s="45"/>
      <c r="FF83" s="45"/>
      <c r="FG83" s="5"/>
      <c r="FI83" s="26"/>
      <c r="FJ83" s="44"/>
      <c r="FK83" s="44"/>
      <c r="FL83" s="2"/>
      <c r="FM83" s="44"/>
      <c r="FN83" s="44"/>
      <c r="FO83" s="26"/>
      <c r="FP83" s="45"/>
      <c r="FQ83" s="45"/>
      <c r="FT83" s="46"/>
      <c r="FU83" s="26"/>
      <c r="FV83" s="45"/>
      <c r="FW83" s="45"/>
      <c r="FY83" s="45"/>
      <c r="FZ83" s="45"/>
      <c r="GA83" s="5"/>
      <c r="GI83" s="48"/>
      <c r="GN83" s="46"/>
      <c r="GU83" s="5"/>
      <c r="HC83" s="48"/>
      <c r="HH83" s="46"/>
      <c r="HO83" s="5"/>
      <c r="HW83" s="48"/>
      <c r="IB83" s="46"/>
      <c r="II83" s="5"/>
      <c r="IQ83" s="48"/>
      <c r="IV83" s="46"/>
    </row>
    <row r="84" spans="1:256" s="4" customFormat="1" ht="13.5" customHeight="1" x14ac:dyDescent="0.25">
      <c r="A84" s="59"/>
      <c r="B84" s="2"/>
      <c r="C84" s="5"/>
      <c r="E84" s="26"/>
      <c r="F84" s="44"/>
      <c r="G84" s="45"/>
      <c r="H84" s="2"/>
      <c r="I84" s="44"/>
      <c r="J84" s="45"/>
      <c r="K84" s="26"/>
      <c r="L84" s="45"/>
      <c r="M84" s="45"/>
      <c r="P84" s="46"/>
      <c r="Q84" s="26"/>
      <c r="R84" s="45"/>
      <c r="S84" s="45"/>
      <c r="U84" s="45"/>
      <c r="V84" s="45"/>
      <c r="W84" s="5"/>
      <c r="Y84" s="26"/>
      <c r="Z84" s="44"/>
      <c r="AA84" s="44"/>
      <c r="AB84" s="2"/>
      <c r="AC84" s="44"/>
      <c r="AD84" s="44"/>
      <c r="AE84" s="26"/>
      <c r="AF84" s="45"/>
      <c r="AG84" s="45"/>
      <c r="AJ84" s="46"/>
      <c r="AK84" s="26"/>
      <c r="AM84" s="45"/>
      <c r="AO84" s="45"/>
      <c r="AP84" s="45"/>
      <c r="AQ84" s="5"/>
      <c r="AS84" s="26"/>
      <c r="AT84" s="44"/>
      <c r="AU84" s="44"/>
      <c r="AV84" s="2"/>
      <c r="AW84" s="44"/>
      <c r="AX84" s="44"/>
      <c r="AY84" s="26"/>
      <c r="AZ84" s="45"/>
      <c r="BA84" s="45"/>
      <c r="BD84" s="46"/>
      <c r="BE84" s="26"/>
      <c r="BF84" s="45"/>
      <c r="BG84" s="45"/>
      <c r="BI84" s="45"/>
      <c r="BJ84" s="45"/>
      <c r="BK84" s="5"/>
      <c r="BM84" s="26"/>
      <c r="BN84" s="44"/>
      <c r="BO84" s="44"/>
      <c r="BP84" s="2"/>
      <c r="BQ84" s="44"/>
      <c r="BR84" s="44"/>
      <c r="BS84" s="26"/>
      <c r="BT84" s="45"/>
      <c r="BU84" s="45"/>
      <c r="BX84" s="46"/>
      <c r="BY84" s="26"/>
      <c r="BZ84" s="45"/>
      <c r="CA84" s="45"/>
      <c r="CC84" s="45"/>
      <c r="CD84" s="45"/>
      <c r="CE84" s="26"/>
      <c r="CG84" s="26"/>
      <c r="CH84" s="44"/>
      <c r="CI84" s="44"/>
      <c r="CJ84" s="2"/>
      <c r="CK84" s="44"/>
      <c r="CL84" s="44"/>
      <c r="CM84" s="26"/>
      <c r="CN84" s="45"/>
      <c r="CO84" s="45"/>
      <c r="CR84" s="46"/>
      <c r="CS84" s="26"/>
      <c r="CT84" s="45"/>
      <c r="CU84" s="45"/>
      <c r="CW84" s="45"/>
      <c r="CX84" s="45"/>
      <c r="CY84" s="5"/>
      <c r="DA84" s="26"/>
      <c r="DB84" s="44"/>
      <c r="DC84" s="44"/>
      <c r="DD84" s="2"/>
      <c r="DE84" s="44"/>
      <c r="DF84" s="44"/>
      <c r="DG84" s="26"/>
      <c r="DH84" s="45"/>
      <c r="DI84" s="45"/>
      <c r="DL84" s="46"/>
      <c r="DM84" s="26"/>
      <c r="DN84" s="45"/>
      <c r="DO84" s="45"/>
      <c r="DQ84" s="45"/>
      <c r="DR84" s="45"/>
      <c r="DS84" s="5"/>
      <c r="DU84" s="26"/>
      <c r="DV84" s="44"/>
      <c r="DW84" s="44"/>
      <c r="DX84" s="2"/>
      <c r="DY84" s="44"/>
      <c r="DZ84" s="44"/>
      <c r="EA84" s="26"/>
      <c r="EC84" s="47"/>
      <c r="EF84" s="46"/>
      <c r="EG84" s="26"/>
      <c r="EH84" s="45"/>
      <c r="EI84" s="45"/>
      <c r="EK84" s="45"/>
      <c r="EL84" s="45"/>
      <c r="EM84" s="5"/>
      <c r="EO84" s="26"/>
      <c r="EP84" s="44"/>
      <c r="EQ84" s="44"/>
      <c r="ER84" s="2"/>
      <c r="ES84" s="44"/>
      <c r="ET84" s="44"/>
      <c r="EU84" s="26"/>
      <c r="EV84" s="45"/>
      <c r="EW84" s="45"/>
      <c r="EZ84" s="46"/>
      <c r="FA84" s="26"/>
      <c r="FB84" s="45"/>
      <c r="FC84" s="45"/>
      <c r="FE84" s="45"/>
      <c r="FF84" s="45"/>
      <c r="FG84" s="5"/>
      <c r="FI84" s="26"/>
      <c r="FJ84" s="44"/>
      <c r="FK84" s="44"/>
      <c r="FL84" s="2"/>
      <c r="FM84" s="44"/>
      <c r="FN84" s="44"/>
      <c r="FO84" s="26"/>
      <c r="FP84" s="45"/>
      <c r="FQ84" s="45"/>
      <c r="FT84" s="46"/>
      <c r="FU84" s="26"/>
      <c r="FV84" s="45"/>
      <c r="FW84" s="45"/>
      <c r="FY84" s="45"/>
      <c r="FZ84" s="45"/>
      <c r="GA84" s="5"/>
      <c r="GI84" s="48"/>
      <c r="GN84" s="46"/>
      <c r="GU84" s="5"/>
      <c r="HC84" s="48"/>
      <c r="HH84" s="46"/>
      <c r="HO84" s="5"/>
      <c r="HW84" s="48"/>
      <c r="IB84" s="46"/>
      <c r="II84" s="5"/>
      <c r="IQ84" s="48"/>
      <c r="IV84" s="46"/>
    </row>
    <row r="85" spans="1:256" s="4" customFormat="1" ht="13.5" customHeight="1" x14ac:dyDescent="0.25">
      <c r="A85" s="59"/>
      <c r="B85" s="2"/>
      <c r="C85" s="5"/>
      <c r="E85" s="26"/>
      <c r="F85" s="44"/>
      <c r="G85" s="45"/>
      <c r="H85" s="2"/>
      <c r="I85" s="44"/>
      <c r="J85" s="45"/>
      <c r="K85" s="26"/>
      <c r="L85" s="45"/>
      <c r="M85" s="45"/>
      <c r="P85" s="46"/>
      <c r="Q85" s="26"/>
      <c r="R85" s="45"/>
      <c r="S85" s="45"/>
      <c r="U85" s="45"/>
      <c r="V85" s="45"/>
      <c r="W85" s="5"/>
      <c r="Y85" s="26"/>
      <c r="Z85" s="44"/>
      <c r="AA85" s="44"/>
      <c r="AB85" s="2"/>
      <c r="AC85" s="44"/>
      <c r="AD85" s="44"/>
      <c r="AE85" s="26"/>
      <c r="AF85" s="45"/>
      <c r="AG85" s="45"/>
      <c r="AJ85" s="46"/>
      <c r="AK85" s="26"/>
      <c r="AM85" s="45"/>
      <c r="AO85" s="45"/>
      <c r="AP85" s="45"/>
      <c r="AQ85" s="5"/>
      <c r="AS85" s="26"/>
      <c r="AT85" s="44"/>
      <c r="AU85" s="44"/>
      <c r="AV85" s="2"/>
      <c r="AW85" s="44"/>
      <c r="AX85" s="44"/>
      <c r="AY85" s="26"/>
      <c r="AZ85" s="45"/>
      <c r="BA85" s="45"/>
      <c r="BD85" s="46"/>
      <c r="BE85" s="26"/>
      <c r="BF85" s="45"/>
      <c r="BG85" s="45"/>
      <c r="BI85" s="45"/>
      <c r="BJ85" s="45"/>
      <c r="BK85" s="5"/>
      <c r="BM85" s="26"/>
      <c r="BN85" s="44"/>
      <c r="BO85" s="44"/>
      <c r="BP85" s="2"/>
      <c r="BQ85" s="44"/>
      <c r="BR85" s="44"/>
      <c r="BS85" s="26"/>
      <c r="BT85" s="45"/>
      <c r="BU85" s="45"/>
      <c r="BX85" s="46"/>
      <c r="BY85" s="26"/>
      <c r="BZ85" s="45"/>
      <c r="CA85" s="45"/>
      <c r="CC85" s="45"/>
      <c r="CD85" s="45"/>
      <c r="CE85" s="26"/>
      <c r="CG85" s="26"/>
      <c r="CH85" s="44"/>
      <c r="CI85" s="44"/>
      <c r="CJ85" s="2"/>
      <c r="CK85" s="44"/>
      <c r="CL85" s="44"/>
      <c r="CM85" s="26"/>
      <c r="CN85" s="45"/>
      <c r="CO85" s="45"/>
      <c r="CR85" s="46"/>
      <c r="CS85" s="26"/>
      <c r="CT85" s="45"/>
      <c r="CU85" s="45"/>
      <c r="CW85" s="45"/>
      <c r="CX85" s="45"/>
      <c r="CY85" s="5"/>
      <c r="DA85" s="26"/>
      <c r="DB85" s="44"/>
      <c r="DC85" s="44"/>
      <c r="DD85" s="2"/>
      <c r="DE85" s="44"/>
      <c r="DF85" s="44"/>
      <c r="DG85" s="26"/>
      <c r="DH85" s="45"/>
      <c r="DI85" s="45"/>
      <c r="DL85" s="46"/>
      <c r="DM85" s="26"/>
      <c r="DN85" s="45"/>
      <c r="DO85" s="45"/>
      <c r="DQ85" s="45"/>
      <c r="DR85" s="45"/>
      <c r="DS85" s="5"/>
      <c r="DU85" s="26"/>
      <c r="DV85" s="44"/>
      <c r="DW85" s="44"/>
      <c r="DX85" s="2"/>
      <c r="DY85" s="44"/>
      <c r="DZ85" s="44"/>
      <c r="EA85" s="26"/>
      <c r="EC85" s="47"/>
      <c r="EF85" s="46"/>
      <c r="EG85" s="26"/>
      <c r="EH85" s="45"/>
      <c r="EI85" s="45"/>
      <c r="EK85" s="45"/>
      <c r="EL85" s="45"/>
      <c r="EM85" s="5"/>
      <c r="EO85" s="26"/>
      <c r="EP85" s="44"/>
      <c r="EQ85" s="44"/>
      <c r="ER85" s="2"/>
      <c r="ES85" s="44"/>
      <c r="ET85" s="44"/>
      <c r="EU85" s="26"/>
      <c r="EV85" s="45"/>
      <c r="EW85" s="45"/>
      <c r="EZ85" s="46"/>
      <c r="FA85" s="26"/>
      <c r="FB85" s="45"/>
      <c r="FC85" s="45"/>
      <c r="FE85" s="45"/>
      <c r="FF85" s="45"/>
      <c r="FG85" s="5"/>
      <c r="FI85" s="26"/>
      <c r="FJ85" s="44"/>
      <c r="FK85" s="44"/>
      <c r="FL85" s="2"/>
      <c r="FM85" s="44"/>
      <c r="FN85" s="44"/>
      <c r="FO85" s="26"/>
      <c r="FP85" s="45"/>
      <c r="FQ85" s="45"/>
      <c r="FT85" s="46"/>
      <c r="FU85" s="26"/>
      <c r="FV85" s="45"/>
      <c r="FW85" s="45"/>
      <c r="FY85" s="45"/>
      <c r="FZ85" s="45"/>
      <c r="GA85" s="5"/>
      <c r="GI85" s="48"/>
      <c r="GN85" s="46"/>
      <c r="GU85" s="5"/>
      <c r="HC85" s="48"/>
      <c r="HH85" s="46"/>
      <c r="HO85" s="5"/>
      <c r="HW85" s="48"/>
      <c r="IB85" s="46"/>
      <c r="II85" s="5"/>
      <c r="IQ85" s="48"/>
      <c r="IV85" s="46"/>
    </row>
    <row r="86" spans="1:256" ht="13.5" customHeight="1" x14ac:dyDescent="0.25">
      <c r="A86" s="59"/>
      <c r="C86" s="5"/>
      <c r="D86" s="4"/>
      <c r="E86" s="26"/>
      <c r="F86" s="44"/>
      <c r="G86" s="45"/>
      <c r="I86" s="44"/>
      <c r="J86" s="45"/>
      <c r="K86" s="26"/>
      <c r="L86" s="45"/>
      <c r="M86" s="45"/>
      <c r="N86" s="4"/>
      <c r="O86" s="4"/>
      <c r="P86" s="46"/>
      <c r="Q86" s="26"/>
      <c r="R86" s="45"/>
      <c r="S86" s="45"/>
      <c r="T86" s="4"/>
      <c r="U86" s="45"/>
      <c r="V86" s="45"/>
      <c r="W86" s="5"/>
      <c r="X86" s="4"/>
      <c r="Y86" s="26"/>
      <c r="Z86" s="44"/>
      <c r="AA86" s="44"/>
      <c r="AC86" s="44"/>
      <c r="AD86" s="44"/>
      <c r="AE86" s="26"/>
      <c r="AF86" s="45"/>
      <c r="AG86" s="45"/>
      <c r="AH86" s="4"/>
      <c r="AI86" s="4"/>
      <c r="AJ86" s="46"/>
      <c r="AK86" s="26"/>
      <c r="AL86" s="4"/>
      <c r="AM86" s="45"/>
      <c r="AN86" s="4"/>
      <c r="AO86" s="45"/>
      <c r="AP86" s="45"/>
      <c r="AQ86" s="5"/>
      <c r="AR86" s="4"/>
      <c r="AS86" s="26"/>
      <c r="AT86" s="44"/>
      <c r="AU86" s="44"/>
      <c r="AW86" s="44"/>
      <c r="AX86" s="44"/>
      <c r="AY86" s="26"/>
      <c r="AZ86" s="45"/>
      <c r="BA86" s="45"/>
      <c r="BB86" s="4"/>
      <c r="BC86" s="4"/>
      <c r="BD86" s="46"/>
      <c r="BE86" s="26"/>
      <c r="BF86" s="45"/>
      <c r="BG86" s="45"/>
      <c r="BH86" s="4"/>
      <c r="BI86" s="45"/>
      <c r="BJ86" s="45"/>
      <c r="BK86" s="5"/>
      <c r="BL86" s="4"/>
      <c r="BM86" s="26"/>
      <c r="BN86" s="44"/>
      <c r="BO86" s="44"/>
      <c r="BQ86" s="44"/>
      <c r="BR86" s="44"/>
      <c r="BS86" s="26"/>
      <c r="BT86" s="45"/>
      <c r="BU86" s="45"/>
      <c r="BV86" s="4"/>
      <c r="BW86" s="4"/>
      <c r="BX86" s="46"/>
      <c r="BY86" s="26"/>
      <c r="BZ86" s="45"/>
      <c r="CA86" s="45"/>
      <c r="CB86" s="4"/>
      <c r="CC86" s="45"/>
      <c r="CD86" s="45"/>
      <c r="CE86" s="26"/>
      <c r="CF86" s="4"/>
      <c r="CG86" s="26"/>
      <c r="CH86" s="44"/>
      <c r="CI86" s="44"/>
      <c r="CK86" s="44"/>
      <c r="CL86" s="44"/>
      <c r="CM86" s="26"/>
      <c r="CN86" s="45"/>
      <c r="CO86" s="45"/>
      <c r="CP86" s="4"/>
      <c r="CQ86" s="4"/>
      <c r="CR86" s="46"/>
      <c r="CS86" s="26"/>
      <c r="CT86" s="45"/>
      <c r="CU86" s="45"/>
      <c r="CV86" s="4"/>
      <c r="CW86" s="45"/>
      <c r="CX86" s="45"/>
      <c r="CY86" s="5"/>
      <c r="CZ86" s="4"/>
      <c r="DA86" s="26"/>
      <c r="DB86" s="44"/>
      <c r="DC86" s="44"/>
      <c r="DE86" s="44"/>
      <c r="DF86" s="44"/>
      <c r="DG86" s="26"/>
      <c r="DH86" s="45"/>
      <c r="DI86" s="45"/>
      <c r="DJ86" s="4"/>
      <c r="DK86" s="4"/>
      <c r="DL86" s="46"/>
      <c r="DM86" s="26"/>
      <c r="DN86" s="45"/>
      <c r="DO86" s="45"/>
      <c r="DP86" s="4"/>
      <c r="DQ86" s="45"/>
      <c r="DR86" s="45"/>
      <c r="DS86" s="5"/>
      <c r="DT86" s="4"/>
      <c r="DU86" s="26"/>
      <c r="DV86" s="44"/>
      <c r="DW86" s="44"/>
      <c r="DY86" s="44"/>
      <c r="DZ86" s="44"/>
      <c r="EA86" s="26"/>
      <c r="EB86" s="4"/>
      <c r="EC86" s="47"/>
      <c r="ED86" s="4"/>
      <c r="EE86" s="4"/>
      <c r="EF86" s="46"/>
      <c r="EG86" s="26"/>
      <c r="EH86" s="45"/>
      <c r="EI86" s="45"/>
      <c r="EJ86" s="4"/>
      <c r="EK86" s="45"/>
      <c r="EL86" s="45"/>
      <c r="EM86" s="5"/>
      <c r="EN86" s="4"/>
      <c r="EO86" s="26"/>
      <c r="EP86" s="44"/>
      <c r="EQ86" s="44"/>
      <c r="ES86" s="44"/>
      <c r="ET86" s="44"/>
      <c r="EU86" s="26"/>
      <c r="EV86" s="45"/>
      <c r="EW86" s="45"/>
      <c r="EX86" s="4"/>
      <c r="EY86" s="4"/>
      <c r="EZ86" s="46"/>
      <c r="FA86" s="26"/>
      <c r="FB86" s="45"/>
      <c r="FC86" s="45"/>
      <c r="FD86" s="4"/>
      <c r="FE86" s="45"/>
      <c r="FF86" s="45"/>
      <c r="FG86" s="5"/>
      <c r="FH86" s="4"/>
      <c r="FI86" s="26"/>
      <c r="FJ86" s="44"/>
      <c r="FK86" s="44"/>
      <c r="FM86" s="44"/>
      <c r="FN86" s="44"/>
      <c r="FO86" s="26"/>
      <c r="FP86" s="45"/>
      <c r="FQ86" s="45"/>
      <c r="FR86" s="4"/>
      <c r="FS86" s="4"/>
      <c r="FT86" s="46"/>
      <c r="FU86" s="26"/>
      <c r="FV86" s="45"/>
      <c r="FW86" s="45"/>
      <c r="FX86" s="4"/>
      <c r="FY86" s="45"/>
      <c r="FZ86" s="45"/>
      <c r="GA86" s="16"/>
      <c r="GI86" s="53"/>
      <c r="GN86" s="54"/>
      <c r="GU86" s="16"/>
      <c r="HC86" s="53"/>
      <c r="HH86" s="54"/>
      <c r="HO86" s="16"/>
      <c r="HW86" s="53"/>
      <c r="IB86" s="54"/>
      <c r="II86" s="16"/>
      <c r="IQ86" s="53"/>
      <c r="IV86" s="54"/>
    </row>
    <row r="87" spans="1:256" ht="13.5" customHeight="1" x14ac:dyDescent="0.25">
      <c r="A87" s="59"/>
      <c r="C87" s="5"/>
      <c r="D87" s="4"/>
      <c r="E87" s="26"/>
      <c r="F87" s="44"/>
      <c r="G87" s="45"/>
      <c r="I87" s="44"/>
      <c r="J87" s="45"/>
      <c r="K87" s="26"/>
      <c r="L87" s="45"/>
      <c r="M87" s="45"/>
      <c r="N87" s="4"/>
      <c r="O87" s="4"/>
      <c r="P87" s="46"/>
      <c r="Q87" s="26"/>
      <c r="R87" s="45"/>
      <c r="S87" s="45"/>
      <c r="T87" s="4"/>
      <c r="U87" s="45"/>
      <c r="V87" s="45"/>
      <c r="W87" s="5"/>
      <c r="X87" s="4"/>
      <c r="Y87" s="26"/>
      <c r="Z87" s="44"/>
      <c r="AA87" s="44"/>
      <c r="AC87" s="44"/>
      <c r="AD87" s="44"/>
      <c r="AE87" s="26"/>
      <c r="AF87" s="45"/>
      <c r="AG87" s="45"/>
      <c r="AH87" s="4"/>
      <c r="AI87" s="4"/>
      <c r="AJ87" s="46"/>
      <c r="AK87" s="26"/>
      <c r="AL87" s="4"/>
      <c r="AM87" s="45"/>
      <c r="AN87" s="4"/>
      <c r="AO87" s="45"/>
      <c r="AP87" s="45"/>
      <c r="AQ87" s="5"/>
      <c r="AR87" s="4"/>
      <c r="AS87" s="26"/>
      <c r="AT87" s="44"/>
      <c r="AU87" s="44"/>
      <c r="AW87" s="44"/>
      <c r="AX87" s="44"/>
      <c r="AY87" s="26"/>
      <c r="AZ87" s="45"/>
      <c r="BA87" s="45"/>
      <c r="BB87" s="4"/>
      <c r="BC87" s="4"/>
      <c r="BD87" s="46"/>
      <c r="BE87" s="26"/>
      <c r="BF87" s="45"/>
      <c r="BG87" s="45"/>
      <c r="BH87" s="4"/>
      <c r="BI87" s="45"/>
      <c r="BJ87" s="45"/>
      <c r="BK87" s="5"/>
      <c r="BL87" s="4"/>
      <c r="BM87" s="26"/>
      <c r="BN87" s="44"/>
      <c r="BO87" s="44"/>
      <c r="BQ87" s="44"/>
      <c r="BR87" s="44"/>
      <c r="BS87" s="26"/>
      <c r="BT87" s="45"/>
      <c r="BU87" s="45"/>
      <c r="BV87" s="4"/>
      <c r="BW87" s="4"/>
      <c r="BX87" s="46"/>
      <c r="BY87" s="26"/>
      <c r="BZ87" s="45"/>
      <c r="CA87" s="45"/>
      <c r="CB87" s="4"/>
      <c r="CC87" s="45"/>
      <c r="CD87" s="45"/>
      <c r="CE87" s="26"/>
      <c r="CF87" s="4"/>
      <c r="CG87" s="26"/>
      <c r="CH87" s="44"/>
      <c r="CI87" s="44"/>
      <c r="CK87" s="44"/>
      <c r="CL87" s="44"/>
      <c r="CM87" s="26"/>
      <c r="CN87" s="45"/>
      <c r="CO87" s="45"/>
      <c r="CP87" s="4"/>
      <c r="CQ87" s="4"/>
      <c r="CR87" s="46"/>
      <c r="CS87" s="26"/>
      <c r="CT87" s="45"/>
      <c r="CU87" s="45"/>
      <c r="CV87" s="4"/>
      <c r="CW87" s="45"/>
      <c r="CX87" s="45"/>
      <c r="CY87" s="5"/>
      <c r="CZ87" s="4"/>
      <c r="DA87" s="26"/>
      <c r="DB87" s="44"/>
      <c r="DC87" s="44"/>
      <c r="DE87" s="44"/>
      <c r="DF87" s="44"/>
      <c r="DG87" s="26"/>
      <c r="DH87" s="45"/>
      <c r="DI87" s="45"/>
      <c r="DJ87" s="4"/>
      <c r="DK87" s="4"/>
      <c r="DL87" s="46"/>
      <c r="DM87" s="26"/>
      <c r="DN87" s="45"/>
      <c r="DO87" s="45"/>
      <c r="DP87" s="4"/>
      <c r="DQ87" s="45"/>
      <c r="DR87" s="45"/>
      <c r="DS87" s="5"/>
      <c r="DT87" s="4"/>
      <c r="DU87" s="26"/>
      <c r="DV87" s="44"/>
      <c r="DW87" s="44"/>
      <c r="DY87" s="44"/>
      <c r="DZ87" s="44"/>
      <c r="EA87" s="26"/>
      <c r="EB87" s="4"/>
      <c r="EC87" s="47"/>
      <c r="ED87" s="4"/>
      <c r="EE87" s="4"/>
      <c r="EF87" s="46"/>
      <c r="EG87" s="26"/>
      <c r="EH87" s="45"/>
      <c r="EI87" s="45"/>
      <c r="EJ87" s="4"/>
      <c r="EK87" s="45"/>
      <c r="EL87" s="45"/>
      <c r="EM87" s="5"/>
      <c r="EN87" s="4"/>
      <c r="EO87" s="26"/>
      <c r="EP87" s="44"/>
      <c r="EQ87" s="44"/>
      <c r="ES87" s="44"/>
      <c r="ET87" s="44"/>
      <c r="EU87" s="26"/>
      <c r="EV87" s="45"/>
      <c r="EW87" s="45"/>
      <c r="EX87" s="4"/>
      <c r="EY87" s="4"/>
      <c r="EZ87" s="46"/>
      <c r="FA87" s="26"/>
      <c r="FB87" s="45"/>
      <c r="FC87" s="45"/>
      <c r="FD87" s="4"/>
      <c r="FE87" s="45"/>
      <c r="FF87" s="45"/>
      <c r="FG87" s="5"/>
      <c r="FH87" s="4"/>
      <c r="FI87" s="26"/>
      <c r="FJ87" s="44"/>
      <c r="FK87" s="44"/>
      <c r="FM87" s="44"/>
      <c r="FN87" s="44"/>
      <c r="FO87" s="26"/>
      <c r="FP87" s="45"/>
      <c r="FQ87" s="45"/>
      <c r="FR87" s="4"/>
      <c r="FS87" s="4"/>
      <c r="FT87" s="46"/>
      <c r="FU87" s="26"/>
      <c r="FV87" s="45"/>
      <c r="FW87" s="45"/>
      <c r="FX87" s="4"/>
      <c r="FY87" s="45"/>
      <c r="FZ87" s="45"/>
      <c r="GA87" s="16"/>
      <c r="GI87" s="53"/>
      <c r="GN87" s="54"/>
      <c r="GU87" s="16"/>
      <c r="HC87" s="53"/>
      <c r="HH87" s="54"/>
      <c r="HO87" s="16"/>
      <c r="HW87" s="53"/>
      <c r="IB87" s="54"/>
      <c r="II87" s="16"/>
      <c r="IQ87" s="53"/>
      <c r="IV87" s="54"/>
    </row>
    <row r="88" spans="1:256" ht="13.5" customHeight="1" x14ac:dyDescent="0.25">
      <c r="A88" s="59"/>
      <c r="C88" s="5"/>
      <c r="D88" s="4"/>
      <c r="E88" s="26"/>
      <c r="F88" s="44"/>
      <c r="G88" s="45"/>
      <c r="I88" s="44"/>
      <c r="J88" s="45"/>
      <c r="K88" s="26"/>
      <c r="L88" s="45"/>
      <c r="M88" s="45"/>
      <c r="N88" s="4"/>
      <c r="O88" s="4"/>
      <c r="P88" s="46"/>
      <c r="Q88" s="26"/>
      <c r="R88" s="45"/>
      <c r="S88" s="45"/>
      <c r="T88" s="4"/>
      <c r="U88" s="45"/>
      <c r="V88" s="45"/>
      <c r="W88" s="5"/>
      <c r="X88" s="4"/>
      <c r="Y88" s="26"/>
      <c r="Z88" s="44"/>
      <c r="AA88" s="44"/>
      <c r="AC88" s="44"/>
      <c r="AD88" s="44"/>
      <c r="AE88" s="26"/>
      <c r="AF88" s="45"/>
      <c r="AG88" s="45"/>
      <c r="AH88" s="4"/>
      <c r="AI88" s="4"/>
      <c r="AJ88" s="46"/>
      <c r="AK88" s="26"/>
      <c r="AL88" s="4"/>
      <c r="AM88" s="45"/>
      <c r="AN88" s="4"/>
      <c r="AO88" s="45"/>
      <c r="AP88" s="45"/>
      <c r="AQ88" s="5"/>
      <c r="AR88" s="4"/>
      <c r="AS88" s="26"/>
      <c r="AT88" s="44"/>
      <c r="AU88" s="44"/>
      <c r="AW88" s="44"/>
      <c r="AX88" s="44"/>
      <c r="AY88" s="26"/>
      <c r="AZ88" s="45"/>
      <c r="BA88" s="45"/>
      <c r="BB88" s="4"/>
      <c r="BC88" s="4"/>
      <c r="BD88" s="46"/>
      <c r="BE88" s="26"/>
      <c r="BF88" s="45"/>
      <c r="BG88" s="45"/>
      <c r="BH88" s="4"/>
      <c r="BI88" s="45"/>
      <c r="BJ88" s="45"/>
      <c r="BK88" s="5"/>
      <c r="BL88" s="4"/>
      <c r="BM88" s="26"/>
      <c r="BN88" s="44"/>
      <c r="BO88" s="44"/>
      <c r="BQ88" s="44"/>
      <c r="BR88" s="44"/>
      <c r="BS88" s="26"/>
      <c r="BT88" s="45"/>
      <c r="BU88" s="45"/>
      <c r="BV88" s="4"/>
      <c r="BW88" s="4"/>
      <c r="BX88" s="46"/>
      <c r="BY88" s="26"/>
      <c r="BZ88" s="45"/>
      <c r="CA88" s="45"/>
      <c r="CB88" s="4"/>
      <c r="CC88" s="45"/>
      <c r="CD88" s="45"/>
      <c r="CE88" s="26"/>
      <c r="CF88" s="4"/>
      <c r="CG88" s="26"/>
      <c r="CH88" s="44"/>
      <c r="CI88" s="44"/>
      <c r="CK88" s="44"/>
      <c r="CL88" s="44"/>
      <c r="CM88" s="26"/>
      <c r="CN88" s="45"/>
      <c r="CO88" s="45"/>
      <c r="CP88" s="4"/>
      <c r="CQ88" s="4"/>
      <c r="CR88" s="46"/>
      <c r="CS88" s="26"/>
      <c r="CT88" s="45"/>
      <c r="CU88" s="45"/>
      <c r="CV88" s="4"/>
      <c r="CW88" s="45"/>
      <c r="CX88" s="45"/>
      <c r="CY88" s="5"/>
      <c r="CZ88" s="4"/>
      <c r="DA88" s="26"/>
      <c r="DB88" s="44"/>
      <c r="DC88" s="44"/>
      <c r="DE88" s="44"/>
      <c r="DF88" s="44"/>
      <c r="DG88" s="26"/>
      <c r="DH88" s="45"/>
      <c r="DI88" s="45"/>
      <c r="DJ88" s="4"/>
      <c r="DK88" s="4"/>
      <c r="DL88" s="46"/>
      <c r="DM88" s="26"/>
      <c r="DN88" s="45"/>
      <c r="DO88" s="45"/>
      <c r="DP88" s="4"/>
      <c r="DQ88" s="45"/>
      <c r="DR88" s="45"/>
      <c r="DS88" s="5"/>
      <c r="DT88" s="4"/>
      <c r="DU88" s="26"/>
      <c r="DV88" s="44"/>
      <c r="DW88" s="44"/>
      <c r="DY88" s="44"/>
      <c r="DZ88" s="44"/>
      <c r="EA88" s="26"/>
      <c r="EB88" s="4"/>
      <c r="EC88" s="47"/>
      <c r="ED88" s="4"/>
      <c r="EE88" s="4"/>
      <c r="EF88" s="46"/>
      <c r="EG88" s="26"/>
      <c r="EH88" s="45"/>
      <c r="EI88" s="45"/>
      <c r="EJ88" s="4"/>
      <c r="EK88" s="45"/>
      <c r="EL88" s="45"/>
      <c r="EM88" s="5"/>
      <c r="EN88" s="4"/>
      <c r="EO88" s="26"/>
      <c r="EP88" s="44"/>
      <c r="EQ88" s="44"/>
      <c r="ES88" s="44"/>
      <c r="ET88" s="44"/>
      <c r="EU88" s="26"/>
      <c r="EV88" s="45"/>
      <c r="EW88" s="45"/>
      <c r="EX88" s="4"/>
      <c r="EY88" s="4"/>
      <c r="EZ88" s="46"/>
      <c r="FA88" s="26"/>
      <c r="FB88" s="45"/>
      <c r="FC88" s="45"/>
      <c r="FD88" s="4"/>
      <c r="FE88" s="45"/>
      <c r="FF88" s="45"/>
      <c r="FG88" s="5"/>
      <c r="FH88" s="4"/>
      <c r="FI88" s="26"/>
      <c r="FJ88" s="44"/>
      <c r="FK88" s="44"/>
      <c r="FM88" s="44"/>
      <c r="FN88" s="44"/>
      <c r="FO88" s="26"/>
      <c r="FP88" s="45"/>
      <c r="FQ88" s="45"/>
      <c r="FR88" s="4"/>
      <c r="FS88" s="4"/>
      <c r="FT88" s="46"/>
      <c r="FU88" s="26"/>
      <c r="FV88" s="45"/>
      <c r="FW88" s="45"/>
      <c r="FX88" s="4"/>
      <c r="FY88" s="45"/>
      <c r="FZ88" s="45"/>
      <c r="GA88" s="16"/>
      <c r="GI88" s="53"/>
      <c r="GN88" s="54"/>
      <c r="GU88" s="16"/>
      <c r="HC88" s="53"/>
      <c r="HH88" s="54"/>
      <c r="HO88" s="16"/>
      <c r="HW88" s="53"/>
      <c r="IB88" s="54"/>
      <c r="II88" s="16"/>
      <c r="IQ88" s="53"/>
      <c r="IV88" s="54"/>
    </row>
    <row r="89" spans="1:256" ht="13.5" customHeight="1" x14ac:dyDescent="0.25">
      <c r="A89" s="59"/>
      <c r="C89" s="5"/>
      <c r="D89" s="4"/>
      <c r="E89" s="26"/>
      <c r="F89" s="44"/>
      <c r="G89" s="45"/>
      <c r="I89" s="44"/>
      <c r="J89" s="45"/>
      <c r="K89" s="26"/>
      <c r="L89" s="45"/>
      <c r="M89" s="45"/>
      <c r="N89" s="4"/>
      <c r="O89" s="4"/>
      <c r="P89" s="46"/>
      <c r="Q89" s="26"/>
      <c r="R89" s="45"/>
      <c r="S89" s="45"/>
      <c r="T89" s="4"/>
      <c r="U89" s="45"/>
      <c r="V89" s="45"/>
      <c r="W89" s="5"/>
      <c r="X89" s="4"/>
      <c r="Y89" s="26"/>
      <c r="Z89" s="44"/>
      <c r="AA89" s="44"/>
      <c r="AC89" s="44"/>
      <c r="AD89" s="44"/>
      <c r="AE89" s="26"/>
      <c r="AF89" s="45"/>
      <c r="AG89" s="45"/>
      <c r="AH89" s="4"/>
      <c r="AI89" s="4"/>
      <c r="AJ89" s="46"/>
      <c r="AK89" s="26"/>
      <c r="AL89" s="4"/>
      <c r="AM89" s="45"/>
      <c r="AN89" s="4"/>
      <c r="AO89" s="45"/>
      <c r="AP89" s="45"/>
      <c r="AQ89" s="5"/>
      <c r="AR89" s="4"/>
      <c r="AS89" s="26"/>
      <c r="AT89" s="44"/>
      <c r="AU89" s="44"/>
      <c r="AW89" s="44"/>
      <c r="AX89" s="44"/>
      <c r="AY89" s="26"/>
      <c r="AZ89" s="45"/>
      <c r="BA89" s="45"/>
      <c r="BB89" s="4"/>
      <c r="BC89" s="4"/>
      <c r="BD89" s="46"/>
      <c r="BE89" s="26"/>
      <c r="BF89" s="45"/>
      <c r="BG89" s="45"/>
      <c r="BH89" s="4"/>
      <c r="BI89" s="45"/>
      <c r="BJ89" s="45"/>
      <c r="BK89" s="5"/>
      <c r="BL89" s="4"/>
      <c r="BM89" s="26"/>
      <c r="BN89" s="44"/>
      <c r="BO89" s="44"/>
      <c r="BQ89" s="44"/>
      <c r="BR89" s="44"/>
      <c r="BS89" s="26"/>
      <c r="BT89" s="45"/>
      <c r="BU89" s="45"/>
      <c r="BV89" s="4"/>
      <c r="BW89" s="4"/>
      <c r="BX89" s="46"/>
      <c r="BY89" s="26"/>
      <c r="BZ89" s="45"/>
      <c r="CA89" s="45"/>
      <c r="CB89" s="4"/>
      <c r="CC89" s="45"/>
      <c r="CD89" s="45"/>
      <c r="CE89" s="26"/>
      <c r="CF89" s="4"/>
      <c r="CG89" s="26"/>
      <c r="CH89" s="44"/>
      <c r="CI89" s="44"/>
      <c r="CK89" s="44"/>
      <c r="CL89" s="44"/>
      <c r="CM89" s="26"/>
      <c r="CN89" s="45"/>
      <c r="CO89" s="45"/>
      <c r="CP89" s="4"/>
      <c r="CQ89" s="4"/>
      <c r="CR89" s="46"/>
      <c r="CS89" s="26"/>
      <c r="CT89" s="45"/>
      <c r="CU89" s="45"/>
      <c r="CV89" s="4"/>
      <c r="CW89" s="45"/>
      <c r="CX89" s="45"/>
      <c r="CY89" s="5"/>
      <c r="CZ89" s="4"/>
      <c r="DA89" s="26"/>
      <c r="DB89" s="44"/>
      <c r="DC89" s="44"/>
      <c r="DE89" s="44"/>
      <c r="DF89" s="44"/>
      <c r="DG89" s="26"/>
      <c r="DH89" s="45"/>
      <c r="DI89" s="45"/>
      <c r="DJ89" s="4"/>
      <c r="DK89" s="4"/>
      <c r="DL89" s="46"/>
      <c r="DM89" s="26"/>
      <c r="DN89" s="45"/>
      <c r="DO89" s="45"/>
      <c r="DP89" s="4"/>
      <c r="DQ89" s="45"/>
      <c r="DR89" s="45"/>
      <c r="DS89" s="5"/>
      <c r="DT89" s="4"/>
      <c r="DU89" s="26"/>
      <c r="DV89" s="44"/>
      <c r="DW89" s="44"/>
      <c r="DY89" s="44"/>
      <c r="DZ89" s="44"/>
      <c r="EA89" s="26"/>
      <c r="EB89" s="4"/>
      <c r="EC89" s="47"/>
      <c r="ED89" s="4"/>
      <c r="EE89" s="4"/>
      <c r="EF89" s="46"/>
      <c r="EG89" s="26"/>
      <c r="EH89" s="45"/>
      <c r="EI89" s="45"/>
      <c r="EJ89" s="4"/>
      <c r="EK89" s="45"/>
      <c r="EL89" s="45"/>
      <c r="EM89" s="5"/>
      <c r="EN89" s="4"/>
      <c r="EO89" s="26"/>
      <c r="EP89" s="44"/>
      <c r="EQ89" s="44"/>
      <c r="ES89" s="44"/>
      <c r="ET89" s="44"/>
      <c r="EU89" s="26"/>
      <c r="EV89" s="45"/>
      <c r="EW89" s="45"/>
      <c r="EX89" s="4"/>
      <c r="EY89" s="4"/>
      <c r="EZ89" s="46"/>
      <c r="FA89" s="26"/>
      <c r="FB89" s="45"/>
      <c r="FC89" s="45"/>
      <c r="FD89" s="4"/>
      <c r="FE89" s="45"/>
      <c r="FF89" s="45"/>
      <c r="FG89" s="5"/>
      <c r="FH89" s="4"/>
      <c r="FI89" s="26"/>
      <c r="FJ89" s="44"/>
      <c r="FK89" s="44"/>
      <c r="FM89" s="44"/>
      <c r="FN89" s="44"/>
      <c r="FO89" s="26"/>
      <c r="FP89" s="45"/>
      <c r="FQ89" s="45"/>
      <c r="FR89" s="4"/>
      <c r="FS89" s="4"/>
      <c r="FT89" s="46"/>
      <c r="FU89" s="26"/>
      <c r="FV89" s="45"/>
      <c r="FW89" s="45"/>
      <c r="FX89" s="4"/>
      <c r="FY89" s="45"/>
      <c r="FZ89" s="45"/>
      <c r="GA89" s="16"/>
      <c r="GI89" s="53"/>
      <c r="GN89" s="54"/>
      <c r="GU89" s="16"/>
      <c r="HC89" s="53"/>
      <c r="HH89" s="54"/>
      <c r="HO89" s="16"/>
      <c r="HW89" s="53"/>
      <c r="IB89" s="54"/>
      <c r="II89" s="16"/>
      <c r="IQ89" s="53"/>
      <c r="IV89" s="54"/>
    </row>
    <row r="90" spans="1:256" ht="13.5" customHeight="1" x14ac:dyDescent="0.25">
      <c r="A90" s="59"/>
      <c r="C90" s="5"/>
      <c r="D90" s="4"/>
      <c r="E90" s="26"/>
      <c r="F90" s="44"/>
      <c r="G90" s="45"/>
      <c r="I90" s="44"/>
      <c r="J90" s="45"/>
      <c r="K90" s="26"/>
      <c r="L90" s="45"/>
      <c r="M90" s="45"/>
      <c r="N90" s="4"/>
      <c r="O90" s="4"/>
      <c r="P90" s="46"/>
      <c r="Q90" s="26"/>
      <c r="R90" s="45"/>
      <c r="S90" s="45"/>
      <c r="T90" s="4"/>
      <c r="U90" s="45"/>
      <c r="V90" s="45"/>
      <c r="W90" s="5"/>
      <c r="X90" s="4"/>
      <c r="Y90" s="26"/>
      <c r="Z90" s="44"/>
      <c r="AA90" s="44"/>
      <c r="AC90" s="44"/>
      <c r="AD90" s="44"/>
      <c r="AE90" s="26"/>
      <c r="AF90" s="45"/>
      <c r="AG90" s="45"/>
      <c r="AH90" s="4"/>
      <c r="AI90" s="4"/>
      <c r="AJ90" s="46"/>
      <c r="AK90" s="26"/>
      <c r="AL90" s="4"/>
      <c r="AM90" s="45"/>
      <c r="AN90" s="4"/>
      <c r="AO90" s="45"/>
      <c r="AP90" s="45"/>
      <c r="AQ90" s="5"/>
      <c r="AR90" s="4"/>
      <c r="AS90" s="26"/>
      <c r="AT90" s="44"/>
      <c r="AU90" s="44"/>
      <c r="AW90" s="44"/>
      <c r="AX90" s="44"/>
      <c r="AY90" s="26"/>
      <c r="AZ90" s="45"/>
      <c r="BA90" s="45"/>
      <c r="BB90" s="4"/>
      <c r="BC90" s="4"/>
      <c r="BD90" s="46"/>
      <c r="BE90" s="26"/>
      <c r="BF90" s="45"/>
      <c r="BG90" s="45"/>
      <c r="BH90" s="4"/>
      <c r="BI90" s="45"/>
      <c r="BJ90" s="45"/>
      <c r="BK90" s="5"/>
      <c r="BL90" s="4"/>
      <c r="BM90" s="26"/>
      <c r="BN90" s="44"/>
      <c r="BO90" s="44"/>
      <c r="BQ90" s="44"/>
      <c r="BR90" s="44"/>
      <c r="BS90" s="26"/>
      <c r="BT90" s="45"/>
      <c r="BU90" s="45"/>
      <c r="BV90" s="4"/>
      <c r="BW90" s="4"/>
      <c r="BX90" s="46"/>
      <c r="BY90" s="26"/>
      <c r="BZ90" s="45"/>
      <c r="CA90" s="45"/>
      <c r="CB90" s="4"/>
      <c r="CC90" s="45"/>
      <c r="CD90" s="45"/>
      <c r="CE90" s="26"/>
      <c r="CF90" s="4"/>
      <c r="CG90" s="26"/>
      <c r="CH90" s="44"/>
      <c r="CI90" s="44"/>
      <c r="CK90" s="44"/>
      <c r="CL90" s="44"/>
      <c r="CM90" s="26"/>
      <c r="CN90" s="45"/>
      <c r="CO90" s="45"/>
      <c r="CP90" s="4"/>
      <c r="CQ90" s="4"/>
      <c r="CR90" s="46"/>
      <c r="CS90" s="26"/>
      <c r="CT90" s="45"/>
      <c r="CU90" s="45"/>
      <c r="CV90" s="4"/>
      <c r="CW90" s="45"/>
      <c r="CX90" s="45"/>
      <c r="CY90" s="5"/>
      <c r="CZ90" s="4"/>
      <c r="DA90" s="26"/>
      <c r="DB90" s="44"/>
      <c r="DC90" s="44"/>
      <c r="DE90" s="44"/>
      <c r="DF90" s="44"/>
      <c r="DG90" s="26"/>
      <c r="DH90" s="45"/>
      <c r="DI90" s="45"/>
      <c r="DJ90" s="4"/>
      <c r="DK90" s="4"/>
      <c r="DL90" s="46"/>
      <c r="DM90" s="26"/>
      <c r="DN90" s="45"/>
      <c r="DO90" s="45"/>
      <c r="DP90" s="4"/>
      <c r="DQ90" s="45"/>
      <c r="DR90" s="45"/>
      <c r="DS90" s="5"/>
      <c r="DT90" s="4"/>
      <c r="DU90" s="26"/>
      <c r="DV90" s="44"/>
      <c r="DW90" s="44"/>
      <c r="DY90" s="44"/>
      <c r="DZ90" s="44"/>
      <c r="EA90" s="26"/>
      <c r="EB90" s="4"/>
      <c r="EC90" s="47"/>
      <c r="ED90" s="4"/>
      <c r="EE90" s="4"/>
      <c r="EF90" s="46"/>
      <c r="EG90" s="26"/>
      <c r="EH90" s="45"/>
      <c r="EI90" s="45"/>
      <c r="EJ90" s="4"/>
      <c r="EK90" s="45"/>
      <c r="EL90" s="45"/>
      <c r="EM90" s="5"/>
      <c r="EN90" s="4"/>
      <c r="EO90" s="26"/>
      <c r="EP90" s="44"/>
      <c r="EQ90" s="44"/>
      <c r="ES90" s="44"/>
      <c r="ET90" s="44"/>
      <c r="EU90" s="26"/>
      <c r="EV90" s="45"/>
      <c r="EW90" s="45"/>
      <c r="EX90" s="4"/>
      <c r="EY90" s="4"/>
      <c r="EZ90" s="46"/>
      <c r="FA90" s="26"/>
      <c r="FB90" s="45"/>
      <c r="FC90" s="45"/>
      <c r="FD90" s="4"/>
      <c r="FE90" s="45"/>
      <c r="FF90" s="45"/>
      <c r="FG90" s="5"/>
      <c r="FH90" s="4"/>
      <c r="FI90" s="26"/>
      <c r="FJ90" s="44"/>
      <c r="FK90" s="44"/>
      <c r="FM90" s="44"/>
      <c r="FN90" s="44"/>
      <c r="FO90" s="26"/>
      <c r="FP90" s="45"/>
      <c r="FQ90" s="45"/>
      <c r="FR90" s="4"/>
      <c r="FS90" s="4"/>
      <c r="FT90" s="46"/>
      <c r="FU90" s="26"/>
      <c r="FV90" s="45"/>
      <c r="FW90" s="45"/>
      <c r="FX90" s="4"/>
      <c r="FY90" s="45"/>
      <c r="FZ90" s="45"/>
      <c r="GA90" s="16"/>
      <c r="GI90" s="53"/>
      <c r="GN90" s="54"/>
      <c r="GU90" s="16"/>
      <c r="HC90" s="53"/>
      <c r="HH90" s="54"/>
      <c r="HO90" s="16"/>
      <c r="HW90" s="53"/>
      <c r="IB90" s="54"/>
      <c r="II90" s="16"/>
      <c r="IQ90" s="53"/>
      <c r="IV90" s="54"/>
    </row>
    <row r="91" spans="1:256" ht="13.5" customHeight="1" x14ac:dyDescent="0.25">
      <c r="A91" s="59"/>
      <c r="C91" s="5"/>
      <c r="D91" s="4"/>
      <c r="E91" s="26"/>
      <c r="F91" s="44"/>
      <c r="G91" s="45"/>
      <c r="I91" s="44"/>
      <c r="J91" s="45"/>
      <c r="K91" s="26"/>
      <c r="L91" s="45"/>
      <c r="M91" s="45"/>
      <c r="N91" s="4"/>
      <c r="O91" s="4"/>
      <c r="P91" s="46"/>
      <c r="Q91" s="26"/>
      <c r="R91" s="45"/>
      <c r="S91" s="45"/>
      <c r="T91" s="4"/>
      <c r="U91" s="45"/>
      <c r="V91" s="45"/>
      <c r="W91" s="5"/>
      <c r="X91" s="4"/>
      <c r="Y91" s="26"/>
      <c r="Z91" s="44"/>
      <c r="AA91" s="44"/>
      <c r="AC91" s="44"/>
      <c r="AD91" s="44"/>
      <c r="AE91" s="26"/>
      <c r="AF91" s="45"/>
      <c r="AG91" s="45"/>
      <c r="AH91" s="4"/>
      <c r="AI91" s="4"/>
      <c r="AJ91" s="46"/>
      <c r="AK91" s="26"/>
      <c r="AL91" s="4"/>
      <c r="AM91" s="45"/>
      <c r="AN91" s="4"/>
      <c r="AO91" s="45"/>
      <c r="AP91" s="45"/>
      <c r="AQ91" s="5"/>
      <c r="AR91" s="4"/>
      <c r="AS91" s="26"/>
      <c r="AT91" s="44"/>
      <c r="AU91" s="44"/>
      <c r="AW91" s="44"/>
      <c r="AX91" s="44"/>
      <c r="AY91" s="26"/>
      <c r="AZ91" s="45"/>
      <c r="BA91" s="45"/>
      <c r="BB91" s="4"/>
      <c r="BC91" s="4"/>
      <c r="BD91" s="46"/>
      <c r="BE91" s="26"/>
      <c r="BF91" s="45"/>
      <c r="BG91" s="45"/>
      <c r="BH91" s="4"/>
      <c r="BI91" s="45"/>
      <c r="BJ91" s="45"/>
      <c r="BK91" s="5"/>
      <c r="BL91" s="4"/>
      <c r="BM91" s="26"/>
      <c r="BN91" s="44"/>
      <c r="BO91" s="44"/>
      <c r="BQ91" s="44"/>
      <c r="BR91" s="44"/>
      <c r="BS91" s="26"/>
      <c r="BT91" s="45"/>
      <c r="BU91" s="45"/>
      <c r="BV91" s="4"/>
      <c r="BW91" s="4"/>
      <c r="BX91" s="46"/>
      <c r="BY91" s="26"/>
      <c r="BZ91" s="45"/>
      <c r="CA91" s="45"/>
      <c r="CB91" s="4"/>
      <c r="CC91" s="45"/>
      <c r="CD91" s="45"/>
      <c r="CE91" s="26"/>
      <c r="CF91" s="4"/>
      <c r="CG91" s="26"/>
      <c r="CH91" s="44"/>
      <c r="CI91" s="44"/>
      <c r="CK91" s="44"/>
      <c r="CL91" s="44"/>
      <c r="CM91" s="26"/>
      <c r="CN91" s="45"/>
      <c r="CO91" s="45"/>
      <c r="CP91" s="4"/>
      <c r="CQ91" s="4"/>
      <c r="CR91" s="46"/>
      <c r="CS91" s="26"/>
      <c r="CT91" s="45"/>
      <c r="CU91" s="45"/>
      <c r="CV91" s="4"/>
      <c r="CW91" s="45"/>
      <c r="CX91" s="45"/>
      <c r="CY91" s="5"/>
      <c r="CZ91" s="4"/>
      <c r="DA91" s="26"/>
      <c r="DB91" s="44"/>
      <c r="DC91" s="44"/>
      <c r="DE91" s="44"/>
      <c r="DF91" s="44"/>
      <c r="DG91" s="26"/>
      <c r="DH91" s="45"/>
      <c r="DI91" s="45"/>
      <c r="DJ91" s="4"/>
      <c r="DK91" s="4"/>
      <c r="DL91" s="46"/>
      <c r="DM91" s="26"/>
      <c r="DN91" s="45"/>
      <c r="DO91" s="45"/>
      <c r="DP91" s="4"/>
      <c r="DQ91" s="45"/>
      <c r="DR91" s="45"/>
      <c r="DS91" s="5"/>
      <c r="DT91" s="4"/>
      <c r="DU91" s="26"/>
      <c r="DV91" s="44"/>
      <c r="DW91" s="44"/>
      <c r="DY91" s="44"/>
      <c r="DZ91" s="44"/>
      <c r="EA91" s="26"/>
      <c r="EB91" s="4"/>
      <c r="EC91" s="47"/>
      <c r="ED91" s="4"/>
      <c r="EE91" s="4"/>
      <c r="EF91" s="46"/>
      <c r="EG91" s="26"/>
      <c r="EH91" s="45"/>
      <c r="EI91" s="45"/>
      <c r="EJ91" s="4"/>
      <c r="EK91" s="45"/>
      <c r="EL91" s="45"/>
      <c r="EM91" s="5"/>
      <c r="EN91" s="4"/>
      <c r="EO91" s="26"/>
      <c r="EP91" s="44"/>
      <c r="EQ91" s="44"/>
      <c r="ES91" s="44"/>
      <c r="ET91" s="44"/>
      <c r="EU91" s="26"/>
      <c r="EV91" s="45"/>
      <c r="EW91" s="45"/>
      <c r="EX91" s="4"/>
      <c r="EY91" s="4"/>
      <c r="EZ91" s="46"/>
      <c r="FA91" s="26"/>
      <c r="FB91" s="45"/>
      <c r="FC91" s="45"/>
      <c r="FD91" s="4"/>
      <c r="FE91" s="45"/>
      <c r="FF91" s="45"/>
      <c r="FG91" s="5"/>
      <c r="FH91" s="4"/>
      <c r="FI91" s="26"/>
      <c r="FJ91" s="44"/>
      <c r="FK91" s="44"/>
      <c r="FM91" s="44"/>
      <c r="FN91" s="44"/>
      <c r="FO91" s="26"/>
      <c r="FP91" s="45"/>
      <c r="FQ91" s="45"/>
      <c r="FR91" s="4"/>
      <c r="FS91" s="4"/>
      <c r="FT91" s="46"/>
      <c r="FU91" s="26"/>
      <c r="FV91" s="45"/>
      <c r="FW91" s="45"/>
      <c r="FX91" s="4"/>
      <c r="FY91" s="45"/>
      <c r="FZ91" s="45"/>
      <c r="GA91" s="16"/>
      <c r="GI91" s="53"/>
      <c r="GN91" s="54"/>
      <c r="GU91" s="16"/>
      <c r="HC91" s="53"/>
      <c r="HH91" s="54"/>
      <c r="HO91" s="16"/>
      <c r="HW91" s="53"/>
      <c r="IB91" s="54"/>
      <c r="II91" s="16"/>
      <c r="IQ91" s="53"/>
      <c r="IV91" s="54"/>
    </row>
    <row r="92" spans="1:256" ht="13.5" customHeight="1" x14ac:dyDescent="0.25">
      <c r="A92" s="59"/>
      <c r="C92" s="5"/>
      <c r="D92" s="4"/>
      <c r="E92" s="26"/>
      <c r="F92" s="44"/>
      <c r="G92" s="45"/>
      <c r="I92" s="44"/>
      <c r="J92" s="45"/>
      <c r="K92" s="26"/>
      <c r="L92" s="45"/>
      <c r="M92" s="45"/>
      <c r="N92" s="4"/>
      <c r="O92" s="4"/>
      <c r="P92" s="46"/>
      <c r="Q92" s="26"/>
      <c r="R92" s="45"/>
      <c r="S92" s="45"/>
      <c r="T92" s="4"/>
      <c r="U92" s="45"/>
      <c r="V92" s="45"/>
      <c r="W92" s="5"/>
      <c r="X92" s="4"/>
      <c r="Y92" s="26"/>
      <c r="Z92" s="44"/>
      <c r="AA92" s="44"/>
      <c r="AC92" s="44"/>
      <c r="AD92" s="44"/>
      <c r="AE92" s="26"/>
      <c r="AF92" s="45"/>
      <c r="AG92" s="45"/>
      <c r="AH92" s="4"/>
      <c r="AI92" s="4"/>
      <c r="AJ92" s="46"/>
      <c r="AK92" s="26"/>
      <c r="AL92" s="4"/>
      <c r="AM92" s="45"/>
      <c r="AN92" s="4"/>
      <c r="AO92" s="45"/>
      <c r="AP92" s="45"/>
      <c r="AQ92" s="5"/>
      <c r="AR92" s="4"/>
      <c r="AS92" s="26"/>
      <c r="AT92" s="44"/>
      <c r="AU92" s="44"/>
      <c r="AW92" s="44"/>
      <c r="AX92" s="44"/>
      <c r="AY92" s="26"/>
      <c r="AZ92" s="45"/>
      <c r="BA92" s="45"/>
      <c r="BB92" s="4"/>
      <c r="BC92" s="4"/>
      <c r="BD92" s="46"/>
      <c r="BE92" s="26"/>
      <c r="BF92" s="45"/>
      <c r="BG92" s="45"/>
      <c r="BH92" s="4"/>
      <c r="BI92" s="45"/>
      <c r="BJ92" s="45"/>
      <c r="BK92" s="5"/>
      <c r="BL92" s="4"/>
      <c r="BM92" s="26"/>
      <c r="BN92" s="44"/>
      <c r="BO92" s="44"/>
      <c r="BQ92" s="44"/>
      <c r="BR92" s="44"/>
      <c r="BS92" s="26"/>
      <c r="BT92" s="45"/>
      <c r="BU92" s="45"/>
      <c r="BV92" s="4"/>
      <c r="BW92" s="4"/>
      <c r="BX92" s="46"/>
      <c r="BY92" s="26"/>
      <c r="BZ92" s="45"/>
      <c r="CA92" s="45"/>
      <c r="CB92" s="4"/>
      <c r="CC92" s="45"/>
      <c r="CD92" s="45"/>
      <c r="CE92" s="26"/>
      <c r="CF92" s="4"/>
      <c r="CG92" s="26"/>
      <c r="CH92" s="44"/>
      <c r="CI92" s="44"/>
      <c r="CK92" s="44"/>
      <c r="CL92" s="44"/>
      <c r="CM92" s="26"/>
      <c r="CN92" s="45"/>
      <c r="CO92" s="45"/>
      <c r="CP92" s="4"/>
      <c r="CQ92" s="4"/>
      <c r="CR92" s="46"/>
      <c r="CS92" s="26"/>
      <c r="CT92" s="45"/>
      <c r="CU92" s="45"/>
      <c r="CV92" s="4"/>
      <c r="CW92" s="45"/>
      <c r="CX92" s="45"/>
      <c r="CY92" s="5"/>
      <c r="CZ92" s="4"/>
      <c r="DA92" s="26"/>
      <c r="DB92" s="44"/>
      <c r="DC92" s="44"/>
      <c r="DE92" s="44"/>
      <c r="DF92" s="44"/>
      <c r="DG92" s="26"/>
      <c r="DH92" s="45"/>
      <c r="DI92" s="45"/>
      <c r="DJ92" s="4"/>
      <c r="DK92" s="4"/>
      <c r="DL92" s="46"/>
      <c r="DM92" s="26"/>
      <c r="DN92" s="45"/>
      <c r="DO92" s="45"/>
      <c r="DP92" s="4"/>
      <c r="DQ92" s="45"/>
      <c r="DR92" s="45"/>
      <c r="DS92" s="5"/>
      <c r="DT92" s="4"/>
      <c r="DU92" s="26"/>
      <c r="DV92" s="44"/>
      <c r="DW92" s="44"/>
      <c r="DY92" s="44"/>
      <c r="DZ92" s="44"/>
      <c r="EA92" s="26"/>
      <c r="EB92" s="4"/>
      <c r="EC92" s="47"/>
      <c r="ED92" s="4"/>
      <c r="EE92" s="4"/>
      <c r="EF92" s="46"/>
      <c r="EG92" s="26"/>
      <c r="EH92" s="45"/>
      <c r="EI92" s="45"/>
      <c r="EJ92" s="4"/>
      <c r="EK92" s="45"/>
      <c r="EL92" s="45"/>
      <c r="EM92" s="5"/>
      <c r="EN92" s="4"/>
      <c r="EO92" s="26"/>
      <c r="EP92" s="44"/>
      <c r="EQ92" s="44"/>
      <c r="ES92" s="44"/>
      <c r="ET92" s="44"/>
      <c r="EU92" s="26"/>
      <c r="EV92" s="45"/>
      <c r="EW92" s="45"/>
      <c r="EX92" s="4"/>
      <c r="EY92" s="4"/>
      <c r="EZ92" s="46"/>
      <c r="FA92" s="26"/>
      <c r="FB92" s="45"/>
      <c r="FC92" s="45"/>
      <c r="FD92" s="4"/>
      <c r="FE92" s="45"/>
      <c r="FF92" s="45"/>
      <c r="FG92" s="5"/>
      <c r="FH92" s="4"/>
      <c r="FI92" s="26"/>
      <c r="FJ92" s="44"/>
      <c r="FK92" s="44"/>
      <c r="FM92" s="44"/>
      <c r="FN92" s="44"/>
      <c r="FO92" s="26"/>
      <c r="FP92" s="45"/>
      <c r="FQ92" s="45"/>
      <c r="FR92" s="4"/>
      <c r="FS92" s="4"/>
      <c r="FT92" s="46"/>
      <c r="FU92" s="26"/>
      <c r="FV92" s="45"/>
      <c r="FW92" s="45"/>
      <c r="FX92" s="4"/>
      <c r="FY92" s="45"/>
      <c r="FZ92" s="45"/>
      <c r="GA92" s="16"/>
      <c r="GI92" s="53"/>
      <c r="GN92" s="54"/>
      <c r="GU92" s="16"/>
      <c r="HC92" s="53"/>
      <c r="HH92" s="54"/>
      <c r="HO92" s="16"/>
      <c r="HW92" s="53"/>
      <c r="IB92" s="54"/>
      <c r="II92" s="16"/>
      <c r="IQ92" s="53"/>
      <c r="IV92" s="54"/>
    </row>
    <row r="93" spans="1:256" ht="13.5" customHeight="1" x14ac:dyDescent="0.25">
      <c r="A93" s="59"/>
      <c r="C93" s="5"/>
      <c r="D93" s="4"/>
      <c r="E93" s="26"/>
      <c r="F93" s="44"/>
      <c r="G93" s="45"/>
      <c r="I93" s="44"/>
      <c r="J93" s="45"/>
      <c r="K93" s="26"/>
      <c r="L93" s="45"/>
      <c r="M93" s="45"/>
      <c r="N93" s="4"/>
      <c r="O93" s="4"/>
      <c r="P93" s="46"/>
      <c r="Q93" s="26"/>
      <c r="R93" s="45"/>
      <c r="S93" s="45"/>
      <c r="T93" s="4"/>
      <c r="U93" s="45"/>
      <c r="V93" s="45"/>
      <c r="W93" s="5"/>
      <c r="X93" s="4"/>
      <c r="Y93" s="26"/>
      <c r="Z93" s="44"/>
      <c r="AA93" s="44"/>
      <c r="AC93" s="44"/>
      <c r="AD93" s="44"/>
      <c r="AE93" s="26"/>
      <c r="AF93" s="45"/>
      <c r="AG93" s="45"/>
      <c r="AH93" s="4"/>
      <c r="AI93" s="4"/>
      <c r="AJ93" s="46"/>
      <c r="AK93" s="26"/>
      <c r="AL93" s="4"/>
      <c r="AM93" s="45"/>
      <c r="AN93" s="4"/>
      <c r="AO93" s="45"/>
      <c r="AP93" s="45"/>
      <c r="AQ93" s="5"/>
      <c r="AR93" s="4"/>
      <c r="AS93" s="26"/>
      <c r="AT93" s="44"/>
      <c r="AU93" s="44"/>
      <c r="AW93" s="44"/>
      <c r="AX93" s="44"/>
      <c r="AY93" s="26"/>
      <c r="AZ93" s="45"/>
      <c r="BA93" s="45"/>
      <c r="BB93" s="4"/>
      <c r="BC93" s="4"/>
      <c r="BD93" s="46"/>
      <c r="BE93" s="26"/>
      <c r="BF93" s="45"/>
      <c r="BG93" s="45"/>
      <c r="BH93" s="4"/>
      <c r="BI93" s="45"/>
      <c r="BJ93" s="45"/>
      <c r="BK93" s="5"/>
      <c r="BL93" s="4"/>
      <c r="BM93" s="26"/>
      <c r="BN93" s="44"/>
      <c r="BO93" s="44"/>
      <c r="BQ93" s="44"/>
      <c r="BR93" s="44"/>
      <c r="BS93" s="26"/>
      <c r="BT93" s="45"/>
      <c r="BU93" s="45"/>
      <c r="BV93" s="4"/>
      <c r="BW93" s="4"/>
      <c r="BX93" s="46"/>
      <c r="BY93" s="26"/>
      <c r="BZ93" s="45"/>
      <c r="CA93" s="45"/>
      <c r="CB93" s="4"/>
      <c r="CC93" s="45"/>
      <c r="CD93" s="45"/>
      <c r="CE93" s="26"/>
      <c r="CF93" s="4"/>
      <c r="CG93" s="26"/>
      <c r="CH93" s="44"/>
      <c r="CI93" s="44"/>
      <c r="CK93" s="44"/>
      <c r="CL93" s="44"/>
      <c r="CM93" s="26"/>
      <c r="CN93" s="45"/>
      <c r="CO93" s="45"/>
      <c r="CP93" s="4"/>
      <c r="CQ93" s="4"/>
      <c r="CR93" s="46"/>
      <c r="CS93" s="26"/>
      <c r="CT93" s="45"/>
      <c r="CU93" s="45"/>
      <c r="CV93" s="4"/>
      <c r="CW93" s="45"/>
      <c r="CX93" s="45"/>
      <c r="CY93" s="5"/>
      <c r="CZ93" s="4"/>
      <c r="DA93" s="26"/>
      <c r="DB93" s="44"/>
      <c r="DC93" s="44"/>
      <c r="DE93" s="44"/>
      <c r="DF93" s="44"/>
      <c r="DG93" s="26"/>
      <c r="DH93" s="45"/>
      <c r="DI93" s="45"/>
      <c r="DJ93" s="4"/>
      <c r="DK93" s="4"/>
      <c r="DL93" s="46"/>
      <c r="DM93" s="26"/>
      <c r="DN93" s="45"/>
      <c r="DO93" s="45"/>
      <c r="DP93" s="4"/>
      <c r="DQ93" s="45"/>
      <c r="DR93" s="45"/>
      <c r="DS93" s="5"/>
      <c r="DT93" s="4"/>
      <c r="DU93" s="26"/>
      <c r="DV93" s="44"/>
      <c r="DW93" s="44"/>
      <c r="DY93" s="44"/>
      <c r="DZ93" s="44"/>
      <c r="EA93" s="26"/>
      <c r="EB93" s="4"/>
      <c r="EC93" s="47"/>
      <c r="ED93" s="4"/>
      <c r="EE93" s="4"/>
      <c r="EF93" s="46"/>
      <c r="EG93" s="26"/>
      <c r="EH93" s="45"/>
      <c r="EI93" s="45"/>
      <c r="EJ93" s="4"/>
      <c r="EK93" s="45"/>
      <c r="EL93" s="45"/>
      <c r="EM93" s="5"/>
      <c r="EN93" s="4"/>
      <c r="EO93" s="26"/>
      <c r="EP93" s="44"/>
      <c r="EQ93" s="44"/>
      <c r="ES93" s="44"/>
      <c r="ET93" s="44"/>
      <c r="EU93" s="26"/>
      <c r="EV93" s="45"/>
      <c r="EW93" s="45"/>
      <c r="EX93" s="4"/>
      <c r="EY93" s="4"/>
      <c r="EZ93" s="46"/>
      <c r="FA93" s="26"/>
      <c r="FB93" s="45"/>
      <c r="FC93" s="45"/>
      <c r="FD93" s="4"/>
      <c r="FE93" s="45"/>
      <c r="FF93" s="45"/>
      <c r="FG93" s="5"/>
      <c r="FH93" s="4"/>
      <c r="FI93" s="26"/>
      <c r="FJ93" s="44"/>
      <c r="FK93" s="44"/>
      <c r="FM93" s="44"/>
      <c r="FN93" s="44"/>
      <c r="FO93" s="26"/>
      <c r="FP93" s="45"/>
      <c r="FQ93" s="45"/>
      <c r="FR93" s="4"/>
      <c r="FS93" s="4"/>
      <c r="FT93" s="46"/>
      <c r="FU93" s="26"/>
      <c r="FV93" s="45"/>
      <c r="FW93" s="45"/>
      <c r="FX93" s="4"/>
      <c r="FY93" s="45"/>
      <c r="FZ93" s="45"/>
      <c r="GA93" s="16"/>
      <c r="GI93" s="53"/>
      <c r="GN93" s="54"/>
      <c r="GU93" s="16"/>
      <c r="HC93" s="53"/>
      <c r="HH93" s="54"/>
      <c r="HO93" s="16"/>
      <c r="HW93" s="53"/>
      <c r="IB93" s="54"/>
      <c r="II93" s="16"/>
      <c r="IQ93" s="53"/>
      <c r="IV93" s="54"/>
    </row>
    <row r="94" spans="1:256" ht="13.5" customHeight="1" x14ac:dyDescent="0.25">
      <c r="A94" s="59"/>
      <c r="C94" s="5"/>
      <c r="D94" s="4"/>
      <c r="E94" s="26"/>
      <c r="F94" s="44"/>
      <c r="G94" s="45"/>
      <c r="I94" s="44"/>
      <c r="J94" s="45"/>
      <c r="K94" s="26"/>
      <c r="L94" s="45"/>
      <c r="M94" s="45"/>
      <c r="N94" s="4"/>
      <c r="O94" s="4"/>
      <c r="P94" s="46"/>
      <c r="Q94" s="26"/>
      <c r="R94" s="45"/>
      <c r="S94" s="45"/>
      <c r="T94" s="4"/>
      <c r="U94" s="45"/>
      <c r="V94" s="45"/>
      <c r="W94" s="5"/>
      <c r="X94" s="4"/>
      <c r="Y94" s="26"/>
      <c r="Z94" s="44"/>
      <c r="AA94" s="44"/>
      <c r="AC94" s="44"/>
      <c r="AD94" s="44"/>
      <c r="AE94" s="26"/>
      <c r="AF94" s="45"/>
      <c r="AG94" s="45"/>
      <c r="AH94" s="4"/>
      <c r="AI94" s="4"/>
      <c r="AJ94" s="46"/>
      <c r="AK94" s="26"/>
      <c r="AL94" s="4"/>
      <c r="AM94" s="45"/>
      <c r="AN94" s="4"/>
      <c r="AO94" s="45"/>
      <c r="AP94" s="45"/>
      <c r="AQ94" s="5"/>
      <c r="AR94" s="4"/>
      <c r="AS94" s="26"/>
      <c r="AT94" s="44"/>
      <c r="AU94" s="44"/>
      <c r="AW94" s="44"/>
      <c r="AX94" s="44"/>
      <c r="AY94" s="26"/>
      <c r="AZ94" s="45"/>
      <c r="BA94" s="45"/>
      <c r="BB94" s="4"/>
      <c r="BC94" s="4"/>
      <c r="BD94" s="46"/>
      <c r="BE94" s="26"/>
      <c r="BF94" s="45"/>
      <c r="BG94" s="45"/>
      <c r="BH94" s="4"/>
      <c r="BI94" s="45"/>
      <c r="BJ94" s="45"/>
      <c r="BK94" s="5"/>
      <c r="BL94" s="4"/>
      <c r="BM94" s="26"/>
      <c r="BN94" s="44"/>
      <c r="BO94" s="44"/>
      <c r="BQ94" s="44"/>
      <c r="BR94" s="44"/>
      <c r="BS94" s="26"/>
      <c r="BT94" s="45"/>
      <c r="BU94" s="45"/>
      <c r="BV94" s="4"/>
      <c r="BW94" s="4"/>
      <c r="BX94" s="46"/>
      <c r="BY94" s="26"/>
      <c r="BZ94" s="45"/>
      <c r="CA94" s="45"/>
      <c r="CB94" s="4"/>
      <c r="CC94" s="45"/>
      <c r="CD94" s="45"/>
      <c r="CE94" s="26"/>
      <c r="CF94" s="4"/>
      <c r="CG94" s="26"/>
      <c r="CH94" s="44"/>
      <c r="CI94" s="44"/>
      <c r="CK94" s="44"/>
      <c r="CL94" s="44"/>
      <c r="CM94" s="26"/>
      <c r="CN94" s="45"/>
      <c r="CO94" s="45"/>
      <c r="CP94" s="4"/>
      <c r="CQ94" s="4"/>
      <c r="CR94" s="46"/>
      <c r="CS94" s="26"/>
      <c r="CT94" s="45"/>
      <c r="CU94" s="45"/>
      <c r="CV94" s="4"/>
      <c r="CW94" s="45"/>
      <c r="CX94" s="45"/>
      <c r="CY94" s="5"/>
      <c r="CZ94" s="4"/>
      <c r="DA94" s="26"/>
      <c r="DB94" s="44"/>
      <c r="DC94" s="44"/>
      <c r="DE94" s="44"/>
      <c r="DF94" s="44"/>
      <c r="DG94" s="26"/>
      <c r="DH94" s="45"/>
      <c r="DI94" s="45"/>
      <c r="DJ94" s="4"/>
      <c r="DK94" s="4"/>
      <c r="DL94" s="46"/>
      <c r="DM94" s="26"/>
      <c r="DN94" s="45"/>
      <c r="DO94" s="45"/>
      <c r="DP94" s="4"/>
      <c r="DQ94" s="45"/>
      <c r="DR94" s="45"/>
      <c r="DS94" s="5"/>
      <c r="DT94" s="4"/>
      <c r="DU94" s="26"/>
      <c r="DV94" s="44"/>
      <c r="DW94" s="44"/>
      <c r="DY94" s="44"/>
      <c r="DZ94" s="44"/>
      <c r="EA94" s="26"/>
      <c r="EB94" s="4"/>
      <c r="EC94" s="47"/>
      <c r="ED94" s="4"/>
      <c r="EE94" s="4"/>
      <c r="EF94" s="46"/>
      <c r="EG94" s="26"/>
      <c r="EH94" s="45"/>
      <c r="EI94" s="45"/>
      <c r="EJ94" s="4"/>
      <c r="EK94" s="45"/>
      <c r="EL94" s="45"/>
      <c r="EM94" s="5"/>
      <c r="EN94" s="4"/>
      <c r="EO94" s="26"/>
      <c r="EP94" s="44"/>
      <c r="EQ94" s="44"/>
      <c r="ES94" s="44"/>
      <c r="ET94" s="44"/>
      <c r="EU94" s="26"/>
      <c r="EV94" s="45"/>
      <c r="EW94" s="45"/>
      <c r="EX94" s="4"/>
      <c r="EY94" s="4"/>
      <c r="EZ94" s="46"/>
      <c r="FA94" s="26"/>
      <c r="FB94" s="45"/>
      <c r="FC94" s="45"/>
      <c r="FD94" s="4"/>
      <c r="FE94" s="45"/>
      <c r="FF94" s="45"/>
      <c r="FG94" s="5"/>
      <c r="FH94" s="4"/>
      <c r="FI94" s="26"/>
      <c r="FJ94" s="44"/>
      <c r="FK94" s="44"/>
      <c r="FM94" s="44"/>
      <c r="FN94" s="44"/>
      <c r="FO94" s="26"/>
      <c r="FP94" s="45"/>
      <c r="FQ94" s="45"/>
      <c r="FR94" s="4"/>
      <c r="FS94" s="4"/>
      <c r="FT94" s="46"/>
      <c r="FU94" s="26"/>
      <c r="FV94" s="45"/>
      <c r="FW94" s="45"/>
      <c r="FX94" s="4"/>
      <c r="FY94" s="45"/>
      <c r="FZ94" s="45"/>
      <c r="GA94" s="16"/>
      <c r="GI94" s="53"/>
      <c r="GN94" s="54"/>
      <c r="GU94" s="16"/>
      <c r="HC94" s="53"/>
      <c r="HH94" s="54"/>
      <c r="HO94" s="16"/>
      <c r="HW94" s="53"/>
      <c r="IB94" s="54"/>
      <c r="II94" s="16"/>
      <c r="IQ94" s="53"/>
      <c r="IV94" s="54"/>
    </row>
    <row r="95" spans="1:256" ht="13.5" customHeight="1" x14ac:dyDescent="0.25">
      <c r="A95" s="59"/>
      <c r="C95" s="5"/>
      <c r="D95" s="4"/>
      <c r="E95" s="26"/>
      <c r="F95" s="44"/>
      <c r="G95" s="45"/>
      <c r="I95" s="44"/>
      <c r="J95" s="45"/>
      <c r="K95" s="26"/>
      <c r="L95" s="45"/>
      <c r="M95" s="45"/>
      <c r="N95" s="4"/>
      <c r="O95" s="4"/>
      <c r="P95" s="46"/>
      <c r="Q95" s="26"/>
      <c r="R95" s="45"/>
      <c r="S95" s="45"/>
      <c r="T95" s="4"/>
      <c r="U95" s="45"/>
      <c r="V95" s="45"/>
      <c r="W95" s="5"/>
      <c r="X95" s="4"/>
      <c r="Y95" s="26"/>
      <c r="Z95" s="44"/>
      <c r="AA95" s="44"/>
      <c r="AC95" s="44"/>
      <c r="AD95" s="44"/>
      <c r="AE95" s="26"/>
      <c r="AF95" s="45"/>
      <c r="AG95" s="45"/>
      <c r="AH95" s="4"/>
      <c r="AI95" s="4"/>
      <c r="AJ95" s="46"/>
      <c r="AK95" s="26"/>
      <c r="AL95" s="4"/>
      <c r="AM95" s="45"/>
      <c r="AN95" s="4"/>
      <c r="AO95" s="45"/>
      <c r="AP95" s="45"/>
      <c r="AQ95" s="5"/>
      <c r="AR95" s="4"/>
      <c r="AS95" s="26"/>
      <c r="AT95" s="44"/>
      <c r="AU95" s="44"/>
      <c r="AW95" s="44"/>
      <c r="AX95" s="44"/>
      <c r="AY95" s="26"/>
      <c r="AZ95" s="45"/>
      <c r="BA95" s="45"/>
      <c r="BB95" s="4"/>
      <c r="BC95" s="4"/>
      <c r="BD95" s="46"/>
      <c r="BE95" s="26"/>
      <c r="BF95" s="45"/>
      <c r="BG95" s="45"/>
      <c r="BH95" s="4"/>
      <c r="BI95" s="45"/>
      <c r="BJ95" s="45"/>
      <c r="BK95" s="5"/>
      <c r="BL95" s="4"/>
      <c r="BM95" s="26"/>
      <c r="BN95" s="44"/>
      <c r="BO95" s="44"/>
      <c r="BQ95" s="44"/>
      <c r="BR95" s="44"/>
      <c r="BS95" s="26"/>
      <c r="BT95" s="45"/>
      <c r="BU95" s="45"/>
      <c r="BV95" s="4"/>
      <c r="BW95" s="4"/>
      <c r="BX95" s="46"/>
      <c r="BY95" s="26"/>
      <c r="BZ95" s="45"/>
      <c r="CA95" s="45"/>
      <c r="CB95" s="4"/>
      <c r="CC95" s="45"/>
      <c r="CD95" s="45"/>
      <c r="CE95" s="26"/>
      <c r="CF95" s="4"/>
      <c r="CG95" s="26"/>
      <c r="CH95" s="44"/>
      <c r="CI95" s="44"/>
      <c r="CK95" s="44"/>
      <c r="CL95" s="44"/>
      <c r="CM95" s="26"/>
      <c r="CN95" s="45"/>
      <c r="CO95" s="45"/>
      <c r="CP95" s="4"/>
      <c r="CQ95" s="4"/>
      <c r="CR95" s="46"/>
      <c r="CS95" s="26"/>
      <c r="CT95" s="45"/>
      <c r="CU95" s="45"/>
      <c r="CV95" s="4"/>
      <c r="CW95" s="45"/>
      <c r="CX95" s="45"/>
      <c r="CY95" s="5"/>
      <c r="CZ95" s="4"/>
      <c r="DA95" s="26"/>
      <c r="DB95" s="44"/>
      <c r="DC95" s="44"/>
      <c r="DE95" s="44"/>
      <c r="DF95" s="44"/>
      <c r="DG95" s="26"/>
      <c r="DH95" s="45"/>
      <c r="DI95" s="45"/>
      <c r="DJ95" s="4"/>
      <c r="DK95" s="4"/>
      <c r="DL95" s="46"/>
      <c r="DM95" s="26"/>
      <c r="DN95" s="45"/>
      <c r="DO95" s="45"/>
      <c r="DP95" s="4"/>
      <c r="DQ95" s="45"/>
      <c r="DR95" s="45"/>
      <c r="DS95" s="5"/>
      <c r="DT95" s="4"/>
      <c r="DU95" s="26"/>
      <c r="DV95" s="44"/>
      <c r="DW95" s="44"/>
      <c r="DY95" s="44"/>
      <c r="DZ95" s="44"/>
      <c r="EA95" s="26"/>
      <c r="EB95" s="4"/>
      <c r="EC95" s="47"/>
      <c r="ED95" s="4"/>
      <c r="EE95" s="4"/>
      <c r="EF95" s="46"/>
      <c r="EG95" s="26"/>
      <c r="EH95" s="45"/>
      <c r="EI95" s="45"/>
      <c r="EJ95" s="4"/>
      <c r="EK95" s="45"/>
      <c r="EL95" s="45"/>
      <c r="EM95" s="5"/>
      <c r="EN95" s="4"/>
      <c r="EO95" s="26"/>
      <c r="EP95" s="44"/>
      <c r="EQ95" s="44"/>
      <c r="ES95" s="44"/>
      <c r="ET95" s="44"/>
      <c r="EU95" s="26"/>
      <c r="EV95" s="45"/>
      <c r="EW95" s="45"/>
      <c r="EX95" s="4"/>
      <c r="EY95" s="4"/>
      <c r="EZ95" s="46"/>
      <c r="FA95" s="26"/>
      <c r="FB95" s="45"/>
      <c r="FC95" s="45"/>
      <c r="FD95" s="4"/>
      <c r="FE95" s="45"/>
      <c r="FF95" s="45"/>
      <c r="FG95" s="5"/>
      <c r="FH95" s="4"/>
      <c r="FI95" s="26"/>
      <c r="FJ95" s="44"/>
      <c r="FK95" s="44"/>
      <c r="FM95" s="44"/>
      <c r="FN95" s="44"/>
      <c r="FO95" s="26"/>
      <c r="FP95" s="45"/>
      <c r="FQ95" s="45"/>
      <c r="FR95" s="4"/>
      <c r="FS95" s="4"/>
      <c r="FT95" s="46"/>
      <c r="FU95" s="26"/>
      <c r="FV95" s="45"/>
      <c r="FW95" s="45"/>
      <c r="FX95" s="4"/>
      <c r="FY95" s="45"/>
      <c r="FZ95" s="45"/>
      <c r="GA95" s="16"/>
      <c r="GI95" s="53"/>
      <c r="GN95" s="54"/>
      <c r="GU95" s="16"/>
      <c r="HC95" s="53"/>
      <c r="HH95" s="54"/>
      <c r="HO95" s="16"/>
      <c r="HW95" s="53"/>
      <c r="IB95" s="54"/>
      <c r="II95" s="16"/>
      <c r="IQ95" s="53"/>
      <c r="IV95" s="54"/>
    </row>
    <row r="96" spans="1:256" ht="13.5" customHeight="1" x14ac:dyDescent="0.25">
      <c r="A96" s="59"/>
      <c r="C96" s="5"/>
      <c r="D96" s="4"/>
      <c r="E96" s="26"/>
      <c r="F96" s="44"/>
      <c r="G96" s="45"/>
      <c r="I96" s="44"/>
      <c r="J96" s="45"/>
      <c r="K96" s="26"/>
      <c r="L96" s="45"/>
      <c r="M96" s="45"/>
      <c r="N96" s="4"/>
      <c r="O96" s="4"/>
      <c r="P96" s="46"/>
      <c r="Q96" s="26"/>
      <c r="R96" s="45"/>
      <c r="S96" s="45"/>
      <c r="T96" s="4"/>
      <c r="U96" s="45"/>
      <c r="V96" s="45"/>
      <c r="W96" s="5"/>
      <c r="X96" s="4"/>
      <c r="Y96" s="26"/>
      <c r="Z96" s="44"/>
      <c r="AA96" s="44"/>
      <c r="AC96" s="44"/>
      <c r="AD96" s="44"/>
      <c r="AE96" s="26"/>
      <c r="AF96" s="45"/>
      <c r="AG96" s="45"/>
      <c r="AH96" s="4"/>
      <c r="AI96" s="4"/>
      <c r="AJ96" s="46"/>
      <c r="AK96" s="26"/>
      <c r="AL96" s="4"/>
      <c r="AM96" s="45"/>
      <c r="AN96" s="4"/>
      <c r="AO96" s="45"/>
      <c r="AP96" s="45"/>
      <c r="AQ96" s="5"/>
      <c r="AR96" s="4"/>
      <c r="AS96" s="26"/>
      <c r="AT96" s="44"/>
      <c r="AU96" s="44"/>
      <c r="AW96" s="44"/>
      <c r="AX96" s="44"/>
      <c r="AY96" s="26"/>
      <c r="AZ96" s="45"/>
      <c r="BA96" s="45"/>
      <c r="BB96" s="4"/>
      <c r="BC96" s="4"/>
      <c r="BD96" s="46"/>
      <c r="BE96" s="26"/>
      <c r="BF96" s="45"/>
      <c r="BG96" s="45"/>
      <c r="BH96" s="4"/>
      <c r="BI96" s="45"/>
      <c r="BJ96" s="45"/>
      <c r="BK96" s="5"/>
      <c r="BL96" s="4"/>
      <c r="BM96" s="26"/>
      <c r="BN96" s="44"/>
      <c r="BO96" s="44"/>
      <c r="BQ96" s="44"/>
      <c r="BR96" s="44"/>
      <c r="BS96" s="26"/>
      <c r="BT96" s="45"/>
      <c r="BU96" s="45"/>
      <c r="BV96" s="4"/>
      <c r="BW96" s="4"/>
      <c r="BX96" s="46"/>
      <c r="BY96" s="26"/>
      <c r="BZ96" s="45"/>
      <c r="CA96" s="45"/>
      <c r="CB96" s="4"/>
      <c r="CC96" s="45"/>
      <c r="CD96" s="45"/>
      <c r="CE96" s="26"/>
      <c r="CF96" s="4"/>
      <c r="CG96" s="26"/>
      <c r="CH96" s="44"/>
      <c r="CI96" s="44"/>
      <c r="CK96" s="44"/>
      <c r="CL96" s="44"/>
      <c r="CM96" s="26"/>
      <c r="CN96" s="45"/>
      <c r="CO96" s="45"/>
      <c r="CP96" s="4"/>
      <c r="CQ96" s="4"/>
      <c r="CR96" s="46"/>
      <c r="CS96" s="26"/>
      <c r="CT96" s="45"/>
      <c r="CU96" s="45"/>
      <c r="CV96" s="4"/>
      <c r="CW96" s="45"/>
      <c r="CX96" s="45"/>
      <c r="CY96" s="5"/>
      <c r="CZ96" s="4"/>
      <c r="DA96" s="26"/>
      <c r="DB96" s="44"/>
      <c r="DC96" s="44"/>
      <c r="DE96" s="44"/>
      <c r="DF96" s="44"/>
      <c r="DG96" s="26"/>
      <c r="DH96" s="45"/>
      <c r="DI96" s="45"/>
      <c r="DJ96" s="4"/>
      <c r="DK96" s="4"/>
      <c r="DL96" s="46"/>
      <c r="DM96" s="26"/>
      <c r="DN96" s="45"/>
      <c r="DO96" s="45"/>
      <c r="DP96" s="4"/>
      <c r="DQ96" s="45"/>
      <c r="DR96" s="45"/>
      <c r="DS96" s="5"/>
      <c r="DT96" s="4"/>
      <c r="DU96" s="26"/>
      <c r="DV96" s="44"/>
      <c r="DW96" s="44"/>
      <c r="DY96" s="44"/>
      <c r="DZ96" s="44"/>
      <c r="EA96" s="26"/>
      <c r="EB96" s="4"/>
      <c r="EC96" s="47"/>
      <c r="ED96" s="4"/>
      <c r="EE96" s="4"/>
      <c r="EF96" s="46"/>
      <c r="EG96" s="26"/>
      <c r="EH96" s="45"/>
      <c r="EI96" s="45"/>
      <c r="EJ96" s="4"/>
      <c r="EK96" s="45"/>
      <c r="EL96" s="45"/>
      <c r="EM96" s="5"/>
      <c r="EN96" s="4"/>
      <c r="EO96" s="26"/>
      <c r="EP96" s="44"/>
      <c r="EQ96" s="44"/>
      <c r="ES96" s="44"/>
      <c r="ET96" s="44"/>
      <c r="EU96" s="26"/>
      <c r="EV96" s="45"/>
      <c r="EW96" s="45"/>
      <c r="EX96" s="4"/>
      <c r="EY96" s="4"/>
      <c r="EZ96" s="46"/>
      <c r="FA96" s="26"/>
      <c r="FB96" s="45"/>
      <c r="FC96" s="45"/>
      <c r="FD96" s="4"/>
      <c r="FE96" s="45"/>
      <c r="FF96" s="45"/>
      <c r="FG96" s="5"/>
      <c r="FH96" s="4"/>
      <c r="FI96" s="26"/>
      <c r="FJ96" s="44"/>
      <c r="FK96" s="44"/>
      <c r="FM96" s="44"/>
      <c r="FN96" s="44"/>
      <c r="FO96" s="26"/>
      <c r="FP96" s="45"/>
      <c r="FQ96" s="45"/>
      <c r="FR96" s="4"/>
      <c r="FS96" s="4"/>
      <c r="FT96" s="46"/>
      <c r="FU96" s="26"/>
      <c r="FV96" s="45"/>
      <c r="FW96" s="45"/>
      <c r="FX96" s="4"/>
      <c r="FY96" s="45"/>
      <c r="FZ96" s="45"/>
      <c r="GA96" s="16"/>
      <c r="GI96" s="53"/>
      <c r="GN96" s="54"/>
      <c r="GU96" s="16"/>
      <c r="HC96" s="53"/>
      <c r="HH96" s="54"/>
      <c r="HO96" s="16"/>
      <c r="HW96" s="53"/>
      <c r="IB96" s="54"/>
      <c r="II96" s="16"/>
      <c r="IQ96" s="53"/>
      <c r="IV96" s="54"/>
    </row>
    <row r="97" spans="1:256" ht="13.5" customHeight="1" x14ac:dyDescent="0.25">
      <c r="A97" s="59"/>
      <c r="C97" s="5"/>
      <c r="D97" s="4"/>
      <c r="E97" s="26"/>
      <c r="F97" s="44"/>
      <c r="G97" s="45"/>
      <c r="I97" s="44"/>
      <c r="J97" s="45"/>
      <c r="K97" s="26"/>
      <c r="L97" s="45"/>
      <c r="M97" s="45"/>
      <c r="N97" s="4"/>
      <c r="O97" s="4"/>
      <c r="P97" s="46"/>
      <c r="Q97" s="26"/>
      <c r="R97" s="45"/>
      <c r="S97" s="45"/>
      <c r="T97" s="4"/>
      <c r="U97" s="45"/>
      <c r="V97" s="45"/>
      <c r="W97" s="5"/>
      <c r="X97" s="4"/>
      <c r="Y97" s="26"/>
      <c r="Z97" s="44"/>
      <c r="AA97" s="44"/>
      <c r="AC97" s="44"/>
      <c r="AD97" s="44"/>
      <c r="AE97" s="26"/>
      <c r="AF97" s="45"/>
      <c r="AG97" s="45"/>
      <c r="AH97" s="4"/>
      <c r="AI97" s="4"/>
      <c r="AJ97" s="46"/>
      <c r="AK97" s="26"/>
      <c r="AL97" s="4"/>
      <c r="AM97" s="45"/>
      <c r="AN97" s="4"/>
      <c r="AO97" s="45"/>
      <c r="AP97" s="45"/>
      <c r="AQ97" s="5"/>
      <c r="AR97" s="4"/>
      <c r="AS97" s="26"/>
      <c r="AT97" s="44"/>
      <c r="AU97" s="44"/>
      <c r="AW97" s="44"/>
      <c r="AX97" s="44"/>
      <c r="AY97" s="26"/>
      <c r="AZ97" s="45"/>
      <c r="BA97" s="45"/>
      <c r="BB97" s="4"/>
      <c r="BC97" s="4"/>
      <c r="BD97" s="46"/>
      <c r="BE97" s="26"/>
      <c r="BF97" s="45"/>
      <c r="BG97" s="45"/>
      <c r="BH97" s="4"/>
      <c r="BI97" s="45"/>
      <c r="BJ97" s="45"/>
      <c r="BK97" s="5"/>
      <c r="BL97" s="4"/>
      <c r="BM97" s="26"/>
      <c r="BN97" s="44"/>
      <c r="BO97" s="44"/>
      <c r="BQ97" s="44"/>
      <c r="BR97" s="44"/>
      <c r="BS97" s="26"/>
      <c r="BT97" s="45"/>
      <c r="BU97" s="45"/>
      <c r="BV97" s="4"/>
      <c r="BW97" s="4"/>
      <c r="BX97" s="46"/>
      <c r="BY97" s="26"/>
      <c r="BZ97" s="45"/>
      <c r="CA97" s="45"/>
      <c r="CB97" s="4"/>
      <c r="CC97" s="45"/>
      <c r="CD97" s="45"/>
      <c r="CE97" s="26"/>
      <c r="CF97" s="4"/>
      <c r="CG97" s="26"/>
      <c r="CH97" s="44"/>
      <c r="CI97" s="44"/>
      <c r="CK97" s="44"/>
      <c r="CL97" s="44"/>
      <c r="CM97" s="26"/>
      <c r="CN97" s="45"/>
      <c r="CO97" s="45"/>
      <c r="CP97" s="4"/>
      <c r="CQ97" s="4"/>
      <c r="CR97" s="46"/>
      <c r="CS97" s="26"/>
      <c r="CT97" s="45"/>
      <c r="CU97" s="45"/>
      <c r="CV97" s="4"/>
      <c r="CW97" s="45"/>
      <c r="CX97" s="45"/>
      <c r="CY97" s="5"/>
      <c r="CZ97" s="4"/>
      <c r="DA97" s="26"/>
      <c r="DB97" s="44"/>
      <c r="DC97" s="44"/>
      <c r="DE97" s="44"/>
      <c r="DF97" s="44"/>
      <c r="DG97" s="26"/>
      <c r="DH97" s="45"/>
      <c r="DI97" s="45"/>
      <c r="DJ97" s="4"/>
      <c r="DK97" s="4"/>
      <c r="DL97" s="46"/>
      <c r="DM97" s="26"/>
      <c r="DN97" s="45"/>
      <c r="DO97" s="45"/>
      <c r="DP97" s="4"/>
      <c r="DQ97" s="45"/>
      <c r="DR97" s="45"/>
      <c r="DS97" s="5"/>
      <c r="DT97" s="4"/>
      <c r="DU97" s="26"/>
      <c r="DV97" s="44"/>
      <c r="DW97" s="44"/>
      <c r="DY97" s="44"/>
      <c r="DZ97" s="44"/>
      <c r="EA97" s="26"/>
      <c r="EB97" s="4"/>
      <c r="EC97" s="47"/>
      <c r="ED97" s="4"/>
      <c r="EE97" s="4"/>
      <c r="EF97" s="46"/>
      <c r="EG97" s="26"/>
      <c r="EH97" s="45"/>
      <c r="EI97" s="45"/>
      <c r="EJ97" s="4"/>
      <c r="EK97" s="45"/>
      <c r="EL97" s="45"/>
      <c r="EM97" s="5"/>
      <c r="EN97" s="4"/>
      <c r="EO97" s="26"/>
      <c r="EP97" s="44"/>
      <c r="EQ97" s="44"/>
      <c r="ES97" s="44"/>
      <c r="ET97" s="44"/>
      <c r="EU97" s="26"/>
      <c r="EV97" s="45"/>
      <c r="EW97" s="45"/>
      <c r="EX97" s="4"/>
      <c r="EY97" s="4"/>
      <c r="EZ97" s="46"/>
      <c r="FA97" s="26"/>
      <c r="FB97" s="45"/>
      <c r="FC97" s="45"/>
      <c r="FD97" s="4"/>
      <c r="FE97" s="45"/>
      <c r="FF97" s="45"/>
      <c r="FG97" s="5"/>
      <c r="FH97" s="4"/>
      <c r="FI97" s="26"/>
      <c r="FJ97" s="44"/>
      <c r="FK97" s="44"/>
      <c r="FM97" s="44"/>
      <c r="FN97" s="44"/>
      <c r="FO97" s="26"/>
      <c r="FP97" s="45"/>
      <c r="FQ97" s="45"/>
      <c r="FR97" s="4"/>
      <c r="FS97" s="4"/>
      <c r="FT97" s="46"/>
      <c r="FU97" s="26"/>
      <c r="FV97" s="45"/>
      <c r="FW97" s="45"/>
      <c r="FX97" s="4"/>
      <c r="FY97" s="45"/>
      <c r="FZ97" s="45"/>
      <c r="GA97" s="16"/>
      <c r="GI97" s="53"/>
      <c r="GN97" s="54"/>
      <c r="GU97" s="16"/>
      <c r="HC97" s="53"/>
      <c r="HH97" s="54"/>
      <c r="HO97" s="16"/>
      <c r="HW97" s="53"/>
      <c r="IB97" s="54"/>
      <c r="II97" s="16"/>
      <c r="IQ97" s="53"/>
      <c r="IV97" s="54"/>
    </row>
    <row r="98" spans="1:256" ht="13.5" customHeight="1" x14ac:dyDescent="0.25">
      <c r="A98" s="59"/>
      <c r="C98" s="5"/>
      <c r="D98" s="4"/>
      <c r="E98" s="26"/>
      <c r="F98" s="44"/>
      <c r="G98" s="45"/>
      <c r="I98" s="44"/>
      <c r="J98" s="45"/>
      <c r="K98" s="26"/>
      <c r="L98" s="45"/>
      <c r="M98" s="45"/>
      <c r="N98" s="4"/>
      <c r="O98" s="4"/>
      <c r="P98" s="46"/>
      <c r="Q98" s="26"/>
      <c r="R98" s="45"/>
      <c r="S98" s="45"/>
      <c r="T98" s="4"/>
      <c r="U98" s="45"/>
      <c r="V98" s="45"/>
      <c r="W98" s="5"/>
      <c r="X98" s="4"/>
      <c r="Y98" s="26"/>
      <c r="Z98" s="44"/>
      <c r="AA98" s="44"/>
      <c r="AC98" s="44"/>
      <c r="AD98" s="44"/>
      <c r="AE98" s="26"/>
      <c r="AF98" s="45"/>
      <c r="AG98" s="45"/>
      <c r="AH98" s="4"/>
      <c r="AI98" s="4"/>
      <c r="AJ98" s="46"/>
      <c r="AK98" s="26"/>
      <c r="AL98" s="4"/>
      <c r="AM98" s="45"/>
      <c r="AN98" s="4"/>
      <c r="AO98" s="45"/>
      <c r="AP98" s="45"/>
      <c r="AQ98" s="5"/>
      <c r="AR98" s="4"/>
      <c r="AS98" s="26"/>
      <c r="AT98" s="44"/>
      <c r="AU98" s="44"/>
      <c r="AW98" s="44"/>
      <c r="AX98" s="44"/>
      <c r="AY98" s="26"/>
      <c r="AZ98" s="45"/>
      <c r="BA98" s="45"/>
      <c r="BB98" s="4"/>
      <c r="BC98" s="4"/>
      <c r="BD98" s="46"/>
      <c r="BE98" s="26"/>
      <c r="BF98" s="45"/>
      <c r="BG98" s="45"/>
      <c r="BH98" s="4"/>
      <c r="BI98" s="45"/>
      <c r="BJ98" s="45"/>
      <c r="BK98" s="5"/>
      <c r="BL98" s="4"/>
      <c r="BM98" s="26"/>
      <c r="BN98" s="44"/>
      <c r="BO98" s="44"/>
      <c r="BQ98" s="44"/>
      <c r="BR98" s="44"/>
      <c r="BS98" s="26"/>
      <c r="BT98" s="45"/>
      <c r="BU98" s="45"/>
      <c r="BV98" s="4"/>
      <c r="BW98" s="4"/>
      <c r="BX98" s="46"/>
      <c r="BY98" s="26"/>
      <c r="BZ98" s="45"/>
      <c r="CA98" s="45"/>
      <c r="CB98" s="4"/>
      <c r="CC98" s="45"/>
      <c r="CD98" s="45"/>
      <c r="CE98" s="26"/>
      <c r="CF98" s="4"/>
      <c r="CG98" s="26"/>
      <c r="CH98" s="44"/>
      <c r="CI98" s="44"/>
      <c r="CK98" s="44"/>
      <c r="CL98" s="44"/>
      <c r="CM98" s="26"/>
      <c r="CN98" s="45"/>
      <c r="CO98" s="45"/>
      <c r="CP98" s="4"/>
      <c r="CQ98" s="4"/>
      <c r="CR98" s="46"/>
      <c r="CS98" s="26"/>
      <c r="CT98" s="45"/>
      <c r="CU98" s="45"/>
      <c r="CV98" s="4"/>
      <c r="CW98" s="45"/>
      <c r="CX98" s="45"/>
      <c r="CY98" s="5"/>
      <c r="CZ98" s="4"/>
      <c r="DA98" s="26"/>
      <c r="DB98" s="44"/>
      <c r="DC98" s="44"/>
      <c r="DE98" s="44"/>
      <c r="DF98" s="44"/>
      <c r="DG98" s="26"/>
      <c r="DH98" s="45"/>
      <c r="DI98" s="45"/>
      <c r="DJ98" s="4"/>
      <c r="DK98" s="4"/>
      <c r="DL98" s="46"/>
      <c r="DM98" s="26"/>
      <c r="DN98" s="45"/>
      <c r="DO98" s="45"/>
      <c r="DP98" s="4"/>
      <c r="DQ98" s="45"/>
      <c r="DR98" s="45"/>
      <c r="DS98" s="5"/>
      <c r="DT98" s="4"/>
      <c r="DU98" s="26"/>
      <c r="DV98" s="44"/>
      <c r="DW98" s="44"/>
      <c r="DY98" s="44"/>
      <c r="DZ98" s="44"/>
      <c r="EA98" s="26"/>
      <c r="EB98" s="4"/>
      <c r="EC98" s="47"/>
      <c r="ED98" s="4"/>
      <c r="EE98" s="4"/>
      <c r="EF98" s="46"/>
      <c r="EG98" s="26"/>
      <c r="EH98" s="45"/>
      <c r="EI98" s="45"/>
      <c r="EJ98" s="4"/>
      <c r="EK98" s="45"/>
      <c r="EL98" s="45"/>
      <c r="EM98" s="5"/>
      <c r="EN98" s="4"/>
      <c r="EO98" s="26"/>
      <c r="EP98" s="44"/>
      <c r="EQ98" s="44"/>
      <c r="ES98" s="44"/>
      <c r="ET98" s="44"/>
      <c r="EU98" s="26"/>
      <c r="EV98" s="45"/>
      <c r="EW98" s="45"/>
      <c r="EX98" s="4"/>
      <c r="EY98" s="4"/>
      <c r="EZ98" s="46"/>
      <c r="FA98" s="26"/>
      <c r="FB98" s="45"/>
      <c r="FC98" s="45"/>
      <c r="FD98" s="4"/>
      <c r="FE98" s="45"/>
      <c r="FF98" s="45"/>
      <c r="FG98" s="5"/>
      <c r="FH98" s="4"/>
      <c r="FI98" s="26"/>
      <c r="FJ98" s="44"/>
      <c r="FK98" s="44"/>
      <c r="FM98" s="44"/>
      <c r="FN98" s="44"/>
      <c r="FO98" s="26"/>
      <c r="FP98" s="45"/>
      <c r="FQ98" s="45"/>
      <c r="FR98" s="4"/>
      <c r="FS98" s="4"/>
      <c r="FT98" s="46"/>
      <c r="FU98" s="26"/>
      <c r="FV98" s="45"/>
      <c r="FW98" s="45"/>
      <c r="FX98" s="4"/>
      <c r="FY98" s="45"/>
      <c r="FZ98" s="45"/>
      <c r="GA98" s="16"/>
      <c r="GI98" s="53"/>
      <c r="GN98" s="54"/>
      <c r="GU98" s="16"/>
      <c r="HC98" s="53"/>
      <c r="HH98" s="54"/>
      <c r="HO98" s="16"/>
      <c r="HW98" s="53"/>
      <c r="IB98" s="54"/>
      <c r="II98" s="16"/>
      <c r="IQ98" s="53"/>
      <c r="IV98" s="54"/>
    </row>
    <row r="99" spans="1:256" ht="13.5" customHeight="1" x14ac:dyDescent="0.25">
      <c r="S99" s="44"/>
    </row>
    <row r="193" s="2" customFormat="1" ht="13.5" customHeight="1" x14ac:dyDescent="0.25"/>
    <row r="194" s="2" customFormat="1" ht="13.5" customHeight="1" x14ac:dyDescent="0.25"/>
    <row r="195" s="2" customFormat="1" ht="13.5" customHeight="1" x14ac:dyDescent="0.25"/>
    <row r="196" s="2" customFormat="1" ht="13.5" customHeight="1" x14ac:dyDescent="0.25"/>
    <row r="197" s="2" customFormat="1" ht="13.5" customHeight="1" x14ac:dyDescent="0.25"/>
    <row r="198" s="2" customFormat="1" ht="13.5" customHeight="1" x14ac:dyDescent="0.25"/>
    <row r="199" s="2" customFormat="1" ht="13.5" customHeight="1" x14ac:dyDescent="0.25"/>
    <row r="200" s="2" customFormat="1" ht="13.5" customHeight="1" x14ac:dyDescent="0.25"/>
    <row r="201" s="2" customFormat="1" ht="13.5" customHeight="1" x14ac:dyDescent="0.25"/>
    <row r="202" s="2" customFormat="1" ht="13.5" customHeight="1" x14ac:dyDescent="0.25"/>
    <row r="203" s="2" customFormat="1" ht="13.5" customHeight="1" x14ac:dyDescent="0.25"/>
    <row r="204" s="2" customFormat="1" ht="13.5" customHeight="1" x14ac:dyDescent="0.25"/>
    <row r="205" s="2" customFormat="1" ht="13.5" customHeight="1" x14ac:dyDescent="0.25"/>
  </sheetData>
  <customSheetViews>
    <customSheetView guid="{58E98FBC-18A6-4DF7-8BE5-466B393E75B5}">
      <pane xSplit="2" ySplit="10" topLeftCell="C11" activePane="bottomRight" state="frozen"/>
      <selection pane="bottomRight" activeCell="K11" sqref="K11"/>
      <pageMargins left="0.75" right="0.75" top="1" bottom="1" header="0.5" footer="0.5"/>
      <pageSetup orientation="portrait" horizontalDpi="4294967292" verticalDpi="4294967292"/>
      <headerFooter alignWithMargins="0"/>
    </customSheetView>
  </customSheetViews>
  <phoneticPr fontId="0" type="noConversion"/>
  <pageMargins left="0.75" right="0.75" top="1" bottom="1" header="0.5" footer="0.5"/>
  <pageSetup orientation="portrait" horizontalDpi="4294967292" verticalDpi="4294967292" r:id="rId1"/>
  <headerFooter alignWithMargins="0"/>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800-000000000000}">
          <x14:formula1>
            <xm:f>info_parties!$A$1:$A$94</xm:f>
          </x14:formula1>
          <xm:sqref>A11:A98</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Notes</vt:lpstr>
      <vt:lpstr>info_parties</vt:lpstr>
      <vt:lpstr>cabinetpos</vt:lpstr>
      <vt:lpstr>ministers</vt:lpstr>
      <vt:lpstr>parlvotes_lh</vt:lpstr>
      <vt:lpstr>parlseats_lh</vt:lpstr>
      <vt:lpstr>parlvotes_uh</vt:lpstr>
      <vt:lpstr>parlseats_uh</vt:lpstr>
      <vt:lpstr>parlvotes_eu</vt:lpstr>
      <vt:lpstr>presvotes</vt:lpstr>
      <vt:lpstr>refvotes</vt:lpstr>
      <vt:lpstr>info_cites</vt:lpstr>
      <vt:lpstr>info_weblinks</vt:lpstr>
      <vt:lpstr>info_colors</vt:lpstr>
      <vt:lpstr>info_export</vt:lpstr>
      <vt:lpstr>info_parties2</vt:lpstr>
      <vt:lpstr>other</vt:lpstr>
      <vt:lpstr>ministers_in_process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Kevin Deegan-Krause</dc:creator>
  <cp:lastModifiedBy>Tom Mustillo</cp:lastModifiedBy>
  <cp:lastPrinted>2010-09-24T23:21:34Z</cp:lastPrinted>
  <dcterms:created xsi:type="dcterms:W3CDTF">2007-12-18T22:28:08Z</dcterms:created>
  <dcterms:modified xsi:type="dcterms:W3CDTF">2024-08-31T22:12:22Z</dcterms:modified>
</cp:coreProperties>
</file>